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s="1"/>
  <c r="G70" i="24"/>
  <c r="F70" i="24"/>
  <c r="E70" i="24"/>
  <c r="L69" i="24"/>
  <c r="H69" i="24" s="1"/>
  <c r="G69" i="24"/>
  <c r="F69" i="24"/>
  <c r="E69" i="24"/>
  <c r="L68" i="24"/>
  <c r="H68" i="24" s="1"/>
  <c r="J68" i="24"/>
  <c r="G68" i="24"/>
  <c r="F68" i="24"/>
  <c r="E68" i="24"/>
  <c r="L67" i="24"/>
  <c r="H67" i="24" s="1"/>
  <c r="J67" i="24" s="1"/>
  <c r="G67" i="24"/>
  <c r="F67" i="24"/>
  <c r="E67" i="24"/>
  <c r="L66" i="24"/>
  <c r="H66" i="24" s="1"/>
  <c r="J66" i="24"/>
  <c r="G66" i="24"/>
  <c r="F66" i="24"/>
  <c r="E66" i="24"/>
  <c r="L65" i="24"/>
  <c r="H65" i="24" s="1"/>
  <c r="J65" i="24"/>
  <c r="G65" i="24"/>
  <c r="F65" i="24"/>
  <c r="E65" i="24"/>
  <c r="L64" i="24"/>
  <c r="H64" i="24" s="1"/>
  <c r="J64" i="24"/>
  <c r="G64" i="24"/>
  <c r="F64" i="24"/>
  <c r="E64" i="24"/>
  <c r="L63" i="24"/>
  <c r="H63" i="24" s="1"/>
  <c r="J63" i="24" s="1"/>
  <c r="G63" i="24"/>
  <c r="F63" i="24"/>
  <c r="E63" i="24"/>
  <c r="L62" i="24"/>
  <c r="H62" i="24" s="1"/>
  <c r="J62" i="24" s="1"/>
  <c r="G62" i="24"/>
  <c r="F62" i="24"/>
  <c r="E62" i="24"/>
  <c r="L61" i="24"/>
  <c r="H61" i="24" s="1"/>
  <c r="G61" i="24"/>
  <c r="F61" i="24"/>
  <c r="E61" i="24"/>
  <c r="L60" i="24"/>
  <c r="H60" i="24" s="1"/>
  <c r="J60" i="24"/>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c r="G56" i="24"/>
  <c r="F56" i="24"/>
  <c r="E56" i="24"/>
  <c r="L55" i="24"/>
  <c r="H55" i="24" s="1"/>
  <c r="J55" i="24" s="1"/>
  <c r="G55" i="24"/>
  <c r="F55" i="24"/>
  <c r="E55" i="24"/>
  <c r="L54" i="24"/>
  <c r="H54" i="24" s="1"/>
  <c r="J54" i="24" s="1"/>
  <c r="G54" i="24"/>
  <c r="F54" i="24"/>
  <c r="E54" i="24"/>
  <c r="L53" i="24"/>
  <c r="H53" i="24" s="1"/>
  <c r="G53" i="24"/>
  <c r="F53" i="24"/>
  <c r="E53" i="24"/>
  <c r="L52" i="24"/>
  <c r="H52" i="24" s="1"/>
  <c r="J52" i="24"/>
  <c r="G52" i="24"/>
  <c r="F52" i="24"/>
  <c r="E52" i="24"/>
  <c r="L51" i="24"/>
  <c r="H51" i="24" s="1"/>
  <c r="J51" i="24" s="1"/>
  <c r="G51" i="24"/>
  <c r="F51" i="24"/>
  <c r="E51" i="24"/>
  <c r="L44" i="24"/>
  <c r="I44" i="24"/>
  <c r="G44" i="24"/>
  <c r="C44" i="24"/>
  <c r="M44" i="24" s="1"/>
  <c r="B44" i="24"/>
  <c r="D44" i="24" s="1"/>
  <c r="M43" i="24"/>
  <c r="K43" i="24"/>
  <c r="H43" i="24"/>
  <c r="F43" i="24"/>
  <c r="E43" i="24"/>
  <c r="C43" i="24"/>
  <c r="B43" i="24"/>
  <c r="D43" i="24" s="1"/>
  <c r="L42" i="24"/>
  <c r="I42" i="24"/>
  <c r="G42" i="24"/>
  <c r="C42" i="24"/>
  <c r="M42" i="24" s="1"/>
  <c r="B42" i="24"/>
  <c r="J42" i="24" s="1"/>
  <c r="K41" i="24"/>
  <c r="H41" i="24"/>
  <c r="F41" i="24"/>
  <c r="E41" i="24"/>
  <c r="C41" i="24"/>
  <c r="M41" i="24" s="1"/>
  <c r="B41" i="24"/>
  <c r="D41" i="24" s="1"/>
  <c r="L40" i="24"/>
  <c r="I40" i="24"/>
  <c r="G40" i="24"/>
  <c r="C40" i="24"/>
  <c r="M40" i="24" s="1"/>
  <c r="B40" i="24"/>
  <c r="M36" i="24"/>
  <c r="L36" i="24"/>
  <c r="K36" i="24"/>
  <c r="J36" i="24"/>
  <c r="I36" i="24"/>
  <c r="H36" i="24"/>
  <c r="G36" i="24"/>
  <c r="F36" i="24"/>
  <c r="E36" i="24"/>
  <c r="D36" i="24"/>
  <c r="E20" i="24"/>
  <c r="L57" i="15"/>
  <c r="K57" i="15"/>
  <c r="C38" i="24"/>
  <c r="G38" i="24" s="1"/>
  <c r="C37" i="24"/>
  <c r="C35" i="24"/>
  <c r="C34" i="24"/>
  <c r="C33" i="24"/>
  <c r="C32" i="24"/>
  <c r="C31" i="24"/>
  <c r="C30" i="24"/>
  <c r="C29" i="24"/>
  <c r="C28" i="24"/>
  <c r="C27" i="24"/>
  <c r="C26" i="24"/>
  <c r="C25" i="24"/>
  <c r="C24" i="24"/>
  <c r="C23" i="24"/>
  <c r="C22" i="24"/>
  <c r="C21" i="24"/>
  <c r="L21" i="24" s="1"/>
  <c r="C20" i="24"/>
  <c r="C19" i="24"/>
  <c r="C18" i="24"/>
  <c r="C17" i="24"/>
  <c r="C16" i="24"/>
  <c r="C15" i="24"/>
  <c r="C9" i="24"/>
  <c r="C8" i="24"/>
  <c r="C7" i="24"/>
  <c r="B38" i="24"/>
  <c r="B37" i="24"/>
  <c r="B35" i="24"/>
  <c r="B34" i="24"/>
  <c r="B33" i="24"/>
  <c r="B32" i="24"/>
  <c r="B31" i="24"/>
  <c r="B30" i="24"/>
  <c r="B29" i="24"/>
  <c r="B28" i="24"/>
  <c r="B27" i="24"/>
  <c r="B26" i="24"/>
  <c r="B25" i="24"/>
  <c r="B24" i="24"/>
  <c r="B23" i="24"/>
  <c r="K23" i="24" s="1"/>
  <c r="B22" i="24"/>
  <c r="B21" i="24"/>
  <c r="B20" i="24"/>
  <c r="B19" i="24"/>
  <c r="B18" i="24"/>
  <c r="B17" i="24"/>
  <c r="B16" i="24"/>
  <c r="B15" i="24"/>
  <c r="B9" i="24"/>
  <c r="B8" i="24"/>
  <c r="B7" i="24"/>
  <c r="F9" i="24" l="1"/>
  <c r="J9" i="24"/>
  <c r="H9" i="24"/>
  <c r="K9" i="24"/>
  <c r="D9" i="24"/>
  <c r="G29" i="24"/>
  <c r="M29" i="24"/>
  <c r="E29" i="24"/>
  <c r="L29" i="24"/>
  <c r="I29" i="24"/>
  <c r="F7" i="24"/>
  <c r="J7" i="24"/>
  <c r="H7" i="24"/>
  <c r="K7" i="24"/>
  <c r="D7" i="24"/>
  <c r="K8" i="24"/>
  <c r="J8" i="24"/>
  <c r="F8" i="24"/>
  <c r="D8" i="24"/>
  <c r="H8" i="24"/>
  <c r="G9" i="24"/>
  <c r="M9" i="24"/>
  <c r="E9" i="24"/>
  <c r="L9" i="24"/>
  <c r="I9" i="24"/>
  <c r="I34" i="24"/>
  <c r="L34" i="24"/>
  <c r="E34" i="24"/>
  <c r="M34" i="24"/>
  <c r="B14" i="24"/>
  <c r="B6" i="24"/>
  <c r="F17" i="24"/>
  <c r="J17" i="24"/>
  <c r="H17" i="24"/>
  <c r="K17" i="24"/>
  <c r="D17" i="24"/>
  <c r="K30" i="24"/>
  <c r="J30" i="24"/>
  <c r="F30" i="24"/>
  <c r="D30" i="24"/>
  <c r="H30" i="24"/>
  <c r="F33" i="24"/>
  <c r="J33" i="24"/>
  <c r="H33" i="24"/>
  <c r="K33" i="24"/>
  <c r="D33" i="24"/>
  <c r="G15" i="24"/>
  <c r="M15" i="24"/>
  <c r="E15" i="24"/>
  <c r="L15" i="24"/>
  <c r="I15" i="24"/>
  <c r="I28" i="24"/>
  <c r="L28" i="24"/>
  <c r="M28" i="24"/>
  <c r="G28" i="24"/>
  <c r="E28" i="24"/>
  <c r="G31" i="24"/>
  <c r="M31" i="24"/>
  <c r="E31" i="24"/>
  <c r="L31" i="24"/>
  <c r="I31" i="24"/>
  <c r="K61" i="24"/>
  <c r="I61" i="24"/>
  <c r="J61" i="24"/>
  <c r="G21" i="24"/>
  <c r="M21" i="24"/>
  <c r="E21" i="24"/>
  <c r="I21" i="24"/>
  <c r="G34" i="24"/>
  <c r="K24" i="24"/>
  <c r="J24" i="24"/>
  <c r="F24" i="24"/>
  <c r="D24" i="24"/>
  <c r="H24" i="24"/>
  <c r="F27" i="24"/>
  <c r="J27" i="24"/>
  <c r="H27" i="24"/>
  <c r="K27" i="24"/>
  <c r="I22" i="24"/>
  <c r="L22" i="24"/>
  <c r="M22" i="24"/>
  <c r="G22" i="24"/>
  <c r="E22" i="24"/>
  <c r="G25" i="24"/>
  <c r="M25" i="24"/>
  <c r="E25" i="24"/>
  <c r="L25" i="24"/>
  <c r="C45" i="24"/>
  <c r="C39" i="24"/>
  <c r="H37" i="24"/>
  <c r="D37" i="24"/>
  <c r="J37" i="24"/>
  <c r="K37" i="24"/>
  <c r="F37" i="24"/>
  <c r="K18" i="24"/>
  <c r="J18" i="24"/>
  <c r="F18" i="24"/>
  <c r="D18" i="24"/>
  <c r="H18" i="24"/>
  <c r="F21" i="24"/>
  <c r="J21" i="24"/>
  <c r="H21" i="24"/>
  <c r="K21" i="24"/>
  <c r="D21" i="24"/>
  <c r="K34" i="24"/>
  <c r="J34" i="24"/>
  <c r="F34" i="24"/>
  <c r="D34" i="24"/>
  <c r="H34" i="24"/>
  <c r="D38" i="24"/>
  <c r="K38" i="24"/>
  <c r="H38" i="24"/>
  <c r="F38" i="24"/>
  <c r="J38" i="24"/>
  <c r="I16" i="24"/>
  <c r="L16" i="24"/>
  <c r="G16" i="24"/>
  <c r="E16" i="24"/>
  <c r="M16" i="24"/>
  <c r="G19" i="24"/>
  <c r="M19" i="24"/>
  <c r="E19" i="24"/>
  <c r="L19" i="24"/>
  <c r="I19" i="24"/>
  <c r="I32" i="24"/>
  <c r="L32" i="24"/>
  <c r="G32" i="24"/>
  <c r="E32" i="24"/>
  <c r="M32" i="24"/>
  <c r="G35" i="24"/>
  <c r="M35" i="24"/>
  <c r="E35" i="24"/>
  <c r="L35" i="24"/>
  <c r="I35" i="24"/>
  <c r="I25" i="24"/>
  <c r="F23" i="24"/>
  <c r="J23" i="24"/>
  <c r="H23" i="24"/>
  <c r="D23" i="24"/>
  <c r="I18" i="24"/>
  <c r="L18" i="24"/>
  <c r="E18" i="24"/>
  <c r="M18" i="24"/>
  <c r="F15" i="24"/>
  <c r="J15" i="24"/>
  <c r="H15" i="24"/>
  <c r="K15" i="24"/>
  <c r="D15" i="24"/>
  <c r="K28" i="24"/>
  <c r="J28" i="24"/>
  <c r="F28" i="24"/>
  <c r="D28" i="24"/>
  <c r="H28" i="24"/>
  <c r="F31" i="24"/>
  <c r="J31" i="24"/>
  <c r="H31" i="24"/>
  <c r="K31" i="24"/>
  <c r="D31" i="24"/>
  <c r="I26" i="24"/>
  <c r="L26" i="24"/>
  <c r="M26" i="24"/>
  <c r="G26" i="24"/>
  <c r="E26" i="24"/>
  <c r="D27" i="24"/>
  <c r="D40" i="24"/>
  <c r="K40" i="24"/>
  <c r="H40" i="24"/>
  <c r="F40" i="24"/>
  <c r="J40" i="24"/>
  <c r="K22" i="24"/>
  <c r="J22" i="24"/>
  <c r="F22" i="24"/>
  <c r="D22" i="24"/>
  <c r="H22" i="24"/>
  <c r="F25" i="24"/>
  <c r="J25" i="24"/>
  <c r="H25" i="24"/>
  <c r="D25" i="24"/>
  <c r="K25" i="24"/>
  <c r="B45" i="24"/>
  <c r="B39" i="24"/>
  <c r="I20" i="24"/>
  <c r="L20" i="24"/>
  <c r="M20" i="24"/>
  <c r="G20" i="24"/>
  <c r="G23" i="24"/>
  <c r="M23" i="24"/>
  <c r="E23" i="24"/>
  <c r="I23" i="24"/>
  <c r="L23" i="24"/>
  <c r="I37" i="24"/>
  <c r="G37" i="24"/>
  <c r="L37" i="24"/>
  <c r="M37" i="24"/>
  <c r="E37" i="24"/>
  <c r="K53" i="24"/>
  <c r="I53" i="24"/>
  <c r="J53" i="24"/>
  <c r="K69" i="24"/>
  <c r="I69" i="24"/>
  <c r="J69" i="24"/>
  <c r="M38" i="24"/>
  <c r="E38" i="24"/>
  <c r="L38" i="24"/>
  <c r="I38" i="24"/>
  <c r="K16" i="24"/>
  <c r="J16" i="24"/>
  <c r="F16" i="24"/>
  <c r="D16" i="24"/>
  <c r="F19" i="24"/>
  <c r="J19" i="24"/>
  <c r="H19" i="24"/>
  <c r="K19" i="24"/>
  <c r="D19" i="24"/>
  <c r="K32" i="24"/>
  <c r="J32" i="24"/>
  <c r="F32" i="24"/>
  <c r="D32" i="24"/>
  <c r="F35" i="24"/>
  <c r="J35" i="24"/>
  <c r="H35" i="24"/>
  <c r="K35" i="24"/>
  <c r="D35" i="24"/>
  <c r="I8" i="24"/>
  <c r="L8" i="24"/>
  <c r="M8" i="24"/>
  <c r="G8" i="24"/>
  <c r="E8" i="24"/>
  <c r="C14" i="24"/>
  <c r="C6" i="24"/>
  <c r="G17" i="24"/>
  <c r="M17" i="24"/>
  <c r="E17" i="24"/>
  <c r="L17" i="24"/>
  <c r="I17" i="24"/>
  <c r="I30" i="24"/>
  <c r="L30" i="24"/>
  <c r="G30" i="24"/>
  <c r="E30" i="24"/>
  <c r="G33" i="24"/>
  <c r="M33" i="24"/>
  <c r="E33" i="24"/>
  <c r="L33" i="24"/>
  <c r="I33" i="24"/>
  <c r="H16" i="24"/>
  <c r="M30" i="24"/>
  <c r="K20" i="24"/>
  <c r="J20" i="24"/>
  <c r="F20" i="24"/>
  <c r="D20" i="24"/>
  <c r="H20" i="24"/>
  <c r="K26" i="24"/>
  <c r="J26" i="24"/>
  <c r="F26" i="24"/>
  <c r="D26" i="24"/>
  <c r="H26" i="24"/>
  <c r="F29" i="24"/>
  <c r="J29" i="24"/>
  <c r="H29" i="24"/>
  <c r="K29" i="24"/>
  <c r="D29" i="24"/>
  <c r="G7" i="24"/>
  <c r="M7" i="24"/>
  <c r="E7" i="24"/>
  <c r="L7" i="24"/>
  <c r="I7" i="24"/>
  <c r="I24" i="24"/>
  <c r="L24" i="24"/>
  <c r="M24" i="24"/>
  <c r="G24" i="24"/>
  <c r="E24" i="24"/>
  <c r="G27" i="24"/>
  <c r="M27" i="24"/>
  <c r="E27" i="24"/>
  <c r="L27" i="24"/>
  <c r="I27" i="24"/>
  <c r="G18" i="24"/>
  <c r="H32" i="24"/>
  <c r="J77" i="24"/>
  <c r="K58" i="24"/>
  <c r="I58" i="24"/>
  <c r="K66" i="24"/>
  <c r="I66" i="24"/>
  <c r="K74" i="24"/>
  <c r="I74" i="24"/>
  <c r="K55" i="24"/>
  <c r="I55" i="24"/>
  <c r="K63" i="24"/>
  <c r="I63" i="24"/>
  <c r="K71" i="24"/>
  <c r="I71" i="24"/>
  <c r="K52" i="24"/>
  <c r="I52" i="24"/>
  <c r="K60" i="24"/>
  <c r="I60" i="24"/>
  <c r="K68" i="24"/>
  <c r="I68" i="24"/>
  <c r="I43" i="24"/>
  <c r="G43" i="24"/>
  <c r="L43" i="24"/>
  <c r="K57" i="24"/>
  <c r="I57" i="24"/>
  <c r="K65" i="24"/>
  <c r="I65" i="24"/>
  <c r="K73" i="24"/>
  <c r="I73" i="24"/>
  <c r="D42" i="24"/>
  <c r="K42" i="24"/>
  <c r="H42" i="24"/>
  <c r="F42" i="24"/>
  <c r="K54" i="24"/>
  <c r="I54" i="24"/>
  <c r="K62" i="24"/>
  <c r="I62" i="24"/>
  <c r="K70" i="24"/>
  <c r="I70" i="24"/>
  <c r="K51" i="24"/>
  <c r="I51" i="24"/>
  <c r="K59" i="24"/>
  <c r="I59" i="24"/>
  <c r="K67" i="24"/>
  <c r="I67" i="24"/>
  <c r="K75" i="24"/>
  <c r="I75" i="24"/>
  <c r="I77" i="24" s="1"/>
  <c r="I41" i="24"/>
  <c r="G41" i="24"/>
  <c r="L41" i="24"/>
  <c r="K56" i="24"/>
  <c r="I56" i="24"/>
  <c r="K64" i="24"/>
  <c r="I64" i="24"/>
  <c r="K72" i="24"/>
  <c r="I72" i="24"/>
  <c r="J41" i="24"/>
  <c r="J43" i="24"/>
  <c r="F44" i="24"/>
  <c r="H44" i="24"/>
  <c r="J44" i="24"/>
  <c r="K44" i="24"/>
  <c r="E40" i="24"/>
  <c r="E42" i="24"/>
  <c r="E44" i="24"/>
  <c r="J79" i="24" l="1"/>
  <c r="J78" i="24"/>
  <c r="K6" i="24"/>
  <c r="J6" i="24"/>
  <c r="F6" i="24"/>
  <c r="D6" i="24"/>
  <c r="H6" i="24"/>
  <c r="K14" i="24"/>
  <c r="J14" i="24"/>
  <c r="F14" i="24"/>
  <c r="D14" i="24"/>
  <c r="H14" i="24"/>
  <c r="I45" i="24"/>
  <c r="G45" i="24"/>
  <c r="M45" i="24"/>
  <c r="L45" i="24"/>
  <c r="E45" i="24"/>
  <c r="I6" i="24"/>
  <c r="L6" i="24"/>
  <c r="M6" i="24"/>
  <c r="G6" i="24"/>
  <c r="E6" i="24"/>
  <c r="I14" i="24"/>
  <c r="L14" i="24"/>
  <c r="G14" i="24"/>
  <c r="E14" i="24"/>
  <c r="M14" i="24"/>
  <c r="H39" i="24"/>
  <c r="D39" i="24"/>
  <c r="J39" i="24"/>
  <c r="K39" i="24"/>
  <c r="F39" i="24"/>
  <c r="I78" i="24"/>
  <c r="I79" i="24"/>
  <c r="H45" i="24"/>
  <c r="F45" i="24"/>
  <c r="D45" i="24"/>
  <c r="J45" i="24"/>
  <c r="K45" i="24"/>
  <c r="K77" i="24"/>
  <c r="I39" i="24"/>
  <c r="G39" i="24"/>
  <c r="L39" i="24"/>
  <c r="M39" i="24"/>
  <c r="E39" i="24"/>
  <c r="I83" i="24" l="1"/>
  <c r="I82" i="24"/>
  <c r="K79" i="24"/>
  <c r="K78" i="24"/>
  <c r="I81" i="24" s="1"/>
</calcChain>
</file>

<file path=xl/sharedStrings.xml><?xml version="1.0" encoding="utf-8"?>
<sst xmlns="http://schemas.openxmlformats.org/spreadsheetml/2006/main" count="1632" uniqueCount="522">
  <si>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</si>
  <si>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</si>
  <si>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</si>
  <si>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</si>
  <si>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</si>
  <si>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</si>
  <si>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</si>
  <si>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</si>
  <si>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</si>
  <si>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</si>
  <si>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</si>
  <si>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</si>
  <si>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</si>
  <si>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Chemnitz (073)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</si>
  <si>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</si>
  <si>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</si>
  <si>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</si>
  <si>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</si>
  <si>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</si>
  <si>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</si>
  <si>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</si>
  <si>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</si>
  <si>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</si>
  <si>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</si>
  <si>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</si>
  <si>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</si>
  <si>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</si>
  <si>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</si>
  <si>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</si>
  <si>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</si>
  <si>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</si>
  <si>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</si>
  <si>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</si>
  <si>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</si>
  <si>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</si>
  <si>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</si>
  <si>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</si>
  <si>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</si>
  <si>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</si>
  <si>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</si>
  <si>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</si>
  <si>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</si>
  <si>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</si>
  <si>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</si>
  <si>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</si>
  <si>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</si>
  <si>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</si>
  <si>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</si>
  <si>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</si>
  <si>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</si>
  <si>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</si>
  <si>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</si>
  <si>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</si>
  <si>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</si>
  <si>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</si>
  <si>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</si>
  <si>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</si>
  <si>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</si>
  <si>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</si>
  <si>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</si>
  <si>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</si>
  <si>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</si>
  <si>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</si>
  <si>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</si>
  <si>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</si>
  <si>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</si>
  <si>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</si>
  <si>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</si>
  <si>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</si>
  <si>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</si>
  <si>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</si>
  <si>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</si>
  <si>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</si>
  <si>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</si>
  <si>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</si>
  <si>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</si>
  <si>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</si>
  <si>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</si>
  <si>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</si>
  <si>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</si>
  <si>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</si>
  <si>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</si>
  <si>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</si>
  <si>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</si>
  <si>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</si>
  <si>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</si>
  <si>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</si>
  <si>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</si>
  <si>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</si>
  <si>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</si>
  <si>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</si>
  <si>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</si>
  <si>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Chemnitz (073);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</si>
  <si>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</si>
  <si>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</si>
  <si>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</si>
  <si>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</si>
  <si>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</si>
  <si>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</si>
  <si>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</si>
  <si>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</si>
  <si>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</si>
  <si>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</si>
  <si>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</si>
  <si>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</si>
  <si>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</si>
  <si>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</si>
  <si>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</si>
  <si>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</si>
  <si>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</si>
  <si>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</si>
  <si>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</si>
  <si>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</si>
  <si>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</si>
  <si>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</si>
  <si>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</si>
  <si>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</si>
  <si>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</si>
  <si>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</si>
  <si>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</si>
  <si>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</si>
  <si>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</si>
  <si>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</si>
  <si>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</si>
  <si>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</si>
  <si>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</si>
  <si>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</si>
  <si>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</si>
  <si>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</si>
  <si>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</si>
  <si>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</si>
  <si>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</si>
  <si>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</si>
  <si>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</si>
  <si>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</si>
  <si>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</si>
  <si>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</si>
  <si>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</si>
  <si>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</si>
  <si>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</si>
  <si>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</si>
  <si>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</si>
  <si>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</si>
  <si>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</si>
  <si>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</si>
  <si>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</si>
  <si>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</si>
  <si>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</si>
  <si>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</si>
  <si>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</si>
  <si>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</si>
  <si>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</si>
  <si>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</si>
  <si>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</si>
  <si>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</si>
  <si>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</si>
  <si>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</si>
  <si>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</si>
  <si>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</si>
  <si>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</si>
  <si>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</si>
  <si>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</si>
  <si>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</si>
  <si>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</si>
  <si>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</si>
  <si>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</si>
  <si>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</si>
  <si>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</si>
  <si>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</si>
  <si>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</si>
  <si>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</si>
  <si>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</si>
  <si>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</si>
  <si>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</si>
  <si>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</si>
  <si>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</si>
  <si>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</si>
  <si>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</si>
  <si>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</si>
  <si>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</si>
  <si>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</si>
  <si>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</si>
  <si>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</si>
  <si>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Chemnitz (073)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</si>
  <si>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</si>
  <si>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</si>
  <si>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</si>
  <si>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</si>
  <si>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</si>
  <si>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</si>
  <si>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</si>
  <si>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</si>
  <si>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</si>
  <si>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</si>
  <si>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</si>
  <si>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</si>
  <si>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</si>
  <si>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</si>
  <si>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</si>
  <si>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</si>
  <si>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</si>
  <si>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</si>
  <si>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</si>
  <si>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</si>
  <si>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</si>
  <si>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</si>
  <si>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</si>
  <si>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</si>
  <si>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</si>
  <si>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</si>
  <si>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</si>
  <si>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</si>
  <si>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</si>
  <si>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</si>
  <si>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</si>
  <si>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</si>
  <si>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</si>
  <si>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</si>
  <si>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</si>
  <si>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</si>
  <si>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</si>
  <si>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</si>
  <si>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</si>
  <si>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</si>
  <si>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</si>
  <si>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</si>
  <si>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</si>
  <si>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</si>
  <si>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</si>
  <si>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</si>
  <si>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</si>
  <si>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</si>
  <si>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</si>
  <si>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</si>
  <si>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</si>
  <si>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</si>
  <si>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</si>
  <si>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</si>
  <si>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</si>
  <si>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</si>
  <si>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</si>
  <si>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</si>
  <si>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</si>
  <si>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</si>
  <si>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</si>
  <si>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</si>
  <si>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</si>
  <si>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</si>
  <si>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</si>
  <si>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</si>
  <si>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</si>
  <si>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</si>
  <si>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</si>
  <si>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</si>
  <si>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</si>
  <si>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</si>
  <si>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</si>
  <si>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</si>
  <si>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</si>
  <si>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</si>
  <si>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</si>
  <si>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</si>
  <si>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</si>
  <si>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</si>
  <si>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</si>
  <si>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</si>
  <si>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</si>
  <si>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</si>
  <si>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</si>
  <si>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</si>
  <si>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</si>
  <si>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</si>
  <si>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</si>
  <si>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</si>
  <si>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</si>
  <si>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</si>
  <si>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</si>
  <si>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</si>
  <si>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</si>
  <si>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</si>
  <si>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</si>
  <si>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</si>
  <si>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</si>
  <si>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</si>
  <si>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</si>
  <si>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</si>
  <si>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</si>
  <si>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</si>
  <si>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</si>
  <si>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</si>
  <si>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</si>
  <si>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</si>
  <si>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</si>
  <si>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</si>
  <si>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</si>
  <si>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</si>
  <si>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</si>
  <si>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</si>
  <si>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</si>
  <si>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</si>
  <si>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</si>
  <si>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</si>
  <si>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</si>
  <si>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</si>
  <si>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</si>
  <si>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</si>
  <si>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</si>
  <si>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</si>
  <si>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</si>
  <si>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</si>
  <si>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</si>
  <si>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</si>
  <si>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</si>
  <si>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</si>
  <si>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</si>
  <si>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</si>
  <si>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</si>
  <si>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</si>
  <si>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</si>
  <si>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</si>
  <si>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</si>
  <si>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</si>
  <si>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</si>
  <si>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</si>
  <si>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</si>
  <si>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</si>
  <si>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</si>
  <si>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Chemnitz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</si>
  <si>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</si>
  <si>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</si>
  <si>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</si>
  <si>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</si>
  <si>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</si>
  <si>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</si>
  <si>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</si>
  <si>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</si>
  <si>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</si>
  <si>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</si>
  <si>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</si>
  <si>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</si>
  <si>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</si>
  <si>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</si>
  <si>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</si>
  <si>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</si>
  <si>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</si>
  <si>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</si>
  <si>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</si>
  <si>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</si>
  <si>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</si>
  <si>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</si>
  <si>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</si>
  <si>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</si>
  <si>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</si>
  <si>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</si>
  <si>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</si>
  <si>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</si>
  <si>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</si>
  <si>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</si>
  <si>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</si>
  <si>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</si>
  <si>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</si>
  <si>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</si>
  <si>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</si>
  <si>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</si>
  <si>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</si>
  <si>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</si>
  <si>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</si>
  <si>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</si>
  <si>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</si>
  <si>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</si>
  <si>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</si>
  <si>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</si>
  <si>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</si>
  <si>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</si>
  <si>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Chemnitz (073);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</si>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</sst>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{921CB9F8-8BA1-43E4-8283-0A89D3C15D01}</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4A59-4C7E-940D-EFB324D1E0AD}"/>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{628C72B0-AEE6-41A7-996C-DA680DF3B2CC}</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4A59-4C7E-940D-EFB324D1E0AD}"/>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{86EBD36A-891A-432B-AF0A-C707E583EF8A}</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A59-4C7E-940D-EFB324D1E0A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{6CF0C741-A88D-4D84-8735-2B72E9A22866}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A59-4C7E-940D-EFB324D1E0A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0.18255024396901764</c:v>
                </c:pt>
                <c:pt idx="1">
                  <c:v>0.53902318103720548</c:v>
                </c:pt>
                <c:pt idx="2">
                  <c:v>0.95490282911153723</c:v>
                </c:pt>
                <c:pt idx="3">
                  <c:v>1.0875687030768</c:v>
                </c:pt>
              </c:numCache>
            </c:numRef>
          </c:val>
          <c:extLst>
            <c:ext xmlns:c16="http://schemas.microsoft.com/office/drawing/2014/chart" uri="{C3380CC4-5D6E-409C-BE32-E72D297353CC}">
              <c16:uniqueId val="{00000004-4A59-4C7E-940D-EFB324D1E0A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{193BC4ED-A9A5-4BAD-BC41-1F663B6878B4}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A59-4C7E-940D-EFB324D1E0A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{C6EBDE65-1E65-40BC-B24C-8447CD6A59BC}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A59-4C7E-940D-EFB324D1E0A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{1A8B4041-0EA5-4EF3-AD03-DEA1DFD847E6}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A59-4C7E-940D-EFB324D1E0A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{C883ACAB-40E4-4810-A3E2-A138C75816D4}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A59-4C7E-940D-EFB324D1E0A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A59-4C7E-940D-EFB324D1E0A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A59-4C7E-940D-EFB324D1E0A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{1AF33D6D-1E36-4EA0-ADAE-BE6D6BE79EB3}</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14F4-4E37-88CE-36223BF5063E}"/>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{12DE8F4A-3541-4A3A-9646-C17B5C953C46}</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14F4-4E37-88CE-36223BF5063E}"/>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{AC5290F4-5FF5-446A-8775-76D696D312E3}</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14F4-4E37-88CE-36223BF5063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{25AAD246-8C9B-4D8D-A3CD-D7AB54954BFF}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4F4-4E37-88CE-36223BF506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-2.8592286166200269</c:v>
                </c:pt>
                <c:pt idx="1">
                  <c:v>-3.5996476124832824</c:v>
                </c:pt>
                <c:pt idx="2">
                  <c:v>-3.6279896103654186</c:v>
                </c:pt>
                <c:pt idx="3">
                  <c:v>-2.8655893304673015</c:v>
                </c:pt>
              </c:numCache>
            </c:numRef>
          </c:val>
          <c:extLst>
            <c:ext xmlns:c16="http://schemas.microsoft.com/office/drawing/2014/chart" uri="{C3380CC4-5D6E-409C-BE32-E72D297353CC}">
              <c16:uniqueId val="{00000004-14F4-4E37-88CE-36223BF5063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{47DEEC18-F15C-4F4D-AFB9-8B6B18A02ADF}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4F4-4E37-88CE-36223BF5063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{16B7CA89-4F55-462B-9A1F-DEF2C5A2C1E8}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4F4-4E37-88CE-36223BF5063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{8BB20682-4F02-40BF-81B0-C3CA70BC86F5}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4F4-4E37-88CE-36223BF5063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{90327379-9B4E-449A-B723-72DE7773B4BF}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4F4-4E37-88CE-36223BF506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4F4-4E37-88CE-36223BF5063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4F4-4E37-88CE-36223BF5063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{8D728018-BECC-4729-B720-378B90240B3E}</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D6E5-4804-A21A-01EBC6198B02}"/>
                </c:ext>
              </c:extLst>
            </c:dLbl>
            <c:dLbl>
              <c:idx val="1"/>
              <c:tx>
                <c:strRef>
                  <c:f>Daten_Diagramme!$D$15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{5281A045-5BD8-4931-B0B5-BEDDFFF7A4F0}</c15:txfldGUID>
                      <c15:f>Daten_Diagramme!$D$15</c15:f>
                      <c15:dlblFieldTableCache>
                        <c:ptCount val="1"/>
                        <c:pt idx="0">
                          <c:v>-2.6</c:v>
                        </c:pt>
                      </c15:dlblFieldTableCache>
                    </c15:dlblFTEntry>
                  </c15:dlblFieldTable>
                  <c15:showDataLabelsRange val="0"/>
                </c:ext>
                <c:ext xmlns:c16="http://schemas.microsoft.com/office/drawing/2014/chart" uri="{C3380CC4-5D6E-409C-BE32-E72D297353CC}">
                  <c16:uniqueId val="{00000001-D6E5-4804-A21A-01EBC6198B02}"/>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{A9F3BF17-1A07-4193-A114-4C76966E8919}</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D6E5-4804-A21A-01EBC6198B02}"/>
                </c:ext>
              </c:extLst>
            </c:dLbl>
            <c:dLbl>
              <c:idx val="3"/>
              <c:tx>
                <c:strRef>
                  <c:f>Daten_Diagramme!$D$17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{FCD81CF5-4DF0-45D0-B9D1-5350489969CE}</c15:txfldGUID>
                      <c15:f>Daten_Diagramme!$D$17</c15:f>
                      <c15:dlblFieldTableCache>
                        <c:ptCount val="1"/>
                        <c:pt idx="0">
                          <c:v>-2.2</c:v>
                        </c:pt>
                      </c15:dlblFieldTableCache>
                    </c15:dlblFTEntry>
                  </c15:dlblFieldTable>
                  <c15:showDataLabelsRange val="0"/>
                </c:ext>
                <c:ext xmlns:c16="http://schemas.microsoft.com/office/drawing/2014/chart" uri="{C3380CC4-5D6E-409C-BE32-E72D297353CC}">
                  <c16:uniqueId val="{00000003-D6E5-4804-A21A-01EBC6198B02}"/>
                </c:ext>
              </c:extLst>
            </c:dLbl>
            <c:dLbl>
              <c:idx val="4"/>
              <c:tx>
                <c:strRef>
                  <c:f>Daten_Diagramme!$D$18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{ABA89F24-D40F-4358-8DF2-522D065A3648}</c15:txfldGUID>
                      <c15:f>Daten_Diagramme!$D$18</c15:f>
                      <c15:dlblFieldTableCache>
                        <c:ptCount val="1"/>
                        <c:pt idx="0">
                          <c:v>-4.3</c:v>
                        </c:pt>
                      </c15:dlblFieldTableCache>
                    </c15:dlblFTEntry>
                  </c15:dlblFieldTable>
                  <c15:showDataLabelsRange val="0"/>
                </c:ext>
                <c:ext xmlns:c16="http://schemas.microsoft.com/office/drawing/2014/chart" uri="{C3380CC4-5D6E-409C-BE32-E72D297353CC}">
                  <c16:uniqueId val="{00000004-D6E5-4804-A21A-01EBC6198B02}"/>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{91050941-013B-423C-885B-128FDC9E3549}</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D6E5-4804-A21A-01EBC6198B02}"/>
                </c:ext>
              </c:extLst>
            </c:dLbl>
            <c:dLbl>
              <c:idx val="6"/>
              <c:tx>
                <c:strRef>
                  <c:f>Daten_Diagramme!$D$20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{354C8741-F5ED-469B-9B91-AFC1AEC32ABB}</c15:txfldGUID>
                      <c15:f>Daten_Diagramme!$D$20</c15:f>
                      <c15:dlblFieldTableCache>
                        <c:ptCount val="1"/>
                        <c:pt idx="0">
                          <c:v>-2.7</c:v>
                        </c:pt>
                      </c15:dlblFieldTableCache>
                    </c15:dlblFTEntry>
                  </c15:dlblFieldTable>
                  <c15:showDataLabelsRange val="0"/>
                </c:ext>
                <c:ext xmlns:c16="http://schemas.microsoft.com/office/drawing/2014/chart" uri="{C3380CC4-5D6E-409C-BE32-E72D297353CC}">
                  <c16:uniqueId val="{00000006-D6E5-4804-A21A-01EBC6198B02}"/>
                </c:ext>
              </c:extLst>
            </c:dLbl>
            <c:dLbl>
              <c:idx val="7"/>
              <c:tx>
                <c:strRef>
                  <c:f>Daten_Diagramme!$D$21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{7D8AA970-75D7-4793-AB2B-9010D1AFC3F6}</c15:txfldGUID>
                      <c15:f>Daten_Diagramme!$D$21</c15:f>
                      <c15:dlblFieldTableCache>
                        <c:ptCount val="1"/>
                        <c:pt idx="0">
                          <c:v>1.2</c:v>
                        </c:pt>
                      </c15:dlblFieldTableCache>
                    </c15:dlblFTEntry>
                  </c15:dlblFieldTable>
                  <c15:showDataLabelsRange val="0"/>
                </c:ext>
                <c:ext xmlns:c16="http://schemas.microsoft.com/office/drawing/2014/chart" uri="{C3380CC4-5D6E-409C-BE32-E72D297353CC}">
                  <c16:uniqueId val="{00000007-D6E5-4804-A21A-01EBC6198B02}"/>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{87E73464-9315-48E2-9085-8152EEBDCE47}</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D6E5-4804-A21A-01EBC6198B02}"/>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{50D3BB57-0E6F-4786-B68D-C5906FDE7AD5}</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D6E5-4804-A21A-01EBC6198B02}"/>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{59C1CA04-E824-4AA1-B9AB-639FE31F97EC}</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D6E5-4804-A21A-01EBC6198B02}"/>
                </c:ext>
              </c:extLst>
            </c:dLbl>
            <c:dLbl>
              <c:idx val="11"/>
              <c:tx>
                <c:strRef>
                  <c:f>Daten_Diagramme!$D$25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{39280D3D-DF1A-45ED-8EF9-E5DFD3F93468}</c15:txfldGUID>
                      <c15:f>Daten_Diagramme!$D$25</c15:f>
                      <c15:dlblFieldTableCache>
                        <c:ptCount val="1"/>
                        <c:pt idx="0">
                          <c:v>5.4</c:v>
                        </c:pt>
                      </c15:dlblFieldTableCache>
                    </c15:dlblFTEntry>
                  </c15:dlblFieldTable>
                  <c15:showDataLabelsRange val="0"/>
                </c:ext>
                <c:ext xmlns:c16="http://schemas.microsoft.com/office/drawing/2014/chart" uri="{C3380CC4-5D6E-409C-BE32-E72D297353CC}">
                  <c16:uniqueId val="{0000000B-D6E5-4804-A21A-01EBC6198B02}"/>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{B62BCCF4-5E49-4A49-94C3-B170B7CDAD7A}</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D6E5-4804-A21A-01EBC6198B02}"/>
                </c:ext>
              </c:extLst>
            </c:dLbl>
            <c:dLbl>
              <c:idx val="13"/>
              <c:tx>
                <c:strRef>
                  <c:f>Daten_Diagramme!$D$27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{74649BE7-A1E8-451C-A474-3EB0E30A1C96}</c15:txfldGUID>
                      <c15:f>Daten_Diagramme!$D$27</c15:f>
                      <c15:dlblFieldTableCache>
                        <c:ptCount val="1"/>
                        <c:pt idx="0">
                          <c:v>2.0</c:v>
                        </c:pt>
                      </c15:dlblFieldTableCache>
                    </c15:dlblFTEntry>
                  </c15:dlblFieldTable>
                  <c15:showDataLabelsRange val="0"/>
                </c:ext>
                <c:ext xmlns:c16="http://schemas.microsoft.com/office/drawing/2014/chart" uri="{C3380CC4-5D6E-409C-BE32-E72D297353CC}">
                  <c16:uniqueId val="{0000000D-D6E5-4804-A21A-01EBC6198B02}"/>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{FB26A60D-300F-4CCD-881C-B10FB77494FE}</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D6E5-4804-A21A-01EBC6198B02}"/>
                </c:ext>
              </c:extLst>
            </c:dLbl>
            <c:dLbl>
              <c:idx val="15"/>
              <c:tx>
                <c:strRef>
                  <c:f>Daten_Diagramme!$D$29</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{414B5CCB-4F7F-44FE-A74B-EC529ACE3A78}</c15:txfldGUID>
                      <c15:f>Daten_Diagramme!$D$29</c15:f>
                      <c15:dlblFieldTableCache>
                        <c:ptCount val="1"/>
                        <c:pt idx="0">
                          <c:v>-16.3</c:v>
                        </c:pt>
                      </c15:dlblFieldTableCache>
                    </c15:dlblFTEntry>
                  </c15:dlblFieldTable>
                  <c15:showDataLabelsRange val="0"/>
                </c:ext>
                <c:ext xmlns:c16="http://schemas.microsoft.com/office/drawing/2014/chart" uri="{C3380CC4-5D6E-409C-BE32-E72D297353CC}">
                  <c16:uniqueId val="{0000000F-D6E5-4804-A21A-01EBC6198B02}"/>
                </c:ext>
              </c:extLst>
            </c:dLbl>
            <c:dLbl>
              <c:idx val="16"/>
              <c:tx>
                <c:strRef>
                  <c:f>Daten_Diagramme!$D$30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{EF5A294A-33CC-4D33-B454-D74E573A6704}</c15:txfldGUID>
                      <c15:f>Daten_Diagramme!$D$30</c15:f>
                      <c15:dlblFieldTableCache>
                        <c:ptCount val="1"/>
                        <c:pt idx="0">
                          <c:v>0.1</c:v>
                        </c:pt>
                      </c15:dlblFieldTableCache>
                    </c15:dlblFTEntry>
                  </c15:dlblFieldTable>
                  <c15:showDataLabelsRange val="0"/>
                </c:ext>
                <c:ext xmlns:c16="http://schemas.microsoft.com/office/drawing/2014/chart" uri="{C3380CC4-5D6E-409C-BE32-E72D297353CC}">
                  <c16:uniqueId val="{00000010-D6E5-4804-A21A-01EBC6198B02}"/>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{A9C3FDAA-4B81-4BFA-93C9-BA26843B1099}</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D6E5-4804-A21A-01EBC6198B02}"/>
                </c:ext>
              </c:extLst>
            </c:dLbl>
            <c:dLbl>
              <c:idx val="18"/>
              <c:tx>
                <c:strRef>
                  <c:f>Daten_Diagramme!$D$32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{43295728-B9C6-44F2-9F39-0F1AA4ACD30E}</c15:txfldGUID>
                      <c15:f>Daten_Diagramme!$D$32</c15:f>
                      <c15:dlblFieldTableCache>
                        <c:ptCount val="1"/>
                        <c:pt idx="0">
                          <c:v>3.9</c:v>
                        </c:pt>
                      </c15:dlblFieldTableCache>
                    </c15:dlblFTEntry>
                  </c15:dlblFieldTable>
                  <c15:showDataLabelsRange val="0"/>
                </c:ext>
                <c:ext xmlns:c16="http://schemas.microsoft.com/office/drawing/2014/chart" uri="{C3380CC4-5D6E-409C-BE32-E72D297353CC}">
                  <c16:uniqueId val="{00000012-D6E5-4804-A21A-01EBC6198B02}"/>
                </c:ext>
              </c:extLst>
            </c:dLbl>
            <c:dLbl>
              <c:idx val="19"/>
              <c:tx>
                <c:strRef>
                  <c:f>Daten_Diagramme!$D$33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{42D6F91D-4A03-4E7A-830D-CC5FAE082AE7}</c15:txfldGUID>
                      <c15:f>Daten_Diagramme!$D$33</c15:f>
                      <c15:dlblFieldTableCache>
                        <c:ptCount val="1"/>
                        <c:pt idx="0">
                          <c:v>7.1</c:v>
                        </c:pt>
                      </c15:dlblFieldTableCache>
                    </c15:dlblFTEntry>
                  </c15:dlblFieldTable>
                  <c15:showDataLabelsRange val="0"/>
                </c:ext>
                <c:ext xmlns:c16="http://schemas.microsoft.com/office/drawing/2014/chart" uri="{C3380CC4-5D6E-409C-BE32-E72D297353CC}">
                  <c16:uniqueId val="{00000013-D6E5-4804-A21A-01EBC6198B02}"/>
                </c:ext>
              </c:extLst>
            </c:dLbl>
            <c:dLbl>
              <c:idx val="20"/>
              <c:tx>
                <c:strRef>
                  <c:f>Daten_Diagramme!$D$34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{E7E203E9-98A7-455E-B06B-E80FBC2F4635}</c15:txfldGUID>
                      <c15:f>Daten_Diagramme!$D$34</c15:f>
                      <c15:dlblFieldTableCache>
                        <c:ptCount val="1"/>
                        <c:pt idx="0">
                          <c:v>-2.0</c:v>
                        </c:pt>
                      </c15:dlblFieldTableCache>
                    </c15:dlblFTEntry>
                  </c15:dlblFieldTable>
                  <c15:showDataLabelsRange val="0"/>
                </c:ext>
                <c:ext xmlns:c16="http://schemas.microsoft.com/office/drawing/2014/chart" uri="{C3380CC4-5D6E-409C-BE32-E72D297353CC}">
                  <c16:uniqueId val="{00000014-D6E5-4804-A21A-01EBC6198B0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{2F07963A-2F92-48BC-8E29-694369B974DF}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6E5-4804-A21A-01EBC6198B0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{6EAA0ECE-6621-43B2-AF73-3C8404F1F579}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6E5-4804-A21A-01EBC6198B02}"/>
                </c:ext>
              </c:extLst>
            </c:dLbl>
            <c:dLbl>
              <c:idx val="23"/>
              <c:tx>
                <c:strRef>
                  <c:f>Daten_Diagramme!$D$37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{D446B5B8-D58D-49E4-ADAD-F63B70EC44E9}</c15:txfldGUID>
                      <c15:f>Daten_Diagramme!$D$37</c15:f>
                      <c15:dlblFieldTableCache>
                        <c:ptCount val="1"/>
                        <c:pt idx="0">
                          <c:v>-2.6</c:v>
                        </c:pt>
                      </c15:dlblFieldTableCache>
                    </c15:dlblFTEntry>
                  </c15:dlblFieldTable>
                  <c15:showDataLabelsRange val="0"/>
                </c:ext>
                <c:ext xmlns:c16="http://schemas.microsoft.com/office/drawing/2014/chart" uri="{C3380CC4-5D6E-409C-BE32-E72D297353CC}">
                  <c16:uniqueId val="{00000017-D6E5-4804-A21A-01EBC6198B02}"/>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{50E1FFE9-8DBB-4206-A844-A86757C48121}</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D6E5-4804-A21A-01EBC6198B02}"/>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{CA213288-5364-4429-95A7-E99CBA744E04}</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D6E5-4804-A21A-01EBC6198B0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{C332D026-895E-4A8B-9D2D-C1938B99EBE7}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6E5-4804-A21A-01EBC6198B0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{7518245F-3EEA-4B2B-BAE3-CF888F808A03}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6E5-4804-A21A-01EBC6198B0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{61836B5C-B680-43C0-B221-3F91C4FE212A}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6E5-4804-A21A-01EBC6198B0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{80F8F85F-7BC3-4873-AAA1-7158F424A01F}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6E5-4804-A21A-01EBC6198B0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{7504E9CA-AE7D-43B0-A7EA-5C807FD4A852}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6E5-4804-A21A-01EBC6198B02}"/>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{663A5C07-37CA-4D5E-9F58-590F8EB38121}</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D6E5-4804-A21A-01EBC6198B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0.18255024396901764</c:v>
                </c:pt>
                <c:pt idx="1">
                  <c:v>-2.5906735751295336</c:v>
                </c:pt>
                <c:pt idx="2">
                  <c:v>-1.4444071212630165</c:v>
                </c:pt>
                <c:pt idx="3">
                  <c:v>-2.1606904941203728</c:v>
                </c:pt>
                <c:pt idx="4">
                  <c:v>-4.3117744610281923</c:v>
                </c:pt>
                <c:pt idx="5">
                  <c:v>-1.8542863073410365</c:v>
                </c:pt>
                <c:pt idx="6">
                  <c:v>-2.6973026973026974</c:v>
                </c:pt>
                <c:pt idx="7">
                  <c:v>1.2180680087971578</c:v>
                </c:pt>
                <c:pt idx="8">
                  <c:v>-0.43475307384009237</c:v>
                </c:pt>
                <c:pt idx="9">
                  <c:v>1.5324165029469548</c:v>
                </c:pt>
                <c:pt idx="10">
                  <c:v>-2.9850746268656718</c:v>
                </c:pt>
                <c:pt idx="11">
                  <c:v>5.3821800090456806</c:v>
                </c:pt>
                <c:pt idx="12">
                  <c:v>-2.1972406745017885</c:v>
                </c:pt>
                <c:pt idx="13">
                  <c:v>1.9598947463932492</c:v>
                </c:pt>
                <c:pt idx="14">
                  <c:v>0.8370535714285714</c:v>
                </c:pt>
                <c:pt idx="15">
                  <c:v>-16.348055372445618</c:v>
                </c:pt>
                <c:pt idx="16">
                  <c:v>0.12973227974997051</c:v>
                </c:pt>
                <c:pt idx="17">
                  <c:v>0.74540334603279779</c:v>
                </c:pt>
                <c:pt idx="18">
                  <c:v>3.9482063256208875</c:v>
                </c:pt>
                <c:pt idx="19">
                  <c:v>7.1499626958468046</c:v>
                </c:pt>
                <c:pt idx="20">
                  <c:v>-2.000408246580935</c:v>
                </c:pt>
                <c:pt idx="21">
                  <c:v>0</c:v>
                </c:pt>
                <c:pt idx="23">
                  <c:v>-2.5906735751295336</c:v>
                </c:pt>
                <c:pt idx="24">
                  <c:v>-1.3154372681733013</c:v>
                </c:pt>
                <c:pt idx="25">
                  <c:v>0.61947097398882089</c:v>
                </c:pt>
              </c:numCache>
            </c:numRef>
          </c:val>
          <c:extLst>
            <c:ext xmlns:c16="http://schemas.microsoft.com/office/drawing/2014/chart" uri="{C3380CC4-5D6E-409C-BE32-E72D297353CC}">
              <c16:uniqueId val="{00000020-D6E5-4804-A21A-01EBC6198B0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{F7D4D565-554C-4EFA-B959-14B321E62544}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6E5-4804-A21A-01EBC6198B0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{C53ED3BD-0A2D-4078-AB1B-C927564D214D}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6E5-4804-A21A-01EBC6198B0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{BADBC461-1672-4778-A6CD-9E937CF630B6}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6E5-4804-A21A-01EBC6198B0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{C5CC98EE-3B6A-4CF1-B923-FB85CDA6B752}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6E5-4804-A21A-01EBC6198B0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{EF324EE2-F627-47C0-AB6B-EBD09FCC2858}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6E5-4804-A21A-01EBC6198B0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{665844F7-3847-41F5-8BCD-755EC82B27F8}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6E5-4804-A21A-01EBC6198B0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{4FB2E7A2-ED36-499D-8B72-3336FDAD5FBD}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6E5-4804-A21A-01EBC6198B0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{02FEE3B0-9409-4776-8B36-B39A79930E27}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6E5-4804-A21A-01EBC6198B0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{14F493F8-709C-4B92-B0E4-86293379C564}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6E5-4804-A21A-01EBC6198B0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{A99BEB55-A8BB-41DC-9944-F8F5A72CD520}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6E5-4804-A21A-01EBC6198B0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{EF4E2E76-72EC-4E74-9691-8146676C7C38}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6E5-4804-A21A-01EBC6198B0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{83A69AD2-B849-49CE-95C1-5A3EF92B2E11}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6E5-4804-A21A-01EBC6198B0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{D7965286-0728-484E-80A7-63796492D4D8}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6E5-4804-A21A-01EBC6198B0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{F0213EC5-92FA-4868-8F76-9058E3050C8A}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6E5-4804-A21A-01EBC6198B0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{702AD663-161F-4C6E-BC20-603D9032A1DF}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6E5-4804-A21A-01EBC6198B0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{CDFC6C63-C9EF-4FEC-A196-72DCCDB082DD}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6E5-4804-A21A-01EBC6198B0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{76BF562F-8554-4C15-86D9-25CD28A13D0B}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6E5-4804-A21A-01EBC6198B0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{89FF8988-E2C5-40C3-9F02-2AAE05690389}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6E5-4804-A21A-01EBC6198B0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{C8997529-ECA4-400B-8EA9-022A30E36D53}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6E5-4804-A21A-01EBC6198B0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{3F960316-DE5E-4A94-BD3B-A69D21D9D684}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6E5-4804-A21A-01EBC6198B0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{6952AA53-A740-4A95-B669-693A9574E325}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6E5-4804-A21A-01EBC6198B0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{C99C42E3-E088-464D-AA59-9596C604BE46}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6E5-4804-A21A-01EBC6198B0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{28EF804C-5C81-439C-9E4F-445B62B948DB}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6E5-4804-A21A-01EBC6198B0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{789CF6E7-4589-47C1-B348-FED2540F498A}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6E5-4804-A21A-01EBC6198B0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{92C63B0E-F559-4535-8845-A27B8D7F5617}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6E5-4804-A21A-01EBC6198B0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{38196386-A4B1-40C5-894C-9F4806E34027}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6E5-4804-A21A-01EBC6198B0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{437CB747-1CF3-4845-8008-218BC38B3BFF}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6E5-4804-A21A-01EBC6198B0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{0B452AD6-13E3-48E4-9D8C-865439E5A064}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6E5-4804-A21A-01EBC6198B0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{A7247673-D81D-412C-8DDB-8019577BD8F0}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6E5-4804-A21A-01EBC6198B0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{CB53EB02-5394-41A9-81C5-6BD3363FFA21}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6E5-4804-A21A-01EBC6198B0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{1F63C62E-0ED6-4FC9-97B9-FD755586C89C}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6E5-4804-A21A-01EBC6198B0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{7ACF6392-4E14-40A1-97DB-50F38A114E43}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6E5-4804-A21A-01EBC6198B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6E5-4804-A21A-01EBC6198B0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6E5-4804-A21A-01EBC6198B0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{7D471DE5-568A-403E-96FF-47ECFC23C50A}</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A951-44A6-82C3-9A9223F89E93}"/>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{E686FB2A-A283-4761-A0D3-F7C01B3CA138}</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A951-44A6-82C3-9A9223F89E93}"/>
                </c:ext>
              </c:extLst>
            </c:dLbl>
            <c:dLbl>
              <c:idx val="2"/>
              <c:tx>
                <c:strRef>
                  <c:f>Daten_Diagramme!$E$16</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{FB560B72-13E8-4C67-9704-BA078EEDF12A}</c15:txfldGUID>
                      <c15:f>Daten_Diagramme!$E$16</c15:f>
                      <c15:dlblFieldTableCache>
                        <c:ptCount val="1"/>
                        <c:pt idx="0">
                          <c:v>14.8</c:v>
                        </c:pt>
                      </c15:dlblFieldTableCache>
                    </c15:dlblFTEntry>
                  </c15:dlblFieldTable>
                  <c15:showDataLabelsRange val="0"/>
                </c:ext>
                <c:ext xmlns:c16="http://schemas.microsoft.com/office/drawing/2014/chart" uri="{C3380CC4-5D6E-409C-BE32-E72D297353CC}">
                  <c16:uniqueId val="{00000002-A951-44A6-82C3-9A9223F89E93}"/>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{78FDAEE6-B7B9-4152-827E-40C483121F35}</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A951-44A6-82C3-9A9223F89E93}"/>
                </c:ext>
              </c:extLst>
            </c:dLbl>
            <c:dLbl>
              <c:idx val="4"/>
              <c:tx>
                <c:strRef>
                  <c:f>Daten_Diagramme!$E$18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{3904A5AC-74BB-4B3E-83A2-4AB03780B832}</c15:txfldGUID>
                      <c15:f>Daten_Diagramme!$E$18</c15:f>
                      <c15:dlblFieldTableCache>
                        <c:ptCount val="1"/>
                        <c:pt idx="0">
                          <c:v>-0.4</c:v>
                        </c:pt>
                      </c15:dlblFieldTableCache>
                    </c15:dlblFTEntry>
                  </c15:dlblFieldTable>
                  <c15:showDataLabelsRange val="0"/>
                </c:ext>
                <c:ext xmlns:c16="http://schemas.microsoft.com/office/drawing/2014/chart" uri="{C3380CC4-5D6E-409C-BE32-E72D297353CC}">
                  <c16:uniqueId val="{00000004-A951-44A6-82C3-9A9223F89E93}"/>
                </c:ext>
              </c:extLst>
            </c:dLbl>
            <c:dLbl>
              <c:idx val="5"/>
              <c:tx>
                <c:strRef>
                  <c:f>Daten_Diagramme!$E$19</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{1AE87663-554D-4081-ACD7-21F86520377C}</c15:txfldGUID>
                      <c15:f>Daten_Diagramme!$E$19</c15:f>
                      <c15:dlblFieldTableCache>
                        <c:ptCount val="1"/>
                        <c:pt idx="0">
                          <c:v>-5.8</c:v>
                        </c:pt>
                      </c15:dlblFieldTableCache>
                    </c15:dlblFTEntry>
                  </c15:dlblFieldTable>
                  <c15:showDataLabelsRange val="0"/>
                </c:ext>
                <c:ext xmlns:c16="http://schemas.microsoft.com/office/drawing/2014/chart" uri="{C3380CC4-5D6E-409C-BE32-E72D297353CC}">
                  <c16:uniqueId val="{00000005-A951-44A6-82C3-9A9223F89E93}"/>
                </c:ext>
              </c:extLst>
            </c:dLbl>
            <c:dLbl>
              <c:idx val="6"/>
              <c:tx>
                <c:strRef>
                  <c:f>Daten_Diagramme!$E$20</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{4EABC7D9-0109-4019-9D5D-CDE6C9447AB6}</c15:txfldGUID>
                      <c15:f>Daten_Diagramme!$E$20</c15:f>
                      <c15:dlblFieldTableCache>
                        <c:ptCount val="1"/>
                        <c:pt idx="0">
                          <c:v>-11.1</c:v>
                        </c:pt>
                      </c15:dlblFieldTableCache>
                    </c15:dlblFTEntry>
                  </c15:dlblFieldTable>
                  <c15:showDataLabelsRange val="0"/>
                </c:ext>
                <c:ext xmlns:c16="http://schemas.microsoft.com/office/drawing/2014/chart" uri="{C3380CC4-5D6E-409C-BE32-E72D297353CC}">
                  <c16:uniqueId val="{00000006-A951-44A6-82C3-9A9223F89E93}"/>
                </c:ext>
              </c:extLst>
            </c:dLbl>
            <c:dLbl>
              <c:idx val="7"/>
              <c:tx>
                <c:strRef>
                  <c:f>Daten_Diagramme!$E$21</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{46C968A8-5A16-4C73-9430-3E5216AA5489}</c15:txfldGUID>
                      <c15:f>Daten_Diagramme!$E$21</c15:f>
                      <c15:dlblFieldTableCache>
                        <c:ptCount val="1"/>
                        <c:pt idx="0">
                          <c:v>-8.2</c:v>
                        </c:pt>
                      </c15:dlblFieldTableCache>
                    </c15:dlblFTEntry>
                  </c15:dlblFieldTable>
                  <c15:showDataLabelsRange val="0"/>
                </c:ext>
                <c:ext xmlns:c16="http://schemas.microsoft.com/office/drawing/2014/chart" uri="{C3380CC4-5D6E-409C-BE32-E72D297353CC}">
                  <c16:uniqueId val="{00000007-A951-44A6-82C3-9A9223F89E93}"/>
                </c:ext>
              </c:extLst>
            </c:dLbl>
            <c:dLbl>
              <c:idx val="8"/>
              <c:tx>
                <c:strRef>
                  <c:f>Daten_Diagramme!$E$22</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{6B492388-D7FC-49B4-BEC1-BFE0176FE01F}</c15:txfldGUID>
                      <c15:f>Daten_Diagramme!$E$22</c15:f>
                      <c15:dlblFieldTableCache>
                        <c:ptCount val="1"/>
                        <c:pt idx="0">
                          <c:v>-5.3</c:v>
                        </c:pt>
                      </c15:dlblFieldTableCache>
                    </c15:dlblFTEntry>
                  </c15:dlblFieldTable>
                  <c15:showDataLabelsRange val="0"/>
                </c:ext>
                <c:ext xmlns:c16="http://schemas.microsoft.com/office/drawing/2014/chart" uri="{C3380CC4-5D6E-409C-BE32-E72D297353CC}">
                  <c16:uniqueId val="{00000008-A951-44A6-82C3-9A9223F89E93}"/>
                </c:ext>
              </c:extLst>
            </c:dLbl>
            <c:dLbl>
              <c:idx val="9"/>
              <c:tx>
                <c:strRef>
                  <c:f>Daten_Diagramme!$E$23</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{01B2849E-B1ED-471A-B5BB-BC4B7483DC41}</c15:txfldGUID>
                      <c15:f>Daten_Diagramme!$E$23</c15:f>
                      <c15:dlblFieldTableCache>
                        <c:ptCount val="1"/>
                        <c:pt idx="0">
                          <c:v>-8.9</c:v>
                        </c:pt>
                      </c15:dlblFieldTableCache>
                    </c15:dlblFTEntry>
                  </c15:dlblFieldTable>
                  <c15:showDataLabelsRange val="0"/>
                </c:ext>
                <c:ext xmlns:c16="http://schemas.microsoft.com/office/drawing/2014/chart" uri="{C3380CC4-5D6E-409C-BE32-E72D297353CC}">
                  <c16:uniqueId val="{00000009-A951-44A6-82C3-9A9223F89E93}"/>
                </c:ext>
              </c:extLst>
            </c:dLbl>
            <c:dLbl>
              <c:idx val="10"/>
              <c:tx>
                <c:strRef>
                  <c:f>Daten_Diagramme!$E$24</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{A0650F9F-AC8B-4DB2-A50A-352B910AD88F}</c15:txfldGUID>
                      <c15:f>Daten_Diagramme!$E$24</c15:f>
                      <c15:dlblFieldTableCache>
                        <c:ptCount val="1"/>
                        <c:pt idx="0">
                          <c:v>-11.4</c:v>
                        </c:pt>
                      </c15:dlblFieldTableCache>
                    </c15:dlblFTEntry>
                  </c15:dlblFieldTable>
                  <c15:showDataLabelsRange val="0"/>
                </c:ext>
                <c:ext xmlns:c16="http://schemas.microsoft.com/office/drawing/2014/chart" uri="{C3380CC4-5D6E-409C-BE32-E72D297353CC}">
                  <c16:uniqueId val="{0000000A-A951-44A6-82C3-9A9223F89E93}"/>
                </c:ext>
              </c:extLst>
            </c:dLbl>
            <c:dLbl>
              <c:idx val="11"/>
              <c:tx>
                <c:strRef>
                  <c:f>Daten_Diagramme!$E$25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{FE337F26-136C-4451-A518-B1484FC1C82D}</c15:txfldGUID>
                      <c15:f>Daten_Diagramme!$E$25</c15:f>
                      <c15:dlblFieldTableCache>
                        <c:ptCount val="1"/>
                        <c:pt idx="0">
                          <c:v>-0.7</c:v>
                        </c:pt>
                      </c15:dlblFieldTableCache>
                    </c15:dlblFTEntry>
                  </c15:dlblFieldTable>
                  <c15:showDataLabelsRange val="0"/>
                </c:ext>
                <c:ext xmlns:c16="http://schemas.microsoft.com/office/drawing/2014/chart" uri="{C3380CC4-5D6E-409C-BE32-E72D297353CC}">
                  <c16:uniqueId val="{0000000B-A951-44A6-82C3-9A9223F89E93}"/>
                </c:ext>
              </c:extLst>
            </c:dLbl>
            <c:dLbl>
              <c:idx val="12"/>
              <c:tx>
                <c:strRef>
                  <c:f>Daten_Diagramme!$E$26</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{B93EEE66-8800-4A24-99A0-9EC5CCD2671C}</c15:txfldGUID>
                      <c15:f>Daten_Diagramme!$E$26</c15:f>
                      <c15:dlblFieldTableCache>
                        <c:ptCount val="1"/>
                        <c:pt idx="0">
                          <c:v>8.2</c:v>
                        </c:pt>
                      </c15:dlblFieldTableCache>
                    </c15:dlblFTEntry>
                  </c15:dlblFieldTable>
                  <c15:showDataLabelsRange val="0"/>
                </c:ext>
                <c:ext xmlns:c16="http://schemas.microsoft.com/office/drawing/2014/chart" uri="{C3380CC4-5D6E-409C-BE32-E72D297353CC}">
                  <c16:uniqueId val="{0000000C-A951-44A6-82C3-9A9223F89E93}"/>
                </c:ext>
              </c:extLst>
            </c:dLbl>
            <c:dLbl>
              <c:idx val="13"/>
              <c:tx>
                <c:strRef>
                  <c:f>Daten_Diagramme!$E$27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{B75E35A5-EC81-4AE8-B183-2BF60BCE9006}</c15:txfldGUID>
                      <c15:f>Daten_Diagramme!$E$27</c15:f>
                      <c15:dlblFieldTableCache>
                        <c:ptCount val="1"/>
                        <c:pt idx="0">
                          <c:v>-2.3</c:v>
                        </c:pt>
                      </c15:dlblFieldTableCache>
                    </c15:dlblFTEntry>
                  </c15:dlblFieldTable>
                  <c15:showDataLabelsRange val="0"/>
                </c:ext>
                <c:ext xmlns:c16="http://schemas.microsoft.com/office/drawing/2014/chart" uri="{C3380CC4-5D6E-409C-BE32-E72D297353CC}">
                  <c16:uniqueId val="{0000000D-A951-44A6-82C3-9A9223F89E93}"/>
                </c:ext>
              </c:extLst>
            </c:dLbl>
            <c:dLbl>
              <c:idx val="14"/>
              <c:tx>
                <c:strRef>
                  <c:f>Daten_Diagramme!$E$28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{A1C7D37C-02E5-4268-9415-1DB84ECD4E46}</c15:txfldGUID>
                      <c15:f>Daten_Diagramme!$E$28</c15:f>
                      <c15:dlblFieldTableCache>
                        <c:ptCount val="1"/>
                        <c:pt idx="0">
                          <c:v>-0.6</c:v>
                        </c:pt>
                      </c15:dlblFieldTableCache>
                    </c15:dlblFTEntry>
                  </c15:dlblFieldTable>
                  <c15:showDataLabelsRange val="0"/>
                </c:ext>
                <c:ext xmlns:c16="http://schemas.microsoft.com/office/drawing/2014/chart" uri="{C3380CC4-5D6E-409C-BE32-E72D297353CC}">
                  <c16:uniqueId val="{0000000E-A951-44A6-82C3-9A9223F89E93}"/>
                </c:ext>
              </c:extLst>
            </c:dLbl>
            <c:dLbl>
              <c:idx val="15"/>
              <c:tx>
                <c:strRef>
                  <c:f>Daten_Diagramme!$E$29</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{39C53F9F-848A-4D01-A5D9-8DAC4B44274A}</c15:txfldGUID>
                      <c15:f>Daten_Diagramme!$E$29</c15:f>
                      <c15:dlblFieldTableCache>
                        <c:ptCount val="1"/>
                        <c:pt idx="0">
                          <c:v>-13.1</c:v>
                        </c:pt>
                      </c15:dlblFieldTableCache>
                    </c15:dlblFTEntry>
                  </c15:dlblFieldTable>
                  <c15:showDataLabelsRange val="0"/>
                </c:ext>
                <c:ext xmlns:c16="http://schemas.microsoft.com/office/drawing/2014/chart" uri="{C3380CC4-5D6E-409C-BE32-E72D297353CC}">
                  <c16:uniqueId val="{0000000F-A951-44A6-82C3-9A9223F89E93}"/>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{694C6784-2C31-4291-B7C1-3DB5C9315E03}</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A951-44A6-82C3-9A9223F89E93}"/>
                </c:ext>
              </c:extLst>
            </c:dLbl>
            <c:dLbl>
              <c:idx val="17"/>
              <c:tx>
                <c:strRef>
                  <c:f>Daten_Diagramme!$E$31</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{90BFA932-A56A-40D1-9790-2FD26609A57E}</c15:txfldGUID>
                      <c15:f>Daten_Diagramme!$E$31</c15:f>
                      <c15:dlblFieldTableCache>
                        <c:ptCount val="1"/>
                        <c:pt idx="0">
                          <c:v>7.2</c:v>
                        </c:pt>
                      </c15:dlblFieldTableCache>
                    </c15:dlblFTEntry>
                  </c15:dlblFieldTable>
                  <c15:showDataLabelsRange val="0"/>
                </c:ext>
                <c:ext xmlns:c16="http://schemas.microsoft.com/office/drawing/2014/chart" uri="{C3380CC4-5D6E-409C-BE32-E72D297353CC}">
                  <c16:uniqueId val="{00000011-A951-44A6-82C3-9A9223F89E93}"/>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{60FD1FC9-2004-48BD-BBBC-0495FE4FAF2D}</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A951-44A6-82C3-9A9223F89E93}"/>
                </c:ext>
              </c:extLst>
            </c:dLbl>
            <c:dLbl>
              <c:idx val="19"/>
              <c:tx>
                <c:strRef>
                  <c:f>Daten_Diagramme!$E$33</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{8877AC7E-8105-4026-B020-40F6CC200F10}</c15:txfldGUID>
                      <c15:f>Daten_Diagramme!$E$33</c15:f>
                      <c15:dlblFieldTableCache>
                        <c:ptCount val="1"/>
                        <c:pt idx="0">
                          <c:v>10.2</c:v>
                        </c:pt>
                      </c15:dlblFieldTableCache>
                    </c15:dlblFTEntry>
                  </c15:dlblFieldTable>
                  <c15:showDataLabelsRange val="0"/>
                </c:ext>
                <c:ext xmlns:c16="http://schemas.microsoft.com/office/drawing/2014/chart" uri="{C3380CC4-5D6E-409C-BE32-E72D297353CC}">
                  <c16:uniqueId val="{00000013-A951-44A6-82C3-9A9223F89E93}"/>
                </c:ext>
              </c:extLst>
            </c:dLbl>
            <c:dLbl>
              <c:idx val="20"/>
              <c:tx>
                <c:strRef>
                  <c:f>Daten_Diagramme!$E$34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{0754202C-D90A-40F9-9FCD-71824D229DEE}</c15:txfldGUID>
                      <c15:f>Daten_Diagramme!$E$34</c15:f>
                      <c15:dlblFieldTableCache>
                        <c:ptCount val="1"/>
                        <c:pt idx="0">
                          <c:v>1.5</c:v>
                        </c:pt>
                      </c15:dlblFieldTableCache>
                    </c15:dlblFTEntry>
                  </c15:dlblFieldTable>
                  <c15:showDataLabelsRange val="0"/>
                </c:ext>
                <c:ext xmlns:c16="http://schemas.microsoft.com/office/drawing/2014/chart" uri="{C3380CC4-5D6E-409C-BE32-E72D297353CC}">
                  <c16:uniqueId val="{00000014-A951-44A6-82C3-9A9223F89E9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{E532FEA1-7115-4213-8571-03C8B33491C0}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951-44A6-82C3-9A9223F89E9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{E71C816D-5F3F-4100-9D3A-A2D4DCB686A5}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951-44A6-82C3-9A9223F89E93}"/>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{6016373A-FD00-4294-9A0A-CB6F698DC2F0}</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A951-44A6-82C3-9A9223F89E93}"/>
                </c:ext>
              </c:extLst>
            </c:dLbl>
            <c:dLbl>
              <c:idx val="24"/>
              <c:tx>
                <c:strRef>
                  <c:f>Daten_Diagramme!$E$38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{7A3770B8-9E5A-4127-BBC7-994D31EEFB14}</c15:txfldGUID>
                      <c15:f>Daten_Diagramme!$E$38</c15:f>
                      <c15:dlblFieldTableCache>
                        <c:ptCount val="1"/>
                        <c:pt idx="0">
                          <c:v>-5.3</c:v>
                        </c:pt>
                      </c15:dlblFieldTableCache>
                    </c15:dlblFTEntry>
                  </c15:dlblFieldTable>
                  <c15:showDataLabelsRange val="0"/>
                </c:ext>
                <c:ext xmlns:c16="http://schemas.microsoft.com/office/drawing/2014/chart" uri="{C3380CC4-5D6E-409C-BE32-E72D297353CC}">
                  <c16:uniqueId val="{00000018-A951-44A6-82C3-9A9223F89E93}"/>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{B5D2E5FF-CF65-490A-82F3-2CB2D2396C61}</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A951-44A6-82C3-9A9223F89E9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{FF28B568-84DF-471A-9155-C796CDE0221E}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951-44A6-82C3-9A9223F89E9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{98D7E0E5-46B2-472F-A9E7-F0B7B17E84C7}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951-44A6-82C3-9A9223F89E9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{1986AC72-1847-46CA-A8F4-FC7D17871FB5}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951-44A6-82C3-9A9223F89E9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{49467CFB-06C2-4E3C-AEA5-B85D4083979C}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951-44A6-82C3-9A9223F89E9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{F4E1A3F3-D99A-41BC-BF90-7F6151D3307B}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951-44A6-82C3-9A9223F89E93}"/>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{9DEF99CD-83ED-4118-82CE-6FE4DAF9BBC6}</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A951-44A6-82C3-9A9223F89E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-2.8592286166200269</c:v>
                </c:pt>
                <c:pt idx="1">
                  <c:v>0</c:v>
                </c:pt>
                <c:pt idx="2">
                  <c:v>14.814814814814815</c:v>
                </c:pt>
                <c:pt idx="3">
                  <c:v>-4.577464788732394</c:v>
                </c:pt>
                <c:pt idx="4">
                  <c:v>-0.39840637450199201</c:v>
                </c:pt>
                <c:pt idx="5">
                  <c:v>-5.7620817843866172</c:v>
                </c:pt>
                <c:pt idx="6">
                  <c:v>-11.111111111111111</c:v>
                </c:pt>
                <c:pt idx="7">
                  <c:v>-8.1666666666666661</c:v>
                </c:pt>
                <c:pt idx="8">
                  <c:v>-5.33658876874782</c:v>
                </c:pt>
                <c:pt idx="9">
                  <c:v>-8.9456869009584672</c:v>
                </c:pt>
                <c:pt idx="10">
                  <c:v>-11.423930698429887</c:v>
                </c:pt>
                <c:pt idx="11">
                  <c:v>-0.72202166064981954</c:v>
                </c:pt>
                <c:pt idx="12">
                  <c:v>8.2191780821917817</c:v>
                </c:pt>
                <c:pt idx="13">
                  <c:v>-2.3498694516971281</c:v>
                </c:pt>
                <c:pt idx="14">
                  <c:v>-0.63310220078384083</c:v>
                </c:pt>
                <c:pt idx="15">
                  <c:v>-13.103448275862069</c:v>
                </c:pt>
                <c:pt idx="16">
                  <c:v>-2.8571428571428572</c:v>
                </c:pt>
                <c:pt idx="17">
                  <c:v>7.1718538565629233</c:v>
                </c:pt>
                <c:pt idx="18">
                  <c:v>1.4864864864864864</c:v>
                </c:pt>
                <c:pt idx="19">
                  <c:v>10.245901639344263</c:v>
                </c:pt>
                <c:pt idx="20">
                  <c:v>1.4502762430939227</c:v>
                </c:pt>
                <c:pt idx="21">
                  <c:v>0</c:v>
                </c:pt>
                <c:pt idx="23">
                  <c:v>0</c:v>
                </c:pt>
                <c:pt idx="24">
                  <c:v>-5.3120849933598935</c:v>
                </c:pt>
                <c:pt idx="25">
                  <c:v>-2.6102127088505669</c:v>
                </c:pt>
              </c:numCache>
            </c:numRef>
          </c:val>
          <c:extLst>
            <c:ext xmlns:c16="http://schemas.microsoft.com/office/drawing/2014/chart" uri="{C3380CC4-5D6E-409C-BE32-E72D297353CC}">
              <c16:uniqueId val="{00000020-A951-44A6-82C3-9A9223F89E9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{A3F83D53-FEE2-4F73-8E08-59126BDBFAD2}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951-44A6-82C3-9A9223F89E9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{3755DD44-4FF1-4EB1-8220-F1EDCE8946D9}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951-44A6-82C3-9A9223F89E9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{0F780B33-B5E1-4E5B-8FDE-140642852837}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951-44A6-82C3-9A9223F89E9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{40630359-2EC7-48D3-85FF-D43C815E1DBB}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951-44A6-82C3-9A9223F89E9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{FD2AA7E8-F80A-4095-8D5D-3D8D4597A917}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951-44A6-82C3-9A9223F89E9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{322365C9-7AB2-4F9D-B091-A3F57804E7B2}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951-44A6-82C3-9A9223F89E9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{DE79B565-0C38-417F-92AC-DBFFE389067C}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951-44A6-82C3-9A9223F89E9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{1BA3A9AE-91B6-413F-8945-DE046E93AA76}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951-44A6-82C3-9A9223F89E9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{D1A9799C-A88F-4750-B2D5-40BF857A5482}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951-44A6-82C3-9A9223F89E9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{0E8C0BD9-DEB6-4B47-8311-40618ACB0173}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951-44A6-82C3-9A9223F89E9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{4BE7E1E3-42C4-4259-AFF6-17B3364F95D5}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951-44A6-82C3-9A9223F89E9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{0D4C3DD2-780D-43CD-90A9-C80F82734481}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951-44A6-82C3-9A9223F89E9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{4F25290D-31D5-4F03-B6A8-0FE9091349AA}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951-44A6-82C3-9A9223F89E9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{FEB0DB29-756C-4314-816F-8355A09E1F72}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951-44A6-82C3-9A9223F89E9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{8BD15938-F49B-4D86-929E-91496DEB018E}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951-44A6-82C3-9A9223F89E9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{76244BE1-704C-4FA8-BE05-CF556E95224C}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951-44A6-82C3-9A9223F89E9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{692F1971-49E2-48F4-9027-9D4F24842468}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951-44A6-82C3-9A9223F89E9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{93949FB7-CB86-48F0-9EFE-D13BF240BC88}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951-44A6-82C3-9A9223F89E9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{BB224A00-2905-41B4-89AD-CDD2E65863A1}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951-44A6-82C3-9A9223F89E9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{E00D9D3D-B6FC-435B-B85A-B04FAA8C92E2}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951-44A6-82C3-9A9223F89E9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{34FD6365-C007-4F09-B596-7D851ACAC8A5}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951-44A6-82C3-9A9223F89E9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{8CDAC4D2-7B7D-4A93-B96B-71AB20DCAFA4}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951-44A6-82C3-9A9223F89E9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{67DB819A-6CD4-4492-A101-6DC378303F13}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951-44A6-82C3-9A9223F89E9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{69BF037C-5CF5-4895-8D37-18062E7ADF78}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951-44A6-82C3-9A9223F89E9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{CCBDBF06-7A9F-4F89-B5BE-7BB7A9CC6349}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951-44A6-82C3-9A9223F89E9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{8299610A-5F9C-4E91-9E4C-380FEF4D20C1}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951-44A6-82C3-9A9223F89E9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{6FA8BA55-1C84-4913-8AA4-1A0B135C16F8}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951-44A6-82C3-9A9223F89E9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{D2CD94C1-3F65-4F73-AE88-13BD2E3E476A}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951-44A6-82C3-9A9223F89E9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{7D32C92E-B142-4576-A45A-2AAE2844D14C}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951-44A6-82C3-9A9223F89E9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{003CCDFA-8CE5-4FF4-8CEF-F534F4BC9AA2}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951-44A6-82C3-9A9223F89E9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{7EDF94ED-1158-4D49-90BD-360D0F74F3BE}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951-44A6-82C3-9A9223F89E9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{B77C674C-D678-483B-87F3-39E4B1EC4AF4}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951-44A6-82C3-9A9223F89E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951-44A6-82C3-9A9223F89E9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951-44A6-82C3-9A9223F89E9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{19C1DDE9-8398-4595-BC36-FA55F9B40F2F}</c15:txfldGUID>
                      <c15:f>Diagramm!$I$46</c15:f>
                      <c15:dlblFieldTableCache>
                        <c:ptCount val="1"/>
                      </c15:dlblFieldTableCache>
                    </c15:dlblFTEntry>
                  </c15:dlblFieldTable>
                  <c15:showDataLabelsRange val="0"/>
                </c:ext>
                <c:ext xmlns:c16="http://schemas.microsoft.com/office/drawing/2014/chart" uri="{C3380CC4-5D6E-409C-BE32-E72D297353CC}">
                  <c16:uniqueId val="{00000000-E4BE-45CE-89BE-BB23C05A5A9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{F624A43B-834E-4558-95AE-D124CE7FBDFD}</c15:txfldGUID>
                      <c15:f>Diagramm!$I$47</c15:f>
                      <c15:dlblFieldTableCache>
                        <c:ptCount val="1"/>
                      </c15:dlblFieldTableCache>
                    </c15:dlblFTEntry>
                  </c15:dlblFieldTable>
                  <c15:showDataLabelsRange val="0"/>
                </c:ext>
                <c:ext xmlns:c16="http://schemas.microsoft.com/office/drawing/2014/chart" uri="{C3380CC4-5D6E-409C-BE32-E72D297353CC}">
                  <c16:uniqueId val="{00000001-E4BE-45CE-89BE-BB23C05A5A9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{444AE131-9246-4744-8577-352D7B1335D7}</c15:txfldGUID>
                      <c15:f>Diagramm!$I$48</c15:f>
                      <c15:dlblFieldTableCache>
                        <c:ptCount val="1"/>
                      </c15:dlblFieldTableCache>
                    </c15:dlblFTEntry>
                  </c15:dlblFieldTable>
                  <c15:showDataLabelsRange val="0"/>
                </c:ext>
                <c:ext xmlns:c16="http://schemas.microsoft.com/office/drawing/2014/chart" uri="{C3380CC4-5D6E-409C-BE32-E72D297353CC}">
                  <c16:uniqueId val="{00000002-E4BE-45CE-89BE-BB23C05A5A9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{C2BC9FA7-AA23-4F13-8399-808B2B7F725B}</c15:txfldGUID>
                      <c15:f>Diagramm!$I$49</c15:f>
                      <c15:dlblFieldTableCache>
                        <c:ptCount val="1"/>
                      </c15:dlblFieldTableCache>
                    </c15:dlblFTEntry>
                  </c15:dlblFieldTable>
                  <c15:showDataLabelsRange val="0"/>
                </c:ext>
                <c:ext xmlns:c16="http://schemas.microsoft.com/office/drawing/2014/chart" uri="{C3380CC4-5D6E-409C-BE32-E72D297353CC}">
                  <c16:uniqueId val="{00000003-E4BE-45CE-89BE-BB23C05A5A9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{CC3BFEF1-8225-4F89-978F-83135F2AD891}</c15:txfldGUID>
                      <c15:f>Diagramm!$I$50</c15:f>
                      <c15:dlblFieldTableCache>
                        <c:ptCount val="1"/>
                      </c15:dlblFieldTableCache>
                    </c15:dlblFTEntry>
                  </c15:dlblFieldTable>
                  <c15:showDataLabelsRange val="0"/>
                </c:ext>
                <c:ext xmlns:c16="http://schemas.microsoft.com/office/drawing/2014/chart" uri="{C3380CC4-5D6E-409C-BE32-E72D297353CC}">
                  <c16:uniqueId val="{00000004-E4BE-45CE-89BE-BB23C05A5A9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{C9B40E8F-124F-478A-9E3C-700913DEFEC7}</c15:txfldGUID>
                      <c15:f>Diagramm!$I$51</c15:f>
                      <c15:dlblFieldTableCache>
                        <c:ptCount val="1"/>
                      </c15:dlblFieldTableCache>
                    </c15:dlblFTEntry>
                  </c15:dlblFieldTable>
                  <c15:showDataLabelsRange val="0"/>
                </c:ext>
                <c:ext xmlns:c16="http://schemas.microsoft.com/office/drawing/2014/chart" uri="{C3380CC4-5D6E-409C-BE32-E72D297353CC}">
                  <c16:uniqueId val="{00000005-E4BE-45CE-89BE-BB23C05A5A9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{AD54D732-0A14-4F9F-AE84-6AAF365959FA}</c15:txfldGUID>
                      <c15:f>Diagramm!$I$52</c15:f>
                      <c15:dlblFieldTableCache>
                        <c:ptCount val="1"/>
                      </c15:dlblFieldTableCache>
                    </c15:dlblFTEntry>
                  </c15:dlblFieldTable>
                  <c15:showDataLabelsRange val="0"/>
                </c:ext>
                <c:ext xmlns:c16="http://schemas.microsoft.com/office/drawing/2014/chart" uri="{C3380CC4-5D6E-409C-BE32-E72D297353CC}">
                  <c16:uniqueId val="{00000006-E4BE-45CE-89BE-BB23C05A5A9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{2F47CC0D-67FB-412E-AC65-4CA1D591C32D}</c15:txfldGUID>
                      <c15:f>Diagramm!$I$53</c15:f>
                      <c15:dlblFieldTableCache>
                        <c:ptCount val="1"/>
                      </c15:dlblFieldTableCache>
                    </c15:dlblFTEntry>
                  </c15:dlblFieldTable>
                  <c15:showDataLabelsRange val="0"/>
                </c:ext>
                <c:ext xmlns:c16="http://schemas.microsoft.com/office/drawing/2014/chart" uri="{C3380CC4-5D6E-409C-BE32-E72D297353CC}">
                  <c16:uniqueId val="{00000007-E4BE-45CE-89BE-BB23C05A5A9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{2C2D869F-D139-42CD-B453-7D2FC1B0D649}</c15:txfldGUID>
                      <c15:f>Diagramm!$I$54</c15:f>
                      <c15:dlblFieldTableCache>
                        <c:ptCount val="1"/>
                      </c15:dlblFieldTableCache>
                    </c15:dlblFTEntry>
                  </c15:dlblFieldTable>
                  <c15:showDataLabelsRange val="0"/>
                </c:ext>
                <c:ext xmlns:c16="http://schemas.microsoft.com/office/drawing/2014/chart" uri="{C3380CC4-5D6E-409C-BE32-E72D297353CC}">
                  <c16:uniqueId val="{00000008-E4BE-45CE-89BE-BB23C05A5A9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{D1EDC2C1-B680-4DDD-BC33-A68BB448649C}</c15:txfldGUID>
                      <c15:f>Diagramm!$I$55</c15:f>
                      <c15:dlblFieldTableCache>
                        <c:ptCount val="1"/>
                      </c15:dlblFieldTableCache>
                    </c15:dlblFTEntry>
                  </c15:dlblFieldTable>
                  <c15:showDataLabelsRange val="0"/>
                </c:ext>
                <c:ext xmlns:c16="http://schemas.microsoft.com/office/drawing/2014/chart" uri="{C3380CC4-5D6E-409C-BE32-E72D297353CC}">
                  <c16:uniqueId val="{00000009-E4BE-45CE-89BE-BB23C05A5A9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{ABFE5866-4527-4565-8703-EE0A8B21D7EE}</c15:txfldGUID>
                      <c15:f>Diagramm!$I$56</c15:f>
                      <c15:dlblFieldTableCache>
                        <c:ptCount val="1"/>
                      </c15:dlblFieldTableCache>
                    </c15:dlblFTEntry>
                  </c15:dlblFieldTable>
                  <c15:showDataLabelsRange val="0"/>
                </c:ext>
                <c:ext xmlns:c16="http://schemas.microsoft.com/office/drawing/2014/chart" uri="{C3380CC4-5D6E-409C-BE32-E72D297353CC}">
                  <c16:uniqueId val="{0000000A-E4BE-45CE-89BE-BB23C05A5A9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{AE73C4BA-717D-4FA8-874B-D78F0265EEAD}</c15:txfldGUID>
                      <c15:f>Diagramm!$I$57</c15:f>
                      <c15:dlblFieldTableCache>
                        <c:ptCount val="1"/>
                      </c15:dlblFieldTableCache>
                    </c15:dlblFTEntry>
                  </c15:dlblFieldTable>
                  <c15:showDataLabelsRange val="0"/>
                </c:ext>
                <c:ext xmlns:c16="http://schemas.microsoft.com/office/drawing/2014/chart" uri="{C3380CC4-5D6E-409C-BE32-E72D297353CC}">
                  <c16:uniqueId val="{0000000B-E4BE-45CE-89BE-BB23C05A5A9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{131FAFF7-2064-461B-90EB-17EE3CD2D68B}</c15:txfldGUID>
                      <c15:f>Diagramm!$I$58</c15:f>
                      <c15:dlblFieldTableCache>
                        <c:ptCount val="1"/>
                      </c15:dlblFieldTableCache>
                    </c15:dlblFTEntry>
                  </c15:dlblFieldTable>
                  <c15:showDataLabelsRange val="0"/>
                </c:ext>
                <c:ext xmlns:c16="http://schemas.microsoft.com/office/drawing/2014/chart" uri="{C3380CC4-5D6E-409C-BE32-E72D297353CC}">
                  <c16:uniqueId val="{0000000C-E4BE-45CE-89BE-BB23C05A5A9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{31B4D16E-7D3F-4340-8405-D0B4010F09D7}</c15:txfldGUID>
                      <c15:f>Diagramm!$I$59</c15:f>
                      <c15:dlblFieldTableCache>
                        <c:ptCount val="1"/>
                      </c15:dlblFieldTableCache>
                    </c15:dlblFTEntry>
                  </c15:dlblFieldTable>
                  <c15:showDataLabelsRange val="0"/>
                </c:ext>
                <c:ext xmlns:c16="http://schemas.microsoft.com/office/drawing/2014/chart" uri="{C3380CC4-5D6E-409C-BE32-E72D297353CC}">
                  <c16:uniqueId val="{0000000D-E4BE-45CE-89BE-BB23C05A5A9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{81F4D32F-21FB-48DC-84DA-91D0D3BBF4B6}</c15:txfldGUID>
                      <c15:f>Diagramm!$I$60</c15:f>
                      <c15:dlblFieldTableCache>
                        <c:ptCount val="1"/>
                      </c15:dlblFieldTableCache>
                    </c15:dlblFTEntry>
                  </c15:dlblFieldTable>
                  <c15:showDataLabelsRange val="0"/>
                </c:ext>
                <c:ext xmlns:c16="http://schemas.microsoft.com/office/drawing/2014/chart" uri="{C3380CC4-5D6E-409C-BE32-E72D297353CC}">
                  <c16:uniqueId val="{0000000E-E4BE-45CE-89BE-BB23C05A5A9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{11485AA8-84B9-4176-B3A2-5A4D31A356F1}</c15:txfldGUID>
                      <c15:f>Diagramm!$I$61</c15:f>
                      <c15:dlblFieldTableCache>
                        <c:ptCount val="1"/>
                      </c15:dlblFieldTableCache>
                    </c15:dlblFTEntry>
                  </c15:dlblFieldTable>
                  <c15:showDataLabelsRange val="0"/>
                </c:ext>
                <c:ext xmlns:c16="http://schemas.microsoft.com/office/drawing/2014/chart" uri="{C3380CC4-5D6E-409C-BE32-E72D297353CC}">
                  <c16:uniqueId val="{0000000F-E4BE-45CE-89BE-BB23C05A5A9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{D6D71B16-8382-4437-A14C-579FB1CDF15A}</c15:txfldGUID>
                      <c15:f>Diagramm!$I$62</c15:f>
                      <c15:dlblFieldTableCache>
                        <c:ptCount val="1"/>
                      </c15:dlblFieldTableCache>
                    </c15:dlblFTEntry>
                  </c15:dlblFieldTable>
                  <c15:showDataLabelsRange val="0"/>
                </c:ext>
                <c:ext xmlns:c16="http://schemas.microsoft.com/office/drawing/2014/chart" uri="{C3380CC4-5D6E-409C-BE32-E72D297353CC}">
                  <c16:uniqueId val="{00000010-E4BE-45CE-89BE-BB23C05A5A9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{74A0CEC6-50E4-4089-B21E-EF05C7F23250}</c15:txfldGUID>
                      <c15:f>Diagramm!$I$63</c15:f>
                      <c15:dlblFieldTableCache>
                        <c:ptCount val="1"/>
                      </c15:dlblFieldTableCache>
                    </c15:dlblFTEntry>
                  </c15:dlblFieldTable>
                  <c15:showDataLabelsRange val="0"/>
                </c:ext>
                <c:ext xmlns:c16="http://schemas.microsoft.com/office/drawing/2014/chart" uri="{C3380CC4-5D6E-409C-BE32-E72D297353CC}">
                  <c16:uniqueId val="{00000011-E4BE-45CE-89BE-BB23C05A5A9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{871B50C6-A1BD-4139-A1B4-4BD181222BE8}</c15:txfldGUID>
                      <c15:f>Diagramm!$I$64</c15:f>
                      <c15:dlblFieldTableCache>
                        <c:ptCount val="1"/>
                      </c15:dlblFieldTableCache>
                    </c15:dlblFTEntry>
                  </c15:dlblFieldTable>
                  <c15:showDataLabelsRange val="0"/>
                </c:ext>
                <c:ext xmlns:c16="http://schemas.microsoft.com/office/drawing/2014/chart" uri="{C3380CC4-5D6E-409C-BE32-E72D297353CC}">
                  <c16:uniqueId val="{00000012-E4BE-45CE-89BE-BB23C05A5A9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{9E12896B-38CC-43A6-8059-7E256885E7E2}</c15:txfldGUID>
                      <c15:f>Diagramm!$I$65</c15:f>
                      <c15:dlblFieldTableCache>
                        <c:ptCount val="1"/>
                      </c15:dlblFieldTableCache>
                    </c15:dlblFTEntry>
                  </c15:dlblFieldTable>
                  <c15:showDataLabelsRange val="0"/>
                </c:ext>
                <c:ext xmlns:c16="http://schemas.microsoft.com/office/drawing/2014/chart" uri="{C3380CC4-5D6E-409C-BE32-E72D297353CC}">
                  <c16:uniqueId val="{00000013-E4BE-45CE-89BE-BB23C05A5A9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{F8B02FCA-7892-492D-A338-073224CADD6A}</c15:txfldGUID>
                      <c15:f>Diagramm!$I$66</c15:f>
                      <c15:dlblFieldTableCache>
                        <c:ptCount val="1"/>
                      </c15:dlblFieldTableCache>
                    </c15:dlblFTEntry>
                  </c15:dlblFieldTable>
                  <c15:showDataLabelsRange val="0"/>
                </c:ext>
                <c:ext xmlns:c16="http://schemas.microsoft.com/office/drawing/2014/chart" uri="{C3380CC4-5D6E-409C-BE32-E72D297353CC}">
                  <c16:uniqueId val="{00000014-E4BE-45CE-89BE-BB23C05A5A9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{E114963D-AFC3-41A6-827F-06D0C8531604}</c15:txfldGUID>
                      <c15:f>Diagramm!$I$67</c15:f>
                      <c15:dlblFieldTableCache>
                        <c:ptCount val="1"/>
                      </c15:dlblFieldTableCache>
                    </c15:dlblFTEntry>
                  </c15:dlblFieldTable>
                  <c15:showDataLabelsRange val="0"/>
                </c:ext>
                <c:ext xmlns:c16="http://schemas.microsoft.com/office/drawing/2014/chart" uri="{C3380CC4-5D6E-409C-BE32-E72D297353CC}">
                  <c16:uniqueId val="{00000015-E4BE-45CE-89BE-BB23C05A5A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4BE-45CE-89BE-BB23C05A5A9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{35AFB522-68E2-4864-8060-67367F328C3F}</c15:txfldGUID>
                      <c15:f>Diagramm!$K$46</c15:f>
                      <c15:dlblFieldTableCache>
                        <c:ptCount val="1"/>
                      </c15:dlblFieldTableCache>
                    </c15:dlblFTEntry>
                  </c15:dlblFieldTable>
                  <c15:showDataLabelsRange val="0"/>
                </c:ext>
                <c:ext xmlns:c16="http://schemas.microsoft.com/office/drawing/2014/chart" uri="{C3380CC4-5D6E-409C-BE32-E72D297353CC}">
                  <c16:uniqueId val="{00000017-E4BE-45CE-89BE-BB23C05A5A9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{2150599B-F82C-4BD9-8762-2346EEE8839D}</c15:txfldGUID>
                      <c15:f>Diagramm!$K$47</c15:f>
                      <c15:dlblFieldTableCache>
                        <c:ptCount val="1"/>
                      </c15:dlblFieldTableCache>
                    </c15:dlblFTEntry>
                  </c15:dlblFieldTable>
                  <c15:showDataLabelsRange val="0"/>
                </c:ext>
                <c:ext xmlns:c16="http://schemas.microsoft.com/office/drawing/2014/chart" uri="{C3380CC4-5D6E-409C-BE32-E72D297353CC}">
                  <c16:uniqueId val="{00000018-E4BE-45CE-89BE-BB23C05A5A9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{4DC4509D-7BBC-4856-B0AB-9F5FA36185D5}</c15:txfldGUID>
                      <c15:f>Diagramm!$K$48</c15:f>
                      <c15:dlblFieldTableCache>
                        <c:ptCount val="1"/>
                      </c15:dlblFieldTableCache>
                    </c15:dlblFTEntry>
                  </c15:dlblFieldTable>
                  <c15:showDataLabelsRange val="0"/>
                </c:ext>
                <c:ext xmlns:c16="http://schemas.microsoft.com/office/drawing/2014/chart" uri="{C3380CC4-5D6E-409C-BE32-E72D297353CC}">
                  <c16:uniqueId val="{00000019-E4BE-45CE-89BE-BB23C05A5A9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{A3D9FCA1-0CFC-4B44-A6D7-A5EE5E2D7F39}</c15:txfldGUID>
                      <c15:f>Diagramm!$K$49</c15:f>
                      <c15:dlblFieldTableCache>
                        <c:ptCount val="1"/>
                      </c15:dlblFieldTableCache>
                    </c15:dlblFTEntry>
                  </c15:dlblFieldTable>
                  <c15:showDataLabelsRange val="0"/>
                </c:ext>
                <c:ext xmlns:c16="http://schemas.microsoft.com/office/drawing/2014/chart" uri="{C3380CC4-5D6E-409C-BE32-E72D297353CC}">
                  <c16:uniqueId val="{0000001A-E4BE-45CE-89BE-BB23C05A5A9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{A39AF012-8E8A-4161-B00A-CC45BBACC063}</c15:txfldGUID>
                      <c15:f>Diagramm!$K$50</c15:f>
                      <c15:dlblFieldTableCache>
                        <c:ptCount val="1"/>
                      </c15:dlblFieldTableCache>
                    </c15:dlblFTEntry>
                  </c15:dlblFieldTable>
                  <c15:showDataLabelsRange val="0"/>
                </c:ext>
                <c:ext xmlns:c16="http://schemas.microsoft.com/office/drawing/2014/chart" uri="{C3380CC4-5D6E-409C-BE32-E72D297353CC}">
                  <c16:uniqueId val="{0000001B-E4BE-45CE-89BE-BB23C05A5A9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{AEE25008-26D0-414E-94AA-B5AB385AA186}</c15:txfldGUID>
                      <c15:f>Diagramm!$K$51</c15:f>
                      <c15:dlblFieldTableCache>
                        <c:ptCount val="1"/>
                      </c15:dlblFieldTableCache>
                    </c15:dlblFTEntry>
                  </c15:dlblFieldTable>
                  <c15:showDataLabelsRange val="0"/>
                </c:ext>
                <c:ext xmlns:c16="http://schemas.microsoft.com/office/drawing/2014/chart" uri="{C3380CC4-5D6E-409C-BE32-E72D297353CC}">
                  <c16:uniqueId val="{0000001C-E4BE-45CE-89BE-BB23C05A5A9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{F2438BDF-5822-40B9-A240-C6E26C1DCBEB}</c15:txfldGUID>
                      <c15:f>Diagramm!$K$52</c15:f>
                      <c15:dlblFieldTableCache>
                        <c:ptCount val="1"/>
                      </c15:dlblFieldTableCache>
                    </c15:dlblFTEntry>
                  </c15:dlblFieldTable>
                  <c15:showDataLabelsRange val="0"/>
                </c:ext>
                <c:ext xmlns:c16="http://schemas.microsoft.com/office/drawing/2014/chart" uri="{C3380CC4-5D6E-409C-BE32-E72D297353CC}">
                  <c16:uniqueId val="{0000001D-E4BE-45CE-89BE-BB23C05A5A9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{3627D9DD-D9D8-4373-82A1-2512C79F9484}</c15:txfldGUID>
                      <c15:f>Diagramm!$K$53</c15:f>
                      <c15:dlblFieldTableCache>
                        <c:ptCount val="1"/>
                      </c15:dlblFieldTableCache>
                    </c15:dlblFTEntry>
                  </c15:dlblFieldTable>
                  <c15:showDataLabelsRange val="0"/>
                </c:ext>
                <c:ext xmlns:c16="http://schemas.microsoft.com/office/drawing/2014/chart" uri="{C3380CC4-5D6E-409C-BE32-E72D297353CC}">
                  <c16:uniqueId val="{0000001E-E4BE-45CE-89BE-BB23C05A5A9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{BAE2F388-55F7-4795-9F4A-97110BA18689}</c15:txfldGUID>
                      <c15:f>Diagramm!$K$54</c15:f>
                      <c15:dlblFieldTableCache>
                        <c:ptCount val="1"/>
                      </c15:dlblFieldTableCache>
                    </c15:dlblFTEntry>
                  </c15:dlblFieldTable>
                  <c15:showDataLabelsRange val="0"/>
                </c:ext>
                <c:ext xmlns:c16="http://schemas.microsoft.com/office/drawing/2014/chart" uri="{C3380CC4-5D6E-409C-BE32-E72D297353CC}">
                  <c16:uniqueId val="{0000001F-E4BE-45CE-89BE-BB23C05A5A9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{EF3297A9-227F-42B9-8450-79B5ADDBF81D}</c15:txfldGUID>
                      <c15:f>Diagramm!$K$55</c15:f>
                      <c15:dlblFieldTableCache>
                        <c:ptCount val="1"/>
                      </c15:dlblFieldTableCache>
                    </c15:dlblFTEntry>
                  </c15:dlblFieldTable>
                  <c15:showDataLabelsRange val="0"/>
                </c:ext>
                <c:ext xmlns:c16="http://schemas.microsoft.com/office/drawing/2014/chart" uri="{C3380CC4-5D6E-409C-BE32-E72D297353CC}">
                  <c16:uniqueId val="{00000020-E4BE-45CE-89BE-BB23C05A5A9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{7EC1E3F1-6221-4772-8D91-1EA4E5048727}</c15:txfldGUID>
                      <c15:f>Diagramm!$K$56</c15:f>
                      <c15:dlblFieldTableCache>
                        <c:ptCount val="1"/>
                      </c15:dlblFieldTableCache>
                    </c15:dlblFTEntry>
                  </c15:dlblFieldTable>
                  <c15:showDataLabelsRange val="0"/>
                </c:ext>
                <c:ext xmlns:c16="http://schemas.microsoft.com/office/drawing/2014/chart" uri="{C3380CC4-5D6E-409C-BE32-E72D297353CC}">
                  <c16:uniqueId val="{00000021-E4BE-45CE-89BE-BB23C05A5A9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{5AF608AF-BE99-400A-9FE8-50D4AF5923F8}</c15:txfldGUID>
                      <c15:f>Diagramm!$K$57</c15:f>
                      <c15:dlblFieldTableCache>
                        <c:ptCount val="1"/>
                      </c15:dlblFieldTableCache>
                    </c15:dlblFTEntry>
                  </c15:dlblFieldTable>
                  <c15:showDataLabelsRange val="0"/>
                </c:ext>
                <c:ext xmlns:c16="http://schemas.microsoft.com/office/drawing/2014/chart" uri="{C3380CC4-5D6E-409C-BE32-E72D297353CC}">
                  <c16:uniqueId val="{00000022-E4BE-45CE-89BE-BB23C05A5A9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{A08F6BD0-1CDB-4351-A323-198C723A0F13}</c15:txfldGUID>
                      <c15:f>Diagramm!$K$58</c15:f>
                      <c15:dlblFieldTableCache>
                        <c:ptCount val="1"/>
                      </c15:dlblFieldTableCache>
                    </c15:dlblFTEntry>
                  </c15:dlblFieldTable>
                  <c15:showDataLabelsRange val="0"/>
                </c:ext>
                <c:ext xmlns:c16="http://schemas.microsoft.com/office/drawing/2014/chart" uri="{C3380CC4-5D6E-409C-BE32-E72D297353CC}">
                  <c16:uniqueId val="{00000023-E4BE-45CE-89BE-BB23C05A5A9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{335EAEB2-72DF-46A7-A08E-6DF35CE3FEC5}</c15:txfldGUID>
                      <c15:f>Diagramm!$K$59</c15:f>
                      <c15:dlblFieldTableCache>
                        <c:ptCount val="1"/>
                      </c15:dlblFieldTableCache>
                    </c15:dlblFTEntry>
                  </c15:dlblFieldTable>
                  <c15:showDataLabelsRange val="0"/>
                </c:ext>
                <c:ext xmlns:c16="http://schemas.microsoft.com/office/drawing/2014/chart" uri="{C3380CC4-5D6E-409C-BE32-E72D297353CC}">
                  <c16:uniqueId val="{00000024-E4BE-45CE-89BE-BB23C05A5A9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{0845AA28-3CD3-4E99-A408-96EE0DB25A5B}</c15:txfldGUID>
                      <c15:f>Diagramm!$K$60</c15:f>
                      <c15:dlblFieldTableCache>
                        <c:ptCount val="1"/>
                      </c15:dlblFieldTableCache>
                    </c15:dlblFTEntry>
                  </c15:dlblFieldTable>
                  <c15:showDataLabelsRange val="0"/>
                </c:ext>
                <c:ext xmlns:c16="http://schemas.microsoft.com/office/drawing/2014/chart" uri="{C3380CC4-5D6E-409C-BE32-E72D297353CC}">
                  <c16:uniqueId val="{00000025-E4BE-45CE-89BE-BB23C05A5A9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{CB709E0C-C131-4278-A2A2-93EF00E000EE}</c15:txfldGUID>
                      <c15:f>Diagramm!$K$61</c15:f>
                      <c15:dlblFieldTableCache>
                        <c:ptCount val="1"/>
                      </c15:dlblFieldTableCache>
                    </c15:dlblFTEntry>
                  </c15:dlblFieldTable>
                  <c15:showDataLabelsRange val="0"/>
                </c:ext>
                <c:ext xmlns:c16="http://schemas.microsoft.com/office/drawing/2014/chart" uri="{C3380CC4-5D6E-409C-BE32-E72D297353CC}">
                  <c16:uniqueId val="{00000026-E4BE-45CE-89BE-BB23C05A5A9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{36C942F1-C0B1-413C-9693-CF560F811873}</c15:txfldGUID>
                      <c15:f>Diagramm!$K$62</c15:f>
                      <c15:dlblFieldTableCache>
                        <c:ptCount val="1"/>
                      </c15:dlblFieldTableCache>
                    </c15:dlblFTEntry>
                  </c15:dlblFieldTable>
                  <c15:showDataLabelsRange val="0"/>
                </c:ext>
                <c:ext xmlns:c16="http://schemas.microsoft.com/office/drawing/2014/chart" uri="{C3380CC4-5D6E-409C-BE32-E72D297353CC}">
                  <c16:uniqueId val="{00000027-E4BE-45CE-89BE-BB23C05A5A9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{94149230-34A8-468E-8238-C8D5289989D3}</c15:txfldGUID>
                      <c15:f>Diagramm!$K$63</c15:f>
                      <c15:dlblFieldTableCache>
                        <c:ptCount val="1"/>
                      </c15:dlblFieldTableCache>
                    </c15:dlblFTEntry>
                  </c15:dlblFieldTable>
                  <c15:showDataLabelsRange val="0"/>
                </c:ext>
                <c:ext xmlns:c16="http://schemas.microsoft.com/office/drawing/2014/chart" uri="{C3380CC4-5D6E-409C-BE32-E72D297353CC}">
                  <c16:uniqueId val="{00000028-E4BE-45CE-89BE-BB23C05A5A9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{2B3722DF-D9BC-4A35-801D-BEABE9FD3768}</c15:txfldGUID>
                      <c15:f>Diagramm!$K$64</c15:f>
                      <c15:dlblFieldTableCache>
                        <c:ptCount val="1"/>
                      </c15:dlblFieldTableCache>
                    </c15:dlblFTEntry>
                  </c15:dlblFieldTable>
                  <c15:showDataLabelsRange val="0"/>
                </c:ext>
                <c:ext xmlns:c16="http://schemas.microsoft.com/office/drawing/2014/chart" uri="{C3380CC4-5D6E-409C-BE32-E72D297353CC}">
                  <c16:uniqueId val="{00000029-E4BE-45CE-89BE-BB23C05A5A9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{1C6C92B3-6CF6-4331-A117-C82FB454B378}</c15:txfldGUID>
                      <c15:f>Diagramm!$K$65</c15:f>
                      <c15:dlblFieldTableCache>
                        <c:ptCount val="1"/>
                      </c15:dlblFieldTableCache>
                    </c15:dlblFTEntry>
                  </c15:dlblFieldTable>
                  <c15:showDataLabelsRange val="0"/>
                </c:ext>
                <c:ext xmlns:c16="http://schemas.microsoft.com/office/drawing/2014/chart" uri="{C3380CC4-5D6E-409C-BE32-E72D297353CC}">
                  <c16:uniqueId val="{0000002A-E4BE-45CE-89BE-BB23C05A5A9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{6BA31856-DE8B-43F2-BD43-74F5165FAAC0}</c15:txfldGUID>
                      <c15:f>Diagramm!$K$66</c15:f>
                      <c15:dlblFieldTableCache>
                        <c:ptCount val="1"/>
                      </c15:dlblFieldTableCache>
                    </c15:dlblFTEntry>
                  </c15:dlblFieldTable>
                  <c15:showDataLabelsRange val="0"/>
                </c:ext>
                <c:ext xmlns:c16="http://schemas.microsoft.com/office/drawing/2014/chart" uri="{C3380CC4-5D6E-409C-BE32-E72D297353CC}">
                  <c16:uniqueId val="{0000002B-E4BE-45CE-89BE-BB23C05A5A9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{6737C089-1ADB-40F4-847C-97154FF9A23E}</c15:txfldGUID>
                      <c15:f>Diagramm!$K$67</c15:f>
                      <c15:dlblFieldTableCache>
                        <c:ptCount val="1"/>
                      </c15:dlblFieldTableCache>
                    </c15:dlblFTEntry>
                  </c15:dlblFieldTable>
                  <c15:showDataLabelsRange val="0"/>
                </c:ext>
                <c:ext xmlns:c16="http://schemas.microsoft.com/office/drawing/2014/chart" uri="{C3380CC4-5D6E-409C-BE32-E72D297353CC}">
                  <c16:uniqueId val="{0000002C-E4BE-45CE-89BE-BB23C05A5A9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4BE-45CE-89BE-BB23C05A5A9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{60DABFCC-F075-4CAE-822F-179E2860A74E}</c15:txfldGUID>
                      <c15:f>Diagramm!$J$46</c15:f>
                      <c15:dlblFieldTableCache>
                        <c:ptCount val="1"/>
                      </c15:dlblFieldTableCache>
                    </c15:dlblFTEntry>
                  </c15:dlblFieldTable>
                  <c15:showDataLabelsRange val="0"/>
                </c:ext>
                <c:ext xmlns:c16="http://schemas.microsoft.com/office/drawing/2014/chart" uri="{C3380CC4-5D6E-409C-BE32-E72D297353CC}">
                  <c16:uniqueId val="{0000002E-E4BE-45CE-89BE-BB23C05A5A9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{5DDF7FDF-A8D0-46C6-B18B-6693123BE3EB}</c15:txfldGUID>
                      <c15:f>Diagramm!$J$47</c15:f>
                      <c15:dlblFieldTableCache>
                        <c:ptCount val="1"/>
                      </c15:dlblFieldTableCache>
                    </c15:dlblFTEntry>
                  </c15:dlblFieldTable>
                  <c15:showDataLabelsRange val="0"/>
                </c:ext>
                <c:ext xmlns:c16="http://schemas.microsoft.com/office/drawing/2014/chart" uri="{C3380CC4-5D6E-409C-BE32-E72D297353CC}">
                  <c16:uniqueId val="{0000002F-E4BE-45CE-89BE-BB23C05A5A9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{28DED7E7-8829-488D-BE4D-F91FBD91ED5D}</c15:txfldGUID>
                      <c15:f>Diagramm!$J$48</c15:f>
                      <c15:dlblFieldTableCache>
                        <c:ptCount val="1"/>
                      </c15:dlblFieldTableCache>
                    </c15:dlblFTEntry>
                  </c15:dlblFieldTable>
                  <c15:showDataLabelsRange val="0"/>
                </c:ext>
                <c:ext xmlns:c16="http://schemas.microsoft.com/office/drawing/2014/chart" uri="{C3380CC4-5D6E-409C-BE32-E72D297353CC}">
                  <c16:uniqueId val="{00000030-E4BE-45CE-89BE-BB23C05A5A9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{05268CCE-7072-4AFC-AE11-B0B2B16CB8FC}</c15:txfldGUID>
                      <c15:f>Diagramm!$J$49</c15:f>
                      <c15:dlblFieldTableCache>
                        <c:ptCount val="1"/>
                      </c15:dlblFieldTableCache>
                    </c15:dlblFTEntry>
                  </c15:dlblFieldTable>
                  <c15:showDataLabelsRange val="0"/>
                </c:ext>
                <c:ext xmlns:c16="http://schemas.microsoft.com/office/drawing/2014/chart" uri="{C3380CC4-5D6E-409C-BE32-E72D297353CC}">
                  <c16:uniqueId val="{00000031-E4BE-45CE-89BE-BB23C05A5A9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{7B0FEF6F-E6CB-4693-AE2F-F463DBE60402}</c15:txfldGUID>
                      <c15:f>Diagramm!$J$50</c15:f>
                      <c15:dlblFieldTableCache>
                        <c:ptCount val="1"/>
                      </c15:dlblFieldTableCache>
                    </c15:dlblFTEntry>
                  </c15:dlblFieldTable>
                  <c15:showDataLabelsRange val="0"/>
                </c:ext>
                <c:ext xmlns:c16="http://schemas.microsoft.com/office/drawing/2014/chart" uri="{C3380CC4-5D6E-409C-BE32-E72D297353CC}">
                  <c16:uniqueId val="{00000032-E4BE-45CE-89BE-BB23C05A5A9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{543CD576-A528-4F36-8DCA-326E1AD7DD19}</c15:txfldGUID>
                      <c15:f>Diagramm!$J$51</c15:f>
                      <c15:dlblFieldTableCache>
                        <c:ptCount val="1"/>
                      </c15:dlblFieldTableCache>
                    </c15:dlblFTEntry>
                  </c15:dlblFieldTable>
                  <c15:showDataLabelsRange val="0"/>
                </c:ext>
                <c:ext xmlns:c16="http://schemas.microsoft.com/office/drawing/2014/chart" uri="{C3380CC4-5D6E-409C-BE32-E72D297353CC}">
                  <c16:uniqueId val="{00000033-E4BE-45CE-89BE-BB23C05A5A9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{49D1C6CC-5423-4080-AA3B-B4EA96DA453E}</c15:txfldGUID>
                      <c15:f>Diagramm!$J$52</c15:f>
                      <c15:dlblFieldTableCache>
                        <c:ptCount val="1"/>
                      </c15:dlblFieldTableCache>
                    </c15:dlblFTEntry>
                  </c15:dlblFieldTable>
                  <c15:showDataLabelsRange val="0"/>
                </c:ext>
                <c:ext xmlns:c16="http://schemas.microsoft.com/office/drawing/2014/chart" uri="{C3380CC4-5D6E-409C-BE32-E72D297353CC}">
                  <c16:uniqueId val="{00000034-E4BE-45CE-89BE-BB23C05A5A9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{2C3D7683-84D3-40DC-A112-30EDCD905549}</c15:txfldGUID>
                      <c15:f>Diagramm!$J$53</c15:f>
                      <c15:dlblFieldTableCache>
                        <c:ptCount val="1"/>
                      </c15:dlblFieldTableCache>
                    </c15:dlblFTEntry>
                  </c15:dlblFieldTable>
                  <c15:showDataLabelsRange val="0"/>
                </c:ext>
                <c:ext xmlns:c16="http://schemas.microsoft.com/office/drawing/2014/chart" uri="{C3380CC4-5D6E-409C-BE32-E72D297353CC}">
                  <c16:uniqueId val="{00000035-E4BE-45CE-89BE-BB23C05A5A9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{59B72310-E4F4-471D-945E-4D307E427461}</c15:txfldGUID>
                      <c15:f>Diagramm!$J$54</c15:f>
                      <c15:dlblFieldTableCache>
                        <c:ptCount val="1"/>
                      </c15:dlblFieldTableCache>
                    </c15:dlblFTEntry>
                  </c15:dlblFieldTable>
                  <c15:showDataLabelsRange val="0"/>
                </c:ext>
                <c:ext xmlns:c16="http://schemas.microsoft.com/office/drawing/2014/chart" uri="{C3380CC4-5D6E-409C-BE32-E72D297353CC}">
                  <c16:uniqueId val="{00000036-E4BE-45CE-89BE-BB23C05A5A9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{D7705347-F9F4-40F3-B49C-FA858A4728E8}</c15:txfldGUID>
                      <c15:f>Diagramm!$J$55</c15:f>
                      <c15:dlblFieldTableCache>
                        <c:ptCount val="1"/>
                      </c15:dlblFieldTableCache>
                    </c15:dlblFTEntry>
                  </c15:dlblFieldTable>
                  <c15:showDataLabelsRange val="0"/>
                </c:ext>
                <c:ext xmlns:c16="http://schemas.microsoft.com/office/drawing/2014/chart" uri="{C3380CC4-5D6E-409C-BE32-E72D297353CC}">
                  <c16:uniqueId val="{00000037-E4BE-45CE-89BE-BB23C05A5A9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{AF36D584-B8EF-4613-8713-04D50F5526E3}</c15:txfldGUID>
                      <c15:f>Diagramm!$J$56</c15:f>
                      <c15:dlblFieldTableCache>
                        <c:ptCount val="1"/>
                      </c15:dlblFieldTableCache>
                    </c15:dlblFTEntry>
                  </c15:dlblFieldTable>
                  <c15:showDataLabelsRange val="0"/>
                </c:ext>
                <c:ext xmlns:c16="http://schemas.microsoft.com/office/drawing/2014/chart" uri="{C3380CC4-5D6E-409C-BE32-E72D297353CC}">
                  <c16:uniqueId val="{00000038-E4BE-45CE-89BE-BB23C05A5A9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{0AE7DB4B-46EE-4C98-A65E-7D9D06CA1BF3}</c15:txfldGUID>
                      <c15:f>Diagramm!$J$57</c15:f>
                      <c15:dlblFieldTableCache>
                        <c:ptCount val="1"/>
                      </c15:dlblFieldTableCache>
                    </c15:dlblFTEntry>
                  </c15:dlblFieldTable>
                  <c15:showDataLabelsRange val="0"/>
                </c:ext>
                <c:ext xmlns:c16="http://schemas.microsoft.com/office/drawing/2014/chart" uri="{C3380CC4-5D6E-409C-BE32-E72D297353CC}">
                  <c16:uniqueId val="{00000039-E4BE-45CE-89BE-BB23C05A5A9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{FABA7241-38C2-4FCF-A02C-46943870915F}</c15:txfldGUID>
                      <c15:f>Diagramm!$J$58</c15:f>
                      <c15:dlblFieldTableCache>
                        <c:ptCount val="1"/>
                      </c15:dlblFieldTableCache>
                    </c15:dlblFTEntry>
                  </c15:dlblFieldTable>
                  <c15:showDataLabelsRange val="0"/>
                </c:ext>
                <c:ext xmlns:c16="http://schemas.microsoft.com/office/drawing/2014/chart" uri="{C3380CC4-5D6E-409C-BE32-E72D297353CC}">
                  <c16:uniqueId val="{0000003A-E4BE-45CE-89BE-BB23C05A5A9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{414FEFC2-AC70-46D6-8B87-5D41E2A03629}</c15:txfldGUID>
                      <c15:f>Diagramm!$J$59</c15:f>
                      <c15:dlblFieldTableCache>
                        <c:ptCount val="1"/>
                      </c15:dlblFieldTableCache>
                    </c15:dlblFTEntry>
                  </c15:dlblFieldTable>
                  <c15:showDataLabelsRange val="0"/>
                </c:ext>
                <c:ext xmlns:c16="http://schemas.microsoft.com/office/drawing/2014/chart" uri="{C3380CC4-5D6E-409C-BE32-E72D297353CC}">
                  <c16:uniqueId val="{0000003B-E4BE-45CE-89BE-BB23C05A5A9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{B01834B5-D407-435D-81BD-44CF05874A20}</c15:txfldGUID>
                      <c15:f>Diagramm!$J$60</c15:f>
                      <c15:dlblFieldTableCache>
                        <c:ptCount val="1"/>
                      </c15:dlblFieldTableCache>
                    </c15:dlblFTEntry>
                  </c15:dlblFieldTable>
                  <c15:showDataLabelsRange val="0"/>
                </c:ext>
                <c:ext xmlns:c16="http://schemas.microsoft.com/office/drawing/2014/chart" uri="{C3380CC4-5D6E-409C-BE32-E72D297353CC}">
                  <c16:uniqueId val="{0000003C-E4BE-45CE-89BE-BB23C05A5A9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{92F321BF-0997-4AD4-A132-87ABE204A333}</c15:txfldGUID>
                      <c15:f>Diagramm!$J$61</c15:f>
                      <c15:dlblFieldTableCache>
                        <c:ptCount val="1"/>
                      </c15:dlblFieldTableCache>
                    </c15:dlblFTEntry>
                  </c15:dlblFieldTable>
                  <c15:showDataLabelsRange val="0"/>
                </c:ext>
                <c:ext xmlns:c16="http://schemas.microsoft.com/office/drawing/2014/chart" uri="{C3380CC4-5D6E-409C-BE32-E72D297353CC}">
                  <c16:uniqueId val="{0000003D-E4BE-45CE-89BE-BB23C05A5A9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{61479B09-7EF5-4D71-AF86-16A6C73545DA}</c15:txfldGUID>
                      <c15:f>Diagramm!$J$62</c15:f>
                      <c15:dlblFieldTableCache>
                        <c:ptCount val="1"/>
                      </c15:dlblFieldTableCache>
                    </c15:dlblFTEntry>
                  </c15:dlblFieldTable>
                  <c15:showDataLabelsRange val="0"/>
                </c:ext>
                <c:ext xmlns:c16="http://schemas.microsoft.com/office/drawing/2014/chart" uri="{C3380CC4-5D6E-409C-BE32-E72D297353CC}">
                  <c16:uniqueId val="{0000003E-E4BE-45CE-89BE-BB23C05A5A9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{C2538456-5BAF-4F25-8929-593F47D4AED8}</c15:txfldGUID>
                      <c15:f>Diagramm!$J$63</c15:f>
                      <c15:dlblFieldTableCache>
                        <c:ptCount val="1"/>
                      </c15:dlblFieldTableCache>
                    </c15:dlblFTEntry>
                  </c15:dlblFieldTable>
                  <c15:showDataLabelsRange val="0"/>
                </c:ext>
                <c:ext xmlns:c16="http://schemas.microsoft.com/office/drawing/2014/chart" uri="{C3380CC4-5D6E-409C-BE32-E72D297353CC}">
                  <c16:uniqueId val="{0000003F-E4BE-45CE-89BE-BB23C05A5A9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{C081BC39-E929-4CEE-B54F-BD3C281955E1}</c15:txfldGUID>
                      <c15:f>Diagramm!$J$64</c15:f>
                      <c15:dlblFieldTableCache>
                        <c:ptCount val="1"/>
                      </c15:dlblFieldTableCache>
                    </c15:dlblFTEntry>
                  </c15:dlblFieldTable>
                  <c15:showDataLabelsRange val="0"/>
                </c:ext>
                <c:ext xmlns:c16="http://schemas.microsoft.com/office/drawing/2014/chart" uri="{C3380CC4-5D6E-409C-BE32-E72D297353CC}">
                  <c16:uniqueId val="{00000040-E4BE-45CE-89BE-BB23C05A5A9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{6A094A22-9CE4-46C7-9DCA-A32214A6AD8B}</c15:txfldGUID>
                      <c15:f>Diagramm!$J$65</c15:f>
                      <c15:dlblFieldTableCache>
                        <c:ptCount val="1"/>
                      </c15:dlblFieldTableCache>
                    </c15:dlblFTEntry>
                  </c15:dlblFieldTable>
                  <c15:showDataLabelsRange val="0"/>
                </c:ext>
                <c:ext xmlns:c16="http://schemas.microsoft.com/office/drawing/2014/chart" uri="{C3380CC4-5D6E-409C-BE32-E72D297353CC}">
                  <c16:uniqueId val="{00000041-E4BE-45CE-89BE-BB23C05A5A9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{8BDB1A4F-2FC0-49CB-BE51-3C67BDF6F752}</c15:txfldGUID>
                      <c15:f>Diagramm!$J$66</c15:f>
                      <c15:dlblFieldTableCache>
                        <c:ptCount val="1"/>
                      </c15:dlblFieldTableCache>
                    </c15:dlblFTEntry>
                  </c15:dlblFieldTable>
                  <c15:showDataLabelsRange val="0"/>
                </c:ext>
                <c:ext xmlns:c16="http://schemas.microsoft.com/office/drawing/2014/chart" uri="{C3380CC4-5D6E-409C-BE32-E72D297353CC}">
                  <c16:uniqueId val="{00000042-E4BE-45CE-89BE-BB23C05A5A9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{8DD0C642-CCA0-4203-9D8C-7DB666AF77C6}</c15:txfldGUID>
                      <c15:f>Diagramm!$J$67</c15:f>
                      <c15:dlblFieldTableCache>
                        <c:ptCount val="1"/>
                      </c15:dlblFieldTableCache>
                    </c15:dlblFTEntry>
                  </c15:dlblFieldTable>
                  <c15:showDataLabelsRange val="0"/>
                </c:ext>
                <c:ext xmlns:c16="http://schemas.microsoft.com/office/drawing/2014/chart" uri="{C3380CC4-5D6E-409C-BE32-E72D297353CC}">
                  <c16:uniqueId val="{00000043-E4BE-45CE-89BE-BB23C05A5A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4BE-45CE-89BE-BB23C05A5A9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E9-4923-B0EF-452F9FAD134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E9-4923-B0EF-452F9FAD134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E9-4923-B0EF-452F9FAD134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E9-4923-B0EF-452F9FAD134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E9-4923-B0EF-452F9FAD134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E9-4923-B0EF-452F9FAD134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E9-4923-B0EF-452F9FAD134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E9-4923-B0EF-452F9FAD134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0E9-4923-B0EF-452F9FAD134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0E9-4923-B0EF-452F9FAD134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0E9-4923-B0EF-452F9FAD134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0E9-4923-B0EF-452F9FAD134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0E9-4923-B0EF-452F9FAD134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0E9-4923-B0EF-452F9FAD134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0E9-4923-B0EF-452F9FAD134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0E9-4923-B0EF-452F9FAD134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0E9-4923-B0EF-452F9FAD134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0E9-4923-B0EF-452F9FAD134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0E9-4923-B0EF-452F9FAD134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0E9-4923-B0EF-452F9FAD134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0E9-4923-B0EF-452F9FAD134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0E9-4923-B0EF-452F9FAD134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0E9-4923-B0EF-452F9FAD134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0E9-4923-B0EF-452F9FAD134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0E9-4923-B0EF-452F9FAD134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0E9-4923-B0EF-452F9FAD134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0E9-4923-B0EF-452F9FAD134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0E9-4923-B0EF-452F9FAD134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0E9-4923-B0EF-452F9FAD134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0E9-4923-B0EF-452F9FAD134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0E9-4923-B0EF-452F9FAD134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0E9-4923-B0EF-452F9FAD134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0E9-4923-B0EF-452F9FAD134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0E9-4923-B0EF-452F9FAD134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0E9-4923-B0EF-452F9FAD134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0E9-4923-B0EF-452F9FAD134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0E9-4923-B0EF-452F9FAD134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0E9-4923-B0EF-452F9FAD134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0E9-4923-B0EF-452F9FAD134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0E9-4923-B0EF-452F9FAD134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0E9-4923-B0EF-452F9FAD134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0E9-4923-B0EF-452F9FAD134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0E9-4923-B0EF-452F9FAD134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0E9-4923-B0EF-452F9FAD134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0E9-4923-B0EF-452F9FAD134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0E9-4923-B0EF-452F9FAD134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0E9-4923-B0EF-452F9FAD134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0E9-4923-B0EF-452F9FAD134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0E9-4923-B0EF-452F9FAD134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0E9-4923-B0EF-452F9FAD134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0E9-4923-B0EF-452F9FAD134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0E9-4923-B0EF-452F9FAD134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0E9-4923-B0EF-452F9FAD134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0E9-4923-B0EF-452F9FAD134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0E9-4923-B0EF-452F9FAD134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0E9-4923-B0EF-452F9FAD134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0E9-4923-B0EF-452F9FAD134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0E9-4923-B0EF-452F9FAD134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0E9-4923-B0EF-452F9FAD134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0E9-4923-B0EF-452F9FAD134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0E9-4923-B0EF-452F9FAD134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0E9-4923-B0EF-452F9FAD134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0E9-4923-B0EF-452F9FAD134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0E9-4923-B0EF-452F9FAD134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0E9-4923-B0EF-452F9FAD134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0E9-4923-B0EF-452F9FAD134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0E9-4923-B0EF-452F9FAD134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0E9-4923-B0EF-452F9FAD134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0E9-4923-B0EF-452F9FAD134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100.80552045167333</c:v>
                </c:pt>
                <c:pt idx="2">
                  <c:v>102.55384531461664</c:v>
                </c:pt>
                <c:pt idx="3">
                  <c:v>101.41193370366666</c:v>
                </c:pt>
                <c:pt idx="4">
                  <c:v>101.10554499913628</c:v>
                </c:pt>
                <c:pt idx="5">
                  <c:v>101.84378721895429</c:v>
                </c:pt>
                <c:pt idx="6">
                  <c:v>103.16480439308671</c:v>
                </c:pt>
                <c:pt idx="7">
                  <c:v>102.92205725923029</c:v>
                </c:pt>
                <c:pt idx="8">
                  <c:v>102.50020456219144</c:v>
                </c:pt>
                <c:pt idx="9">
                  <c:v>103.03024792937605</c:v>
                </c:pt>
                <c:pt idx="10">
                  <c:v>104.87949014010238</c:v>
                </c:pt>
                <c:pt idx="11">
                  <c:v>104.37126674000601</c:v>
                </c:pt>
                <c:pt idx="12">
                  <c:v>104.28762353283449</c:v>
                </c:pt>
                <c:pt idx="13">
                  <c:v>105.16951386931659</c:v>
                </c:pt>
                <c:pt idx="14">
                  <c:v>106.58144757298325</c:v>
                </c:pt>
                <c:pt idx="15">
                  <c:v>106.20323481012083</c:v>
                </c:pt>
                <c:pt idx="16">
                  <c:v>105.92684856033677</c:v>
                </c:pt>
                <c:pt idx="17">
                  <c:v>106.17505068596522</c:v>
                </c:pt>
                <c:pt idx="18">
                  <c:v>107.7569982998609</c:v>
                </c:pt>
                <c:pt idx="19">
                  <c:v>106.87601712867416</c:v>
                </c:pt>
                <c:pt idx="20">
                  <c:v>106.57962924239254</c:v>
                </c:pt>
                <c:pt idx="21">
                  <c:v>106.51689683701393</c:v>
                </c:pt>
                <c:pt idx="22">
                  <c:v>108.16521351746961</c:v>
                </c:pt>
                <c:pt idx="23">
                  <c:v>107.54607195134147</c:v>
                </c:pt>
                <c:pt idx="24">
                  <c:v>106.77419061559583</c:v>
                </c:pt>
              </c:numCache>
            </c:numRef>
          </c:val>
          <c:smooth val="0"/>
          <c:extLst>
            <c:ext xmlns:c16="http://schemas.microsoft.com/office/drawing/2014/chart" uri="{C3380CC4-5D6E-409C-BE32-E72D297353CC}">
              <c16:uniqueId val="{00000000-7A1A-4535-A1C9-045F0E87540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101.61371659102369</c:v>
                </c:pt>
                <c:pt idx="2">
                  <c:v>104.23600605143722</c:v>
                </c:pt>
                <c:pt idx="3">
                  <c:v>103.83257690368129</c:v>
                </c:pt>
                <c:pt idx="4">
                  <c:v>100.40342914775593</c:v>
                </c:pt>
                <c:pt idx="5">
                  <c:v>101.15985879979827</c:v>
                </c:pt>
                <c:pt idx="6">
                  <c:v>105.24457892082704</c:v>
                </c:pt>
                <c:pt idx="7">
                  <c:v>109.4553706505295</c:v>
                </c:pt>
                <c:pt idx="8">
                  <c:v>108.04336863338375</c:v>
                </c:pt>
                <c:pt idx="9">
                  <c:v>111.06908724155321</c:v>
                </c:pt>
                <c:pt idx="10">
                  <c:v>116.13716591023702</c:v>
                </c:pt>
                <c:pt idx="11">
                  <c:v>116.76752395360566</c:v>
                </c:pt>
                <c:pt idx="12">
                  <c:v>115.50680786686837</c:v>
                </c:pt>
                <c:pt idx="13">
                  <c:v>118.22995461422087</c:v>
                </c:pt>
                <c:pt idx="14">
                  <c:v>122.99546142208774</c:v>
                </c:pt>
                <c:pt idx="15">
                  <c:v>125.18910741301059</c:v>
                </c:pt>
                <c:pt idx="16">
                  <c:v>122.79374684820978</c:v>
                </c:pt>
                <c:pt idx="17">
                  <c:v>124.38224911749873</c:v>
                </c:pt>
                <c:pt idx="18">
                  <c:v>128.34089762985377</c:v>
                </c:pt>
                <c:pt idx="19">
                  <c:v>129.92939989914271</c:v>
                </c:pt>
                <c:pt idx="20">
                  <c:v>129.07211296016138</c:v>
                </c:pt>
                <c:pt idx="21">
                  <c:v>131.6439737771054</c:v>
                </c:pt>
                <c:pt idx="22">
                  <c:v>138.25012607160866</c:v>
                </c:pt>
                <c:pt idx="23">
                  <c:v>139.66212808875443</c:v>
                </c:pt>
                <c:pt idx="24">
                  <c:v>134.3671205244579</c:v>
                </c:pt>
              </c:numCache>
            </c:numRef>
          </c:val>
          <c:smooth val="0"/>
          <c:extLst>
            <c:ext xmlns:c16="http://schemas.microsoft.com/office/drawing/2014/chart" uri="{C3380CC4-5D6E-409C-BE32-E72D297353CC}">
              <c16:uniqueId val="{00000001-7A1A-4535-A1C9-045F0E87540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100.48784206113271</c:v>
                </c:pt>
                <c:pt idx="2">
                  <c:v>97.873313514749611</c:v>
                </c:pt>
                <c:pt idx="3">
                  <c:v>99.161521457428165</c:v>
                </c:pt>
                <c:pt idx="4">
                  <c:v>91.577101913255589</c:v>
                </c:pt>
                <c:pt idx="5">
                  <c:v>91.516121655613986</c:v>
                </c:pt>
                <c:pt idx="6">
                  <c:v>89.374190105953204</c:v>
                </c:pt>
                <c:pt idx="7">
                  <c:v>90.852961353761714</c:v>
                </c:pt>
                <c:pt idx="8">
                  <c:v>90.700510709657749</c:v>
                </c:pt>
                <c:pt idx="9">
                  <c:v>91.043524658891684</c:v>
                </c:pt>
                <c:pt idx="10">
                  <c:v>88.764387529537316</c:v>
                </c:pt>
                <c:pt idx="11">
                  <c:v>89.923012424727503</c:v>
                </c:pt>
                <c:pt idx="12">
                  <c:v>88.48997637015016</c:v>
                </c:pt>
                <c:pt idx="13">
                  <c:v>90.083085601036657</c:v>
                </c:pt>
                <c:pt idx="14">
                  <c:v>87.735345681835511</c:v>
                </c:pt>
                <c:pt idx="15">
                  <c:v>89.762939248418334</c:v>
                </c:pt>
                <c:pt idx="16">
                  <c:v>88.352770790456589</c:v>
                </c:pt>
                <c:pt idx="17">
                  <c:v>89.480905556825974</c:v>
                </c:pt>
                <c:pt idx="18">
                  <c:v>87.11792057321442</c:v>
                </c:pt>
                <c:pt idx="19">
                  <c:v>87.659120359783515</c:v>
                </c:pt>
                <c:pt idx="20">
                  <c:v>86.279442030642585</c:v>
                </c:pt>
                <c:pt idx="21">
                  <c:v>86.782529156185689</c:v>
                </c:pt>
                <c:pt idx="22">
                  <c:v>83.657290952054268</c:v>
                </c:pt>
                <c:pt idx="23">
                  <c:v>84.693955331961277</c:v>
                </c:pt>
                <c:pt idx="24">
                  <c:v>81.096120131107554</c:v>
                </c:pt>
              </c:numCache>
            </c:numRef>
          </c:val>
          <c:smooth val="0"/>
          <c:extLst>
            <c:ext xmlns:c16="http://schemas.microsoft.com/office/drawing/2014/chart" uri="{C3380CC4-5D6E-409C-BE32-E72D297353CC}">
              <c16:uniqueId val="{00000002-7A1A-4535-A1C9-045F0E87540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A1A-4535-A1C9-045F0E875400}"/>
                </c:ext>
              </c:extLst>
            </c:dLbl>
            <c:dLbl>
              <c:idx val="1"/>
              <c:delete val="1"/>
              <c:extLst>
                <c:ext xmlns:c15="http://schemas.microsoft.com/office/drawing/2012/chart" uri="{CE6537A1-D6FC-4f65-9D91-7224C49458BB}"/>
                <c:ext xmlns:c16="http://schemas.microsoft.com/office/drawing/2014/chart" uri="{C3380CC4-5D6E-409C-BE32-E72D297353CC}">
                  <c16:uniqueId val="{00000004-7A1A-4535-A1C9-045F0E875400}"/>
                </c:ext>
              </c:extLst>
            </c:dLbl>
            <c:dLbl>
              <c:idx val="2"/>
              <c:delete val="1"/>
              <c:extLst>
                <c:ext xmlns:c15="http://schemas.microsoft.com/office/drawing/2012/chart" uri="{CE6537A1-D6FC-4f65-9D91-7224C49458BB}"/>
                <c:ext xmlns:c16="http://schemas.microsoft.com/office/drawing/2014/chart" uri="{C3380CC4-5D6E-409C-BE32-E72D297353CC}">
                  <c16:uniqueId val="{00000005-7A1A-4535-A1C9-045F0E875400}"/>
                </c:ext>
              </c:extLst>
            </c:dLbl>
            <c:dLbl>
              <c:idx val="3"/>
              <c:delete val="1"/>
              <c:extLst>
                <c:ext xmlns:c15="http://schemas.microsoft.com/office/drawing/2012/chart" uri="{CE6537A1-D6FC-4f65-9D91-7224C49458BB}"/>
                <c:ext xmlns:c16="http://schemas.microsoft.com/office/drawing/2014/chart" uri="{C3380CC4-5D6E-409C-BE32-E72D297353CC}">
                  <c16:uniqueId val="{00000006-7A1A-4535-A1C9-045F0E875400}"/>
                </c:ext>
              </c:extLst>
            </c:dLbl>
            <c:dLbl>
              <c:idx val="4"/>
              <c:delete val="1"/>
              <c:extLst>
                <c:ext xmlns:c15="http://schemas.microsoft.com/office/drawing/2012/chart" uri="{CE6537A1-D6FC-4f65-9D91-7224C49458BB}"/>
                <c:ext xmlns:c16="http://schemas.microsoft.com/office/drawing/2014/chart" uri="{C3380CC4-5D6E-409C-BE32-E72D297353CC}">
                  <c16:uniqueId val="{00000007-7A1A-4535-A1C9-045F0E875400}"/>
                </c:ext>
              </c:extLst>
            </c:dLbl>
            <c:dLbl>
              <c:idx val="5"/>
              <c:delete val="1"/>
              <c:extLst>
                <c:ext xmlns:c15="http://schemas.microsoft.com/office/drawing/2012/chart" uri="{CE6537A1-D6FC-4f65-9D91-7224C49458BB}"/>
                <c:ext xmlns:c16="http://schemas.microsoft.com/office/drawing/2014/chart" uri="{C3380CC4-5D6E-409C-BE32-E72D297353CC}">
                  <c16:uniqueId val="{00000008-7A1A-4535-A1C9-045F0E875400}"/>
                </c:ext>
              </c:extLst>
            </c:dLbl>
            <c:dLbl>
              <c:idx val="6"/>
              <c:delete val="1"/>
              <c:extLst>
                <c:ext xmlns:c15="http://schemas.microsoft.com/office/drawing/2012/chart" uri="{CE6537A1-D6FC-4f65-9D91-7224C49458BB}"/>
                <c:ext xmlns:c16="http://schemas.microsoft.com/office/drawing/2014/chart" uri="{C3380CC4-5D6E-409C-BE32-E72D297353CC}">
                  <c16:uniqueId val="{00000009-7A1A-4535-A1C9-045F0E875400}"/>
                </c:ext>
              </c:extLst>
            </c:dLbl>
            <c:dLbl>
              <c:idx val="7"/>
              <c:delete val="1"/>
              <c:extLst>
                <c:ext xmlns:c15="http://schemas.microsoft.com/office/drawing/2012/chart" uri="{CE6537A1-D6FC-4f65-9D91-7224C49458BB}"/>
                <c:ext xmlns:c16="http://schemas.microsoft.com/office/drawing/2014/chart" uri="{C3380CC4-5D6E-409C-BE32-E72D297353CC}">
                  <c16:uniqueId val="{0000000A-7A1A-4535-A1C9-045F0E875400}"/>
                </c:ext>
              </c:extLst>
            </c:dLbl>
            <c:dLbl>
              <c:idx val="8"/>
              <c:delete val="1"/>
              <c:extLst>
                <c:ext xmlns:c15="http://schemas.microsoft.com/office/drawing/2012/chart" uri="{CE6537A1-D6FC-4f65-9D91-7224C49458BB}"/>
                <c:ext xmlns:c16="http://schemas.microsoft.com/office/drawing/2014/chart" uri="{C3380CC4-5D6E-409C-BE32-E72D297353CC}">
                  <c16:uniqueId val="{0000000B-7A1A-4535-A1C9-045F0E875400}"/>
                </c:ext>
              </c:extLst>
            </c:dLbl>
            <c:dLbl>
              <c:idx val="9"/>
              <c:delete val="1"/>
              <c:extLst>
                <c:ext xmlns:c15="http://schemas.microsoft.com/office/drawing/2012/chart" uri="{CE6537A1-D6FC-4f65-9D91-7224C49458BB}"/>
                <c:ext xmlns:c16="http://schemas.microsoft.com/office/drawing/2014/chart" uri="{C3380CC4-5D6E-409C-BE32-E72D297353CC}">
                  <c16:uniqueId val="{0000000C-7A1A-4535-A1C9-045F0E875400}"/>
                </c:ext>
              </c:extLst>
            </c:dLbl>
            <c:dLbl>
              <c:idx val="10"/>
              <c:delete val="1"/>
              <c:extLst>
                <c:ext xmlns:c15="http://schemas.microsoft.com/office/drawing/2012/chart" uri="{CE6537A1-D6FC-4f65-9D91-7224C49458BB}"/>
                <c:ext xmlns:c16="http://schemas.microsoft.com/office/drawing/2014/chart" uri="{C3380CC4-5D6E-409C-BE32-E72D297353CC}">
                  <c16:uniqueId val="{0000000D-7A1A-4535-A1C9-045F0E875400}"/>
                </c:ext>
              </c:extLst>
            </c:dLbl>
            <c:dLbl>
              <c:idx val="11"/>
              <c:delete val="1"/>
              <c:extLst>
                <c:ext xmlns:c15="http://schemas.microsoft.com/office/drawing/2012/chart" uri="{CE6537A1-D6FC-4f65-9D91-7224C49458BB}"/>
                <c:ext xmlns:c16="http://schemas.microsoft.com/office/drawing/2014/chart" uri="{C3380CC4-5D6E-409C-BE32-E72D297353CC}">
                  <c16:uniqueId val="{0000000E-7A1A-4535-A1C9-045F0E875400}"/>
                </c:ext>
              </c:extLst>
            </c:dLbl>
            <c:dLbl>
              <c:idx val="12"/>
              <c:delete val="1"/>
              <c:extLst>
                <c:ext xmlns:c15="http://schemas.microsoft.com/office/drawing/2012/chart" uri="{CE6537A1-D6FC-4f65-9D91-7224C49458BB}"/>
                <c:ext xmlns:c16="http://schemas.microsoft.com/office/drawing/2014/chart" uri="{C3380CC4-5D6E-409C-BE32-E72D297353CC}">
                  <c16:uniqueId val="{0000000F-7A1A-4535-A1C9-045F0E87540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A1A-4535-A1C9-045F0E875400}"/>
                </c:ext>
              </c:extLst>
            </c:dLbl>
            <c:dLbl>
              <c:idx val="14"/>
              <c:delete val="1"/>
              <c:extLst>
                <c:ext xmlns:c15="http://schemas.microsoft.com/office/drawing/2012/chart" uri="{CE6537A1-D6FC-4f65-9D91-7224C49458BB}"/>
                <c:ext xmlns:c16="http://schemas.microsoft.com/office/drawing/2014/chart" uri="{C3380CC4-5D6E-409C-BE32-E72D297353CC}">
                  <c16:uniqueId val="{00000011-7A1A-4535-A1C9-045F0E875400}"/>
                </c:ext>
              </c:extLst>
            </c:dLbl>
            <c:dLbl>
              <c:idx val="15"/>
              <c:delete val="1"/>
              <c:extLst>
                <c:ext xmlns:c15="http://schemas.microsoft.com/office/drawing/2012/chart" uri="{CE6537A1-D6FC-4f65-9D91-7224C49458BB}"/>
                <c:ext xmlns:c16="http://schemas.microsoft.com/office/drawing/2014/chart" uri="{C3380CC4-5D6E-409C-BE32-E72D297353CC}">
                  <c16:uniqueId val="{00000012-7A1A-4535-A1C9-045F0E875400}"/>
                </c:ext>
              </c:extLst>
            </c:dLbl>
            <c:dLbl>
              <c:idx val="16"/>
              <c:delete val="1"/>
              <c:extLst>
                <c:ext xmlns:c15="http://schemas.microsoft.com/office/drawing/2012/chart" uri="{CE6537A1-D6FC-4f65-9D91-7224C49458BB}"/>
                <c:ext xmlns:c16="http://schemas.microsoft.com/office/drawing/2014/chart" uri="{C3380CC4-5D6E-409C-BE32-E72D297353CC}">
                  <c16:uniqueId val="{00000013-7A1A-4535-A1C9-045F0E875400}"/>
                </c:ext>
              </c:extLst>
            </c:dLbl>
            <c:dLbl>
              <c:idx val="17"/>
              <c:delete val="1"/>
              <c:extLst>
                <c:ext xmlns:c15="http://schemas.microsoft.com/office/drawing/2012/chart" uri="{CE6537A1-D6FC-4f65-9D91-7224C49458BB}"/>
                <c:ext xmlns:c16="http://schemas.microsoft.com/office/drawing/2014/chart" uri="{C3380CC4-5D6E-409C-BE32-E72D297353CC}">
                  <c16:uniqueId val="{00000014-7A1A-4535-A1C9-045F0E875400}"/>
                </c:ext>
              </c:extLst>
            </c:dLbl>
            <c:dLbl>
              <c:idx val="18"/>
              <c:delete val="1"/>
              <c:extLst>
                <c:ext xmlns:c15="http://schemas.microsoft.com/office/drawing/2012/chart" uri="{CE6537A1-D6FC-4f65-9D91-7224C49458BB}"/>
                <c:ext xmlns:c16="http://schemas.microsoft.com/office/drawing/2014/chart" uri="{C3380CC4-5D6E-409C-BE32-E72D297353CC}">
                  <c16:uniqueId val="{00000015-7A1A-4535-A1C9-045F0E875400}"/>
                </c:ext>
              </c:extLst>
            </c:dLbl>
            <c:dLbl>
              <c:idx val="19"/>
              <c:delete val="1"/>
              <c:extLst>
                <c:ext xmlns:c15="http://schemas.microsoft.com/office/drawing/2012/chart" uri="{CE6537A1-D6FC-4f65-9D91-7224C49458BB}"/>
                <c:ext xmlns:c16="http://schemas.microsoft.com/office/drawing/2014/chart" uri="{C3380CC4-5D6E-409C-BE32-E72D297353CC}">
                  <c16:uniqueId val="{00000016-7A1A-4535-A1C9-045F0E875400}"/>
                </c:ext>
              </c:extLst>
            </c:dLbl>
            <c:dLbl>
              <c:idx val="20"/>
              <c:delete val="1"/>
              <c:extLst>
                <c:ext xmlns:c15="http://schemas.microsoft.com/office/drawing/2012/chart" uri="{CE6537A1-D6FC-4f65-9D91-7224C49458BB}"/>
                <c:ext xmlns:c16="http://schemas.microsoft.com/office/drawing/2014/chart" uri="{C3380CC4-5D6E-409C-BE32-E72D297353CC}">
                  <c16:uniqueId val="{00000017-7A1A-4535-A1C9-045F0E875400}"/>
                </c:ext>
              </c:extLst>
            </c:dLbl>
            <c:dLbl>
              <c:idx val="21"/>
              <c:delete val="1"/>
              <c:extLst>
                <c:ext xmlns:c15="http://schemas.microsoft.com/office/drawing/2012/chart" uri="{CE6537A1-D6FC-4f65-9D91-7224C49458BB}"/>
                <c:ext xmlns:c16="http://schemas.microsoft.com/office/drawing/2014/chart" uri="{C3380CC4-5D6E-409C-BE32-E72D297353CC}">
                  <c16:uniqueId val="{00000018-7A1A-4535-A1C9-045F0E875400}"/>
                </c:ext>
              </c:extLst>
            </c:dLbl>
            <c:dLbl>
              <c:idx val="22"/>
              <c:delete val="1"/>
              <c:extLst>
                <c:ext xmlns:c15="http://schemas.microsoft.com/office/drawing/2012/chart" uri="{CE6537A1-D6FC-4f65-9D91-7224C49458BB}"/>
                <c:ext xmlns:c16="http://schemas.microsoft.com/office/drawing/2014/chart" uri="{C3380CC4-5D6E-409C-BE32-E72D297353CC}">
                  <c16:uniqueId val="{00000019-7A1A-4535-A1C9-045F0E875400}"/>
                </c:ext>
              </c:extLst>
            </c:dLbl>
            <c:dLbl>
              <c:idx val="23"/>
              <c:delete val="1"/>
              <c:extLst>
                <c:ext xmlns:c15="http://schemas.microsoft.com/office/drawing/2012/chart" uri="{CE6537A1-D6FC-4f65-9D91-7224C49458BB}"/>
                <c:ext xmlns:c16="http://schemas.microsoft.com/office/drawing/2014/chart" uri="{C3380CC4-5D6E-409C-BE32-E72D297353CC}">
                  <c16:uniqueId val="{0000001A-7A1A-4535-A1C9-045F0E875400}"/>
                </c:ext>
              </c:extLst>
            </c:dLbl>
            <c:dLbl>
              <c:idx val="24"/>
              <c:delete val="1"/>
              <c:extLst>
                <c:ext xmlns:c15="http://schemas.microsoft.com/office/drawing/2012/chart" uri="{CE6537A1-D6FC-4f65-9D91-7224C49458BB}"/>
                <c:ext xmlns:c16="http://schemas.microsoft.com/office/drawing/2014/chart" uri="{C3380CC4-5D6E-409C-BE32-E72D297353CC}">
                  <c16:uniqueId val="{0000001B-7A1A-4535-A1C9-045F0E87540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A1A-4535-A1C9-045F0E87540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Chemnitz (073)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117442</v>
      </c>
      <c r="F11" s="238">
        <v>118291</v>
      </c>
      <c r="G11" s="238">
        <v>118972</v>
      </c>
      <c r="H11" s="238">
        <v>117159</v>
      </c>
      <c r="I11" s="265">
        <v>117228</v>
      </c>
      <c r="J11" s="263">
        <v>214</v>
      </c>
      <c r="K11" s="266">
        <v>0.18255024396901764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13.269528788678667</v>
      </c>
      <c r="E13" s="115">
        <v>15584</v>
      </c>
      <c r="F13" s="114">
        <v>15713</v>
      </c>
      <c r="G13" s="114">
        <v>16038</v>
      </c>
      <c r="H13" s="114">
        <v>15915</v>
      </c>
      <c r="I13" s="140">
        <v>15999</v>
      </c>
      <c r="J13" s="115">
        <v>-415</v>
      </c>
      <c r="K13" s="116">
        <v>-2.5939121195074692</v>
      </c>
    </row>
    <row r="14" spans="1:255" ht="14.1" customHeight="1" x14ac:dyDescent="0.2">
      <c r="A14" s="306" t="s">
        <v>230</v>
      </c>
      <c r="B14" s="307"/>
      <c r="C14" s="308"/>
      <c r="D14" s="113">
        <v>56.04979479232302</v>
      </c>
      <c r="E14" s="115">
        <v>65826</v>
      </c>
      <c r="F14" s="114">
        <v>66441</v>
      </c>
      <c r="G14" s="114">
        <v>66924</v>
      </c>
      <c r="H14" s="114">
        <v>65731</v>
      </c>
      <c r="I14" s="140">
        <v>65712</v>
      </c>
      <c r="J14" s="115">
        <v>114</v>
      </c>
      <c r="K14" s="116">
        <v>0.17348429510591673</v>
      </c>
    </row>
    <row r="15" spans="1:255" ht="14.1" customHeight="1" x14ac:dyDescent="0.2">
      <c r="A15" s="306" t="s">
        <v>231</v>
      </c>
      <c r="B15" s="307"/>
      <c r="C15" s="308"/>
      <c r="D15" s="113">
        <v>14.236814768140869</v>
      </c>
      <c r="E15" s="115">
        <v>16720</v>
      </c>
      <c r="F15" s="114">
        <v>16740</v>
      </c>
      <c r="G15" s="114">
        <v>16725</v>
      </c>
      <c r="H15" s="114">
        <v>16353</v>
      </c>
      <c r="I15" s="140">
        <v>16293</v>
      </c>
      <c r="J15" s="115">
        <v>427</v>
      </c>
      <c r="K15" s="116">
        <v>2.6207573804701405</v>
      </c>
    </row>
    <row r="16" spans="1:255" ht="14.1" customHeight="1" x14ac:dyDescent="0.2">
      <c r="A16" s="306" t="s">
        <v>232</v>
      </c>
      <c r="B16" s="307"/>
      <c r="C16" s="308"/>
      <c r="D16" s="113">
        <v>15.992575058326663</v>
      </c>
      <c r="E16" s="115">
        <v>18782</v>
      </c>
      <c r="F16" s="114">
        <v>18860</v>
      </c>
      <c r="G16" s="114">
        <v>18738</v>
      </c>
      <c r="H16" s="114">
        <v>18620</v>
      </c>
      <c r="I16" s="140">
        <v>18666</v>
      </c>
      <c r="J16" s="115">
        <v>116</v>
      </c>
      <c r="K16" s="116">
        <v>0.62145076609878924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0.24097001072870011</v>
      </c>
      <c r="E18" s="115">
        <v>283</v>
      </c>
      <c r="F18" s="114">
        <v>297</v>
      </c>
      <c r="G18" s="114">
        <v>292</v>
      </c>
      <c r="H18" s="114">
        <v>290</v>
      </c>
      <c r="I18" s="140">
        <v>284</v>
      </c>
      <c r="J18" s="115">
        <v>-1</v>
      </c>
      <c r="K18" s="116">
        <v>-0.352112676056338</v>
      </c>
    </row>
    <row r="19" spans="1:255" ht="14.1" customHeight="1" x14ac:dyDescent="0.2">
      <c r="A19" s="306" t="s">
        <v>235</v>
      </c>
      <c r="B19" s="307" t="s">
        <v>236</v>
      </c>
      <c r="C19" s="308"/>
      <c r="D19" s="113">
        <v>6.6415762674341378E-2</v>
      </c>
      <c r="E19" s="115">
        <v>78</v>
      </c>
      <c r="F19" s="114">
        <v>83</v>
      </c>
      <c r="G19" s="114">
        <v>82</v>
      </c>
      <c r="H19" s="114">
        <v>74</v>
      </c>
      <c r="I19" s="140">
        <v>80</v>
      </c>
      <c r="J19" s="115">
        <v>-2</v>
      </c>
      <c r="K19" s="116">
        <v>-2.5</v>
      </c>
    </row>
    <row r="20" spans="1:255" ht="14.1" customHeight="1" x14ac:dyDescent="0.2">
      <c r="A20" s="306">
        <v>12</v>
      </c>
      <c r="B20" s="307" t="s">
        <v>237</v>
      </c>
      <c r="C20" s="308"/>
      <c r="D20" s="113">
        <v>0.53473203794213309</v>
      </c>
      <c r="E20" s="115">
        <v>628</v>
      </c>
      <c r="F20" s="114">
        <v>650</v>
      </c>
      <c r="G20" s="114">
        <v>686</v>
      </c>
      <c r="H20" s="114">
        <v>674</v>
      </c>
      <c r="I20" s="140">
        <v>667</v>
      </c>
      <c r="J20" s="115">
        <v>-39</v>
      </c>
      <c r="K20" s="116">
        <v>-5.8470764617691158</v>
      </c>
    </row>
    <row r="21" spans="1:255" ht="14.1" customHeight="1" x14ac:dyDescent="0.2">
      <c r="A21" s="306">
        <v>21</v>
      </c>
      <c r="B21" s="307" t="s">
        <v>238</v>
      </c>
      <c r="C21" s="308"/>
      <c r="D21" s="113">
        <v>0.36869263125627971</v>
      </c>
      <c r="E21" s="115">
        <v>433</v>
      </c>
      <c r="F21" s="114">
        <v>446</v>
      </c>
      <c r="G21" s="114">
        <v>453</v>
      </c>
      <c r="H21" s="114">
        <v>460</v>
      </c>
      <c r="I21" s="140">
        <v>457</v>
      </c>
      <c r="J21" s="115">
        <v>-24</v>
      </c>
      <c r="K21" s="116">
        <v>-5.2516411378555796</v>
      </c>
    </row>
    <row r="22" spans="1:255" ht="14.1" customHeight="1" x14ac:dyDescent="0.2">
      <c r="A22" s="306">
        <v>22</v>
      </c>
      <c r="B22" s="307" t="s">
        <v>239</v>
      </c>
      <c r="C22" s="308"/>
      <c r="D22" s="113">
        <v>0.67522692052247069</v>
      </c>
      <c r="E22" s="115">
        <v>793</v>
      </c>
      <c r="F22" s="114">
        <v>807</v>
      </c>
      <c r="G22" s="114">
        <v>830</v>
      </c>
      <c r="H22" s="114">
        <v>800</v>
      </c>
      <c r="I22" s="140">
        <v>797</v>
      </c>
      <c r="J22" s="115">
        <v>-4</v>
      </c>
      <c r="K22" s="116">
        <v>-0.50188205771643668</v>
      </c>
    </row>
    <row r="23" spans="1:255" ht="14.1" customHeight="1" x14ac:dyDescent="0.2">
      <c r="A23" s="306">
        <v>23</v>
      </c>
      <c r="B23" s="307" t="s">
        <v>240</v>
      </c>
      <c r="C23" s="308"/>
      <c r="D23" s="113">
        <v>0.98942456702031645</v>
      </c>
      <c r="E23" s="115">
        <v>1162</v>
      </c>
      <c r="F23" s="114">
        <v>1154</v>
      </c>
      <c r="G23" s="114">
        <v>1150</v>
      </c>
      <c r="H23" s="114">
        <v>1156</v>
      </c>
      <c r="I23" s="140">
        <v>1157</v>
      </c>
      <c r="J23" s="115">
        <v>5</v>
      </c>
      <c r="K23" s="116">
        <v>0.43215211754537597</v>
      </c>
    </row>
    <row r="24" spans="1:255" ht="14.1" customHeight="1" x14ac:dyDescent="0.2">
      <c r="A24" s="306">
        <v>24</v>
      </c>
      <c r="B24" s="307" t="s">
        <v>241</v>
      </c>
      <c r="C24" s="308"/>
      <c r="D24" s="113">
        <v>4.8636773896902303</v>
      </c>
      <c r="E24" s="115">
        <v>5712</v>
      </c>
      <c r="F24" s="114">
        <v>5787</v>
      </c>
      <c r="G24" s="114">
        <v>6026</v>
      </c>
      <c r="H24" s="114">
        <v>5960</v>
      </c>
      <c r="I24" s="140">
        <v>6082</v>
      </c>
      <c r="J24" s="115">
        <v>-370</v>
      </c>
      <c r="K24" s="116">
        <v>-6.0835251561986192</v>
      </c>
    </row>
    <row r="25" spans="1:255" ht="14.1" customHeight="1" x14ac:dyDescent="0.2">
      <c r="A25" s="306">
        <v>25</v>
      </c>
      <c r="B25" s="307" t="s">
        <v>242</v>
      </c>
      <c r="C25" s="308"/>
      <c r="D25" s="113">
        <v>5.5559339929497114</v>
      </c>
      <c r="E25" s="115">
        <v>6525</v>
      </c>
      <c r="F25" s="114">
        <v>6527</v>
      </c>
      <c r="G25" s="114">
        <v>6731</v>
      </c>
      <c r="H25" s="114">
        <v>6641</v>
      </c>
      <c r="I25" s="140">
        <v>6652</v>
      </c>
      <c r="J25" s="115">
        <v>-127</v>
      </c>
      <c r="K25" s="116">
        <v>-1.9092002405291641</v>
      </c>
    </row>
    <row r="26" spans="1:255" ht="14.1" customHeight="1" x14ac:dyDescent="0.2">
      <c r="A26" s="306">
        <v>26</v>
      </c>
      <c r="B26" s="307" t="s">
        <v>243</v>
      </c>
      <c r="C26" s="308"/>
      <c r="D26" s="113">
        <v>3.3872038963914104</v>
      </c>
      <c r="E26" s="115">
        <v>3978</v>
      </c>
      <c r="F26" s="114">
        <v>4057</v>
      </c>
      <c r="G26" s="114">
        <v>4086</v>
      </c>
      <c r="H26" s="114">
        <v>4019</v>
      </c>
      <c r="I26" s="140">
        <v>3996</v>
      </c>
      <c r="J26" s="115">
        <v>-18</v>
      </c>
      <c r="K26" s="116">
        <v>-0.45045045045045046</v>
      </c>
    </row>
    <row r="27" spans="1:255" ht="14.1" customHeight="1" x14ac:dyDescent="0.2">
      <c r="A27" s="306">
        <v>27</v>
      </c>
      <c r="B27" s="307" t="s">
        <v>244</v>
      </c>
      <c r="C27" s="308"/>
      <c r="D27" s="113">
        <v>4.0777575313771903</v>
      </c>
      <c r="E27" s="115">
        <v>4789</v>
      </c>
      <c r="F27" s="114">
        <v>4797</v>
      </c>
      <c r="G27" s="114">
        <v>4771</v>
      </c>
      <c r="H27" s="114">
        <v>4773</v>
      </c>
      <c r="I27" s="140">
        <v>4783</v>
      </c>
      <c r="J27" s="115">
        <v>6</v>
      </c>
      <c r="K27" s="116">
        <v>0.12544428183148651</v>
      </c>
    </row>
    <row r="28" spans="1:255" ht="14.1" customHeight="1" x14ac:dyDescent="0.2">
      <c r="A28" s="306">
        <v>28</v>
      </c>
      <c r="B28" s="307" t="s">
        <v>245</v>
      </c>
      <c r="C28" s="308"/>
      <c r="D28" s="113">
        <v>0.25629672519200969</v>
      </c>
      <c r="E28" s="115">
        <v>301</v>
      </c>
      <c r="F28" s="114">
        <v>296</v>
      </c>
      <c r="G28" s="114">
        <v>335</v>
      </c>
      <c r="H28" s="114">
        <v>346</v>
      </c>
      <c r="I28" s="140">
        <v>354</v>
      </c>
      <c r="J28" s="115">
        <v>-53</v>
      </c>
      <c r="K28" s="116">
        <v>-14.971751412429379</v>
      </c>
    </row>
    <row r="29" spans="1:255" ht="14.1" customHeight="1" x14ac:dyDescent="0.2">
      <c r="A29" s="306">
        <v>29</v>
      </c>
      <c r="B29" s="307" t="s">
        <v>246</v>
      </c>
      <c r="C29" s="308"/>
      <c r="D29" s="113">
        <v>1.9252056334190495</v>
      </c>
      <c r="E29" s="115">
        <v>2261</v>
      </c>
      <c r="F29" s="114">
        <v>2308</v>
      </c>
      <c r="G29" s="114">
        <v>2315</v>
      </c>
      <c r="H29" s="114">
        <v>2307</v>
      </c>
      <c r="I29" s="140">
        <v>2283</v>
      </c>
      <c r="J29" s="115">
        <v>-22</v>
      </c>
      <c r="K29" s="116">
        <v>-0.96364432763907137</v>
      </c>
    </row>
    <row r="30" spans="1:255" ht="14.1" customHeight="1" x14ac:dyDescent="0.2">
      <c r="A30" s="306" t="s">
        <v>247</v>
      </c>
      <c r="B30" s="307" t="s">
        <v>248</v>
      </c>
      <c r="C30" s="308"/>
      <c r="D30" s="113">
        <v>0.37720747262478499</v>
      </c>
      <c r="E30" s="115">
        <v>443</v>
      </c>
      <c r="F30" s="114">
        <v>464</v>
      </c>
      <c r="G30" s="114">
        <v>468</v>
      </c>
      <c r="H30" s="114">
        <v>496</v>
      </c>
      <c r="I30" s="140">
        <v>481</v>
      </c>
      <c r="J30" s="115">
        <v>-38</v>
      </c>
      <c r="K30" s="116">
        <v>-7.9002079002079002</v>
      </c>
    </row>
    <row r="31" spans="1:255" ht="14.1" customHeight="1" x14ac:dyDescent="0.2">
      <c r="A31" s="306" t="s">
        <v>249</v>
      </c>
      <c r="B31" s="307" t="s">
        <v>250</v>
      </c>
      <c r="C31" s="308"/>
      <c r="D31" s="113">
        <v>1.5224536366887484</v>
      </c>
      <c r="E31" s="115">
        <v>1788</v>
      </c>
      <c r="F31" s="114">
        <v>1814</v>
      </c>
      <c r="G31" s="114">
        <v>1818</v>
      </c>
      <c r="H31" s="114">
        <v>1782</v>
      </c>
      <c r="I31" s="140">
        <v>1774</v>
      </c>
      <c r="J31" s="115">
        <v>14</v>
      </c>
      <c r="K31" s="116">
        <v>0.78917700112739575</v>
      </c>
    </row>
    <row r="32" spans="1:255" ht="14.1" customHeight="1" x14ac:dyDescent="0.2">
      <c r="A32" s="306">
        <v>31</v>
      </c>
      <c r="B32" s="307" t="s">
        <v>251</v>
      </c>
      <c r="C32" s="308"/>
      <c r="D32" s="113">
        <v>0.86425639890328843</v>
      </c>
      <c r="E32" s="115">
        <v>1015</v>
      </c>
      <c r="F32" s="114">
        <v>1034</v>
      </c>
      <c r="G32" s="114">
        <v>1024</v>
      </c>
      <c r="H32" s="114">
        <v>1001</v>
      </c>
      <c r="I32" s="140">
        <v>995</v>
      </c>
      <c r="J32" s="115">
        <v>20</v>
      </c>
      <c r="K32" s="116">
        <v>2.0100502512562812</v>
      </c>
    </row>
    <row r="33" spans="1:11" ht="14.1" customHeight="1" x14ac:dyDescent="0.2">
      <c r="A33" s="306">
        <v>32</v>
      </c>
      <c r="B33" s="307" t="s">
        <v>252</v>
      </c>
      <c r="C33" s="308"/>
      <c r="D33" s="113">
        <v>1.5343744146046558</v>
      </c>
      <c r="E33" s="115">
        <v>1802</v>
      </c>
      <c r="F33" s="114">
        <v>1784</v>
      </c>
      <c r="G33" s="114">
        <v>1887</v>
      </c>
      <c r="H33" s="114">
        <v>1865</v>
      </c>
      <c r="I33" s="140">
        <v>1821</v>
      </c>
      <c r="J33" s="115">
        <v>-19</v>
      </c>
      <c r="K33" s="116">
        <v>-1.043382756727073</v>
      </c>
    </row>
    <row r="34" spans="1:11" ht="14.1" customHeight="1" x14ac:dyDescent="0.2">
      <c r="A34" s="306">
        <v>33</v>
      </c>
      <c r="B34" s="307" t="s">
        <v>253</v>
      </c>
      <c r="C34" s="308"/>
      <c r="D34" s="113">
        <v>1.1503550688850668</v>
      </c>
      <c r="E34" s="115">
        <v>1351</v>
      </c>
      <c r="F34" s="114">
        <v>1330</v>
      </c>
      <c r="G34" s="114">
        <v>1389</v>
      </c>
      <c r="H34" s="114">
        <v>1399</v>
      </c>
      <c r="I34" s="140">
        <v>1347</v>
      </c>
      <c r="J34" s="115">
        <v>4</v>
      </c>
      <c r="K34" s="116">
        <v>0.29695619896065328</v>
      </c>
    </row>
    <row r="35" spans="1:11" ht="14.1" customHeight="1" x14ac:dyDescent="0.2">
      <c r="A35" s="306">
        <v>34</v>
      </c>
      <c r="B35" s="307" t="s">
        <v>254</v>
      </c>
      <c r="C35" s="308"/>
      <c r="D35" s="113">
        <v>2.4914425844246524</v>
      </c>
      <c r="E35" s="115">
        <v>2926</v>
      </c>
      <c r="F35" s="114">
        <v>2954</v>
      </c>
      <c r="G35" s="114">
        <v>2933</v>
      </c>
      <c r="H35" s="114">
        <v>2919</v>
      </c>
      <c r="I35" s="140">
        <v>2902</v>
      </c>
      <c r="J35" s="115">
        <v>24</v>
      </c>
      <c r="K35" s="116">
        <v>0.82701585113714682</v>
      </c>
    </row>
    <row r="36" spans="1:11" ht="14.1" customHeight="1" x14ac:dyDescent="0.2">
      <c r="A36" s="306">
        <v>41</v>
      </c>
      <c r="B36" s="307" t="s">
        <v>255</v>
      </c>
      <c r="C36" s="308"/>
      <c r="D36" s="113">
        <v>0.42914800497266736</v>
      </c>
      <c r="E36" s="115">
        <v>504</v>
      </c>
      <c r="F36" s="114">
        <v>508</v>
      </c>
      <c r="G36" s="114">
        <v>510</v>
      </c>
      <c r="H36" s="114">
        <v>503</v>
      </c>
      <c r="I36" s="140">
        <v>510</v>
      </c>
      <c r="J36" s="115">
        <v>-6</v>
      </c>
      <c r="K36" s="116">
        <v>-1.1764705882352942</v>
      </c>
    </row>
    <row r="37" spans="1:11" ht="14.1" customHeight="1" x14ac:dyDescent="0.2">
      <c r="A37" s="306">
        <v>42</v>
      </c>
      <c r="B37" s="307" t="s">
        <v>256</v>
      </c>
      <c r="C37" s="308"/>
      <c r="D37" s="113">
        <v>0.154118628769946</v>
      </c>
      <c r="E37" s="115">
        <v>181</v>
      </c>
      <c r="F37" s="114">
        <v>179</v>
      </c>
      <c r="G37" s="114">
        <v>174</v>
      </c>
      <c r="H37" s="114">
        <v>176</v>
      </c>
      <c r="I37" s="140">
        <v>176</v>
      </c>
      <c r="J37" s="115">
        <v>5</v>
      </c>
      <c r="K37" s="116">
        <v>2.8409090909090908</v>
      </c>
    </row>
    <row r="38" spans="1:11" ht="14.1" customHeight="1" x14ac:dyDescent="0.2">
      <c r="A38" s="306">
        <v>43</v>
      </c>
      <c r="B38" s="307" t="s">
        <v>257</v>
      </c>
      <c r="C38" s="308"/>
      <c r="D38" s="113">
        <v>2.4871851637403997</v>
      </c>
      <c r="E38" s="115">
        <v>2921</v>
      </c>
      <c r="F38" s="114">
        <v>2864</v>
      </c>
      <c r="G38" s="114">
        <v>2841</v>
      </c>
      <c r="H38" s="114">
        <v>2768</v>
      </c>
      <c r="I38" s="140">
        <v>2735</v>
      </c>
      <c r="J38" s="115">
        <v>186</v>
      </c>
      <c r="K38" s="116">
        <v>6.8007312614259599</v>
      </c>
    </row>
    <row r="39" spans="1:11" ht="14.1" customHeight="1" x14ac:dyDescent="0.2">
      <c r="A39" s="306">
        <v>51</v>
      </c>
      <c r="B39" s="307" t="s">
        <v>258</v>
      </c>
      <c r="C39" s="308"/>
      <c r="D39" s="113">
        <v>3.7720747262478498</v>
      </c>
      <c r="E39" s="115">
        <v>4430</v>
      </c>
      <c r="F39" s="114">
        <v>4584</v>
      </c>
      <c r="G39" s="114">
        <v>4659</v>
      </c>
      <c r="H39" s="114">
        <v>4574</v>
      </c>
      <c r="I39" s="140">
        <v>4594</v>
      </c>
      <c r="J39" s="115">
        <v>-164</v>
      </c>
      <c r="K39" s="116">
        <v>-3.5698737483674359</v>
      </c>
    </row>
    <row r="40" spans="1:11" ht="14.1" customHeight="1" x14ac:dyDescent="0.2">
      <c r="A40" s="306" t="s">
        <v>259</v>
      </c>
      <c r="B40" s="307" t="s">
        <v>260</v>
      </c>
      <c r="C40" s="308"/>
      <c r="D40" s="113">
        <v>3.176887314589329</v>
      </c>
      <c r="E40" s="115">
        <v>3731</v>
      </c>
      <c r="F40" s="114">
        <v>3877</v>
      </c>
      <c r="G40" s="114">
        <v>3963</v>
      </c>
      <c r="H40" s="114">
        <v>3922</v>
      </c>
      <c r="I40" s="140">
        <v>3953</v>
      </c>
      <c r="J40" s="115">
        <v>-222</v>
      </c>
      <c r="K40" s="116">
        <v>-5.6159878573235513</v>
      </c>
    </row>
    <row r="41" spans="1:11" ht="14.1" customHeight="1" x14ac:dyDescent="0.2">
      <c r="A41" s="306"/>
      <c r="B41" s="307" t="s">
        <v>261</v>
      </c>
      <c r="C41" s="308"/>
      <c r="D41" s="113">
        <v>2.4377990838030685</v>
      </c>
      <c r="E41" s="115">
        <v>2863</v>
      </c>
      <c r="F41" s="114">
        <v>2977</v>
      </c>
      <c r="G41" s="114">
        <v>3072</v>
      </c>
      <c r="H41" s="114">
        <v>3040</v>
      </c>
      <c r="I41" s="140">
        <v>3047</v>
      </c>
      <c r="J41" s="115">
        <v>-184</v>
      </c>
      <c r="K41" s="116">
        <v>-6.0387266163439453</v>
      </c>
    </row>
    <row r="42" spans="1:11" ht="14.1" customHeight="1" x14ac:dyDescent="0.2">
      <c r="A42" s="306">
        <v>52</v>
      </c>
      <c r="B42" s="307" t="s">
        <v>262</v>
      </c>
      <c r="C42" s="308"/>
      <c r="D42" s="113">
        <v>3.2569268234532789</v>
      </c>
      <c r="E42" s="115">
        <v>3825</v>
      </c>
      <c r="F42" s="114">
        <v>3813</v>
      </c>
      <c r="G42" s="114">
        <v>3880</v>
      </c>
      <c r="H42" s="114">
        <v>3848</v>
      </c>
      <c r="I42" s="140">
        <v>3756</v>
      </c>
      <c r="J42" s="115">
        <v>69</v>
      </c>
      <c r="K42" s="116">
        <v>1.8370607028753994</v>
      </c>
    </row>
    <row r="43" spans="1:11" ht="14.1" customHeight="1" x14ac:dyDescent="0.2">
      <c r="A43" s="306" t="s">
        <v>263</v>
      </c>
      <c r="B43" s="307" t="s">
        <v>264</v>
      </c>
      <c r="C43" s="308"/>
      <c r="D43" s="113">
        <v>2.4624921237717343</v>
      </c>
      <c r="E43" s="115">
        <v>2892</v>
      </c>
      <c r="F43" s="114">
        <v>2890</v>
      </c>
      <c r="G43" s="114">
        <v>2919</v>
      </c>
      <c r="H43" s="114">
        <v>2890</v>
      </c>
      <c r="I43" s="140">
        <v>2832</v>
      </c>
      <c r="J43" s="115">
        <v>60</v>
      </c>
      <c r="K43" s="116">
        <v>2.1186440677966103</v>
      </c>
    </row>
    <row r="44" spans="1:11" ht="14.1" customHeight="1" x14ac:dyDescent="0.2">
      <c r="A44" s="306">
        <v>53</v>
      </c>
      <c r="B44" s="307" t="s">
        <v>265</v>
      </c>
      <c r="C44" s="308"/>
      <c r="D44" s="113">
        <v>1.8834829107133735</v>
      </c>
      <c r="E44" s="115">
        <v>2212</v>
      </c>
      <c r="F44" s="114">
        <v>2300</v>
      </c>
      <c r="G44" s="114">
        <v>2345</v>
      </c>
      <c r="H44" s="114">
        <v>2365</v>
      </c>
      <c r="I44" s="140">
        <v>2377</v>
      </c>
      <c r="J44" s="115">
        <v>-165</v>
      </c>
      <c r="K44" s="116">
        <v>-6.9415229280605804</v>
      </c>
    </row>
    <row r="45" spans="1:11" ht="14.1" customHeight="1" x14ac:dyDescent="0.2">
      <c r="A45" s="306" t="s">
        <v>266</v>
      </c>
      <c r="B45" s="307" t="s">
        <v>267</v>
      </c>
      <c r="C45" s="308"/>
      <c r="D45" s="113">
        <v>1.7123345992064167</v>
      </c>
      <c r="E45" s="115">
        <v>2011</v>
      </c>
      <c r="F45" s="114">
        <v>2089</v>
      </c>
      <c r="G45" s="114">
        <v>2086</v>
      </c>
      <c r="H45" s="114">
        <v>2108</v>
      </c>
      <c r="I45" s="140">
        <v>2116</v>
      </c>
      <c r="J45" s="115">
        <v>-105</v>
      </c>
      <c r="K45" s="116">
        <v>-4.9621928166351603</v>
      </c>
    </row>
    <row r="46" spans="1:11" ht="14.1" customHeight="1" x14ac:dyDescent="0.2">
      <c r="A46" s="306">
        <v>54</v>
      </c>
      <c r="B46" s="307" t="s">
        <v>268</v>
      </c>
      <c r="C46" s="308"/>
      <c r="D46" s="113">
        <v>3.3386693005909298</v>
      </c>
      <c r="E46" s="115">
        <v>3921</v>
      </c>
      <c r="F46" s="114">
        <v>3910</v>
      </c>
      <c r="G46" s="114">
        <v>3937</v>
      </c>
      <c r="H46" s="114">
        <v>3917</v>
      </c>
      <c r="I46" s="140">
        <v>3955</v>
      </c>
      <c r="J46" s="115">
        <v>-34</v>
      </c>
      <c r="K46" s="116">
        <v>-0.85967130214917831</v>
      </c>
    </row>
    <row r="47" spans="1:11" ht="14.1" customHeight="1" x14ac:dyDescent="0.2">
      <c r="A47" s="306">
        <v>61</v>
      </c>
      <c r="B47" s="307" t="s">
        <v>269</v>
      </c>
      <c r="C47" s="308"/>
      <c r="D47" s="113">
        <v>2.8354421757122665</v>
      </c>
      <c r="E47" s="115">
        <v>3330</v>
      </c>
      <c r="F47" s="114">
        <v>3335</v>
      </c>
      <c r="G47" s="114">
        <v>3336</v>
      </c>
      <c r="H47" s="114">
        <v>3209</v>
      </c>
      <c r="I47" s="140">
        <v>3179</v>
      </c>
      <c r="J47" s="115">
        <v>151</v>
      </c>
      <c r="K47" s="116">
        <v>4.7499213589178986</v>
      </c>
    </row>
    <row r="48" spans="1:11" ht="14.1" customHeight="1" x14ac:dyDescent="0.2">
      <c r="A48" s="306">
        <v>62</v>
      </c>
      <c r="B48" s="307" t="s">
        <v>270</v>
      </c>
      <c r="C48" s="308"/>
      <c r="D48" s="113">
        <v>6.3835765739684271</v>
      </c>
      <c r="E48" s="115">
        <v>7497</v>
      </c>
      <c r="F48" s="114">
        <v>7577</v>
      </c>
      <c r="G48" s="114">
        <v>7599</v>
      </c>
      <c r="H48" s="114">
        <v>7455</v>
      </c>
      <c r="I48" s="140">
        <v>7429</v>
      </c>
      <c r="J48" s="115">
        <v>68</v>
      </c>
      <c r="K48" s="116">
        <v>0.91533180778032042</v>
      </c>
    </row>
    <row r="49" spans="1:11" ht="14.1" customHeight="1" x14ac:dyDescent="0.2">
      <c r="A49" s="306">
        <v>63</v>
      </c>
      <c r="B49" s="307" t="s">
        <v>271</v>
      </c>
      <c r="C49" s="308"/>
      <c r="D49" s="113">
        <v>1.9762946816300813</v>
      </c>
      <c r="E49" s="115">
        <v>2321</v>
      </c>
      <c r="F49" s="114">
        <v>2448</v>
      </c>
      <c r="G49" s="114">
        <v>2421</v>
      </c>
      <c r="H49" s="114">
        <v>2390</v>
      </c>
      <c r="I49" s="140">
        <v>2413</v>
      </c>
      <c r="J49" s="115">
        <v>-92</v>
      </c>
      <c r="K49" s="116">
        <v>-3.8126813095731453</v>
      </c>
    </row>
    <row r="50" spans="1:11" ht="14.1" customHeight="1" x14ac:dyDescent="0.2">
      <c r="A50" s="306" t="s">
        <v>272</v>
      </c>
      <c r="B50" s="307" t="s">
        <v>273</v>
      </c>
      <c r="C50" s="308"/>
      <c r="D50" s="113">
        <v>0.25799969346571072</v>
      </c>
      <c r="E50" s="115">
        <v>303</v>
      </c>
      <c r="F50" s="114">
        <v>304</v>
      </c>
      <c r="G50" s="114">
        <v>304</v>
      </c>
      <c r="H50" s="114">
        <v>307</v>
      </c>
      <c r="I50" s="140">
        <v>314</v>
      </c>
      <c r="J50" s="115">
        <v>-11</v>
      </c>
      <c r="K50" s="116">
        <v>-3.5031847133757963</v>
      </c>
    </row>
    <row r="51" spans="1:11" ht="14.1" customHeight="1" x14ac:dyDescent="0.2">
      <c r="A51" s="306" t="s">
        <v>274</v>
      </c>
      <c r="B51" s="307" t="s">
        <v>275</v>
      </c>
      <c r="C51" s="308"/>
      <c r="D51" s="113">
        <v>1.4790279457093713</v>
      </c>
      <c r="E51" s="115">
        <v>1737</v>
      </c>
      <c r="F51" s="114">
        <v>1865</v>
      </c>
      <c r="G51" s="114">
        <v>1804</v>
      </c>
      <c r="H51" s="114">
        <v>1773</v>
      </c>
      <c r="I51" s="140">
        <v>1799</v>
      </c>
      <c r="J51" s="115">
        <v>-62</v>
      </c>
      <c r="K51" s="116">
        <v>-3.4463590883824349</v>
      </c>
    </row>
    <row r="52" spans="1:11" ht="14.1" customHeight="1" x14ac:dyDescent="0.2">
      <c r="A52" s="306">
        <v>71</v>
      </c>
      <c r="B52" s="307" t="s">
        <v>276</v>
      </c>
      <c r="C52" s="308"/>
      <c r="D52" s="113">
        <v>12.430816913880895</v>
      </c>
      <c r="E52" s="115">
        <v>14599</v>
      </c>
      <c r="F52" s="114">
        <v>14656</v>
      </c>
      <c r="G52" s="114">
        <v>14643</v>
      </c>
      <c r="H52" s="114">
        <v>14396</v>
      </c>
      <c r="I52" s="140">
        <v>14395</v>
      </c>
      <c r="J52" s="115">
        <v>204</v>
      </c>
      <c r="K52" s="116">
        <v>1.4171587356721083</v>
      </c>
    </row>
    <row r="53" spans="1:11" ht="14.1" customHeight="1" x14ac:dyDescent="0.2">
      <c r="A53" s="306" t="s">
        <v>277</v>
      </c>
      <c r="B53" s="307" t="s">
        <v>278</v>
      </c>
      <c r="C53" s="308"/>
      <c r="D53" s="113">
        <v>5.0271623439655322</v>
      </c>
      <c r="E53" s="115">
        <v>5904</v>
      </c>
      <c r="F53" s="114">
        <v>5928</v>
      </c>
      <c r="G53" s="114">
        <v>5893</v>
      </c>
      <c r="H53" s="114">
        <v>5809</v>
      </c>
      <c r="I53" s="140">
        <v>5811</v>
      </c>
      <c r="J53" s="115">
        <v>93</v>
      </c>
      <c r="K53" s="116">
        <v>1.600413009808983</v>
      </c>
    </row>
    <row r="54" spans="1:11" ht="14.1" customHeight="1" x14ac:dyDescent="0.2">
      <c r="A54" s="306" t="s">
        <v>279</v>
      </c>
      <c r="B54" s="307" t="s">
        <v>280</v>
      </c>
      <c r="C54" s="308"/>
      <c r="D54" s="113">
        <v>5.9850819979223786</v>
      </c>
      <c r="E54" s="115">
        <v>7029</v>
      </c>
      <c r="F54" s="114">
        <v>7051</v>
      </c>
      <c r="G54" s="114">
        <v>7079</v>
      </c>
      <c r="H54" s="114">
        <v>6978</v>
      </c>
      <c r="I54" s="140">
        <v>6976</v>
      </c>
      <c r="J54" s="115">
        <v>53</v>
      </c>
      <c r="K54" s="116">
        <v>0.75974770642201839</v>
      </c>
    </row>
    <row r="55" spans="1:11" ht="14.1" customHeight="1" x14ac:dyDescent="0.2">
      <c r="A55" s="306">
        <v>72</v>
      </c>
      <c r="B55" s="307" t="s">
        <v>281</v>
      </c>
      <c r="C55" s="308"/>
      <c r="D55" s="113">
        <v>3.3650653088332962</v>
      </c>
      <c r="E55" s="115">
        <v>3952</v>
      </c>
      <c r="F55" s="114">
        <v>3968</v>
      </c>
      <c r="G55" s="114">
        <v>3987</v>
      </c>
      <c r="H55" s="114">
        <v>3951</v>
      </c>
      <c r="I55" s="140">
        <v>3962</v>
      </c>
      <c r="J55" s="115">
        <v>-10</v>
      </c>
      <c r="K55" s="116">
        <v>-0.25239777889954568</v>
      </c>
    </row>
    <row r="56" spans="1:11" ht="14.1" customHeight="1" x14ac:dyDescent="0.2">
      <c r="A56" s="306" t="s">
        <v>282</v>
      </c>
      <c r="B56" s="307" t="s">
        <v>283</v>
      </c>
      <c r="C56" s="308"/>
      <c r="D56" s="113">
        <v>1.370889460329354</v>
      </c>
      <c r="E56" s="115">
        <v>1610</v>
      </c>
      <c r="F56" s="114">
        <v>1602</v>
      </c>
      <c r="G56" s="114">
        <v>1612</v>
      </c>
      <c r="H56" s="114">
        <v>1617</v>
      </c>
      <c r="I56" s="140">
        <v>1625</v>
      </c>
      <c r="J56" s="115">
        <v>-15</v>
      </c>
      <c r="K56" s="116">
        <v>-0.92307692307692313</v>
      </c>
    </row>
    <row r="57" spans="1:11" ht="14.1" customHeight="1" x14ac:dyDescent="0.2">
      <c r="A57" s="306" t="s">
        <v>284</v>
      </c>
      <c r="B57" s="307" t="s">
        <v>285</v>
      </c>
      <c r="C57" s="308"/>
      <c r="D57" s="113">
        <v>1.4602952946986598</v>
      </c>
      <c r="E57" s="115">
        <v>1715</v>
      </c>
      <c r="F57" s="114">
        <v>1720</v>
      </c>
      <c r="G57" s="114">
        <v>1728</v>
      </c>
      <c r="H57" s="114">
        <v>1704</v>
      </c>
      <c r="I57" s="140">
        <v>1713</v>
      </c>
      <c r="J57" s="115">
        <v>2</v>
      </c>
      <c r="K57" s="116">
        <v>0.11675423234092236</v>
      </c>
    </row>
    <row r="58" spans="1:11" ht="14.1" customHeight="1" x14ac:dyDescent="0.2">
      <c r="A58" s="306">
        <v>73</v>
      </c>
      <c r="B58" s="307" t="s">
        <v>286</v>
      </c>
      <c r="C58" s="308"/>
      <c r="D58" s="113">
        <v>3.7260945828579213</v>
      </c>
      <c r="E58" s="115">
        <v>4376</v>
      </c>
      <c r="F58" s="114">
        <v>4420</v>
      </c>
      <c r="G58" s="114">
        <v>4430</v>
      </c>
      <c r="H58" s="114">
        <v>4273</v>
      </c>
      <c r="I58" s="140">
        <v>4307</v>
      </c>
      <c r="J58" s="115">
        <v>69</v>
      </c>
      <c r="K58" s="116">
        <v>1.6020431855119572</v>
      </c>
    </row>
    <row r="59" spans="1:11" ht="14.1" customHeight="1" x14ac:dyDescent="0.2">
      <c r="A59" s="306" t="s">
        <v>287</v>
      </c>
      <c r="B59" s="307" t="s">
        <v>288</v>
      </c>
      <c r="C59" s="308"/>
      <c r="D59" s="113">
        <v>2.8660956046388857</v>
      </c>
      <c r="E59" s="115">
        <v>3366</v>
      </c>
      <c r="F59" s="114">
        <v>3399</v>
      </c>
      <c r="G59" s="114">
        <v>3402</v>
      </c>
      <c r="H59" s="114">
        <v>3273</v>
      </c>
      <c r="I59" s="140">
        <v>3292</v>
      </c>
      <c r="J59" s="115">
        <v>74</v>
      </c>
      <c r="K59" s="116">
        <v>2.2478736330498177</v>
      </c>
    </row>
    <row r="60" spans="1:11" ht="14.1" customHeight="1" x14ac:dyDescent="0.2">
      <c r="A60" s="306">
        <v>81</v>
      </c>
      <c r="B60" s="307" t="s">
        <v>289</v>
      </c>
      <c r="C60" s="308"/>
      <c r="D60" s="113">
        <v>8.7498509902760517</v>
      </c>
      <c r="E60" s="115">
        <v>10276</v>
      </c>
      <c r="F60" s="114">
        <v>10265</v>
      </c>
      <c r="G60" s="114">
        <v>10274</v>
      </c>
      <c r="H60" s="114">
        <v>9932</v>
      </c>
      <c r="I60" s="140">
        <v>9964</v>
      </c>
      <c r="J60" s="115">
        <v>312</v>
      </c>
      <c r="K60" s="116">
        <v>3.1312725812926536</v>
      </c>
    </row>
    <row r="61" spans="1:11" ht="14.1" customHeight="1" x14ac:dyDescent="0.2">
      <c r="A61" s="306" t="s">
        <v>290</v>
      </c>
      <c r="B61" s="307" t="s">
        <v>291</v>
      </c>
      <c r="C61" s="308"/>
      <c r="D61" s="113">
        <v>1.5667308118049761</v>
      </c>
      <c r="E61" s="115">
        <v>1840</v>
      </c>
      <c r="F61" s="114">
        <v>1827</v>
      </c>
      <c r="G61" s="114">
        <v>1839</v>
      </c>
      <c r="H61" s="114">
        <v>1820</v>
      </c>
      <c r="I61" s="140">
        <v>1832</v>
      </c>
      <c r="J61" s="115">
        <v>8</v>
      </c>
      <c r="K61" s="116">
        <v>0.4366812227074236</v>
      </c>
    </row>
    <row r="62" spans="1:11" ht="14.1" customHeight="1" x14ac:dyDescent="0.2">
      <c r="A62" s="306" t="s">
        <v>292</v>
      </c>
      <c r="B62" s="307" t="s">
        <v>293</v>
      </c>
      <c r="C62" s="308"/>
      <c r="D62" s="113">
        <v>4.1441732940515319</v>
      </c>
      <c r="E62" s="115">
        <v>4867</v>
      </c>
      <c r="F62" s="114">
        <v>4859</v>
      </c>
      <c r="G62" s="114">
        <v>4888</v>
      </c>
      <c r="H62" s="114">
        <v>4711</v>
      </c>
      <c r="I62" s="140">
        <v>4738</v>
      </c>
      <c r="J62" s="115">
        <v>129</v>
      </c>
      <c r="K62" s="116">
        <v>2.7226677923174334</v>
      </c>
    </row>
    <row r="63" spans="1:11" ht="14.1" customHeight="1" x14ac:dyDescent="0.2">
      <c r="A63" s="306"/>
      <c r="B63" s="307" t="s">
        <v>294</v>
      </c>
      <c r="C63" s="308"/>
      <c r="D63" s="113">
        <v>3.5651640809931711</v>
      </c>
      <c r="E63" s="115">
        <v>4187</v>
      </c>
      <c r="F63" s="114">
        <v>4174</v>
      </c>
      <c r="G63" s="114">
        <v>4200</v>
      </c>
      <c r="H63" s="114">
        <v>4059</v>
      </c>
      <c r="I63" s="140">
        <v>4085</v>
      </c>
      <c r="J63" s="115">
        <v>102</v>
      </c>
      <c r="K63" s="116">
        <v>2.4969400244798043</v>
      </c>
    </row>
    <row r="64" spans="1:11" ht="14.1" customHeight="1" x14ac:dyDescent="0.2">
      <c r="A64" s="306" t="s">
        <v>295</v>
      </c>
      <c r="B64" s="307" t="s">
        <v>296</v>
      </c>
      <c r="C64" s="308"/>
      <c r="D64" s="113">
        <v>0.92811770916707825</v>
      </c>
      <c r="E64" s="115">
        <v>1090</v>
      </c>
      <c r="F64" s="114">
        <v>1061</v>
      </c>
      <c r="G64" s="114">
        <v>1046</v>
      </c>
      <c r="H64" s="114">
        <v>1039</v>
      </c>
      <c r="I64" s="140">
        <v>1028</v>
      </c>
      <c r="J64" s="115">
        <v>62</v>
      </c>
      <c r="K64" s="116">
        <v>6.0311284046692606</v>
      </c>
    </row>
    <row r="65" spans="1:11" ht="14.1" customHeight="1" x14ac:dyDescent="0.2">
      <c r="A65" s="306" t="s">
        <v>297</v>
      </c>
      <c r="B65" s="307" t="s">
        <v>298</v>
      </c>
      <c r="C65" s="308"/>
      <c r="D65" s="113">
        <v>1.0728700124316684</v>
      </c>
      <c r="E65" s="115">
        <v>1260</v>
      </c>
      <c r="F65" s="114">
        <v>1264</v>
      </c>
      <c r="G65" s="114">
        <v>1245</v>
      </c>
      <c r="H65" s="114">
        <v>1148</v>
      </c>
      <c r="I65" s="140">
        <v>1148</v>
      </c>
      <c r="J65" s="115">
        <v>112</v>
      </c>
      <c r="K65" s="116">
        <v>9.7560975609756095</v>
      </c>
    </row>
    <row r="66" spans="1:11" ht="14.1" customHeight="1" x14ac:dyDescent="0.2">
      <c r="A66" s="306">
        <v>82</v>
      </c>
      <c r="B66" s="307" t="s">
        <v>299</v>
      </c>
      <c r="C66" s="308"/>
      <c r="D66" s="113">
        <v>3.5115205803715877</v>
      </c>
      <c r="E66" s="115">
        <v>4124</v>
      </c>
      <c r="F66" s="114">
        <v>4128</v>
      </c>
      <c r="G66" s="114">
        <v>4127</v>
      </c>
      <c r="H66" s="114">
        <v>3977</v>
      </c>
      <c r="I66" s="140">
        <v>3997</v>
      </c>
      <c r="J66" s="115">
        <v>127</v>
      </c>
      <c r="K66" s="116">
        <v>3.1773830372779583</v>
      </c>
    </row>
    <row r="67" spans="1:11" ht="14.1" customHeight="1" x14ac:dyDescent="0.2">
      <c r="A67" s="306" t="s">
        <v>300</v>
      </c>
      <c r="B67" s="307" t="s">
        <v>301</v>
      </c>
      <c r="C67" s="308"/>
      <c r="D67" s="113">
        <v>2.3330665349704534</v>
      </c>
      <c r="E67" s="115">
        <v>2740</v>
      </c>
      <c r="F67" s="114">
        <v>2735</v>
      </c>
      <c r="G67" s="114">
        <v>2723</v>
      </c>
      <c r="H67" s="114">
        <v>2630</v>
      </c>
      <c r="I67" s="140">
        <v>2629</v>
      </c>
      <c r="J67" s="115">
        <v>111</v>
      </c>
      <c r="K67" s="116">
        <v>4.2221376949410425</v>
      </c>
    </row>
    <row r="68" spans="1:11" ht="14.1" customHeight="1" x14ac:dyDescent="0.2">
      <c r="A68" s="306" t="s">
        <v>302</v>
      </c>
      <c r="B68" s="307" t="s">
        <v>303</v>
      </c>
      <c r="C68" s="308"/>
      <c r="D68" s="113">
        <v>0.58326663374261334</v>
      </c>
      <c r="E68" s="115">
        <v>685</v>
      </c>
      <c r="F68" s="114">
        <v>700</v>
      </c>
      <c r="G68" s="114">
        <v>716</v>
      </c>
      <c r="H68" s="114">
        <v>691</v>
      </c>
      <c r="I68" s="140">
        <v>703</v>
      </c>
      <c r="J68" s="115">
        <v>-18</v>
      </c>
      <c r="K68" s="116">
        <v>-2.5604551920341394</v>
      </c>
    </row>
    <row r="69" spans="1:11" ht="14.1" customHeight="1" x14ac:dyDescent="0.2">
      <c r="A69" s="306">
        <v>83</v>
      </c>
      <c r="B69" s="307" t="s">
        <v>304</v>
      </c>
      <c r="C69" s="308"/>
      <c r="D69" s="113">
        <v>5.1191226307453892</v>
      </c>
      <c r="E69" s="115">
        <v>6012</v>
      </c>
      <c r="F69" s="114">
        <v>5991</v>
      </c>
      <c r="G69" s="114">
        <v>5891</v>
      </c>
      <c r="H69" s="114">
        <v>5710</v>
      </c>
      <c r="I69" s="140">
        <v>5683</v>
      </c>
      <c r="J69" s="115">
        <v>329</v>
      </c>
      <c r="K69" s="116">
        <v>5.7891958472637688</v>
      </c>
    </row>
    <row r="70" spans="1:11" ht="14.1" customHeight="1" x14ac:dyDescent="0.2">
      <c r="A70" s="306" t="s">
        <v>305</v>
      </c>
      <c r="B70" s="307" t="s">
        <v>306</v>
      </c>
      <c r="C70" s="308"/>
      <c r="D70" s="113">
        <v>4.3970640826961391</v>
      </c>
      <c r="E70" s="115">
        <v>5164</v>
      </c>
      <c r="F70" s="114">
        <v>5150</v>
      </c>
      <c r="G70" s="114">
        <v>5061</v>
      </c>
      <c r="H70" s="114">
        <v>4870</v>
      </c>
      <c r="I70" s="140">
        <v>4856</v>
      </c>
      <c r="J70" s="115">
        <v>308</v>
      </c>
      <c r="K70" s="116">
        <v>6.3426688632619443</v>
      </c>
    </row>
    <row r="71" spans="1:11" ht="14.1" customHeight="1" x14ac:dyDescent="0.2">
      <c r="A71" s="306"/>
      <c r="B71" s="307" t="s">
        <v>307</v>
      </c>
      <c r="C71" s="308"/>
      <c r="D71" s="113">
        <v>2.4097001072870015</v>
      </c>
      <c r="E71" s="115">
        <v>2830</v>
      </c>
      <c r="F71" s="114">
        <v>2853</v>
      </c>
      <c r="G71" s="114">
        <v>2807</v>
      </c>
      <c r="H71" s="114">
        <v>2698</v>
      </c>
      <c r="I71" s="140">
        <v>2705</v>
      </c>
      <c r="J71" s="115">
        <v>125</v>
      </c>
      <c r="K71" s="116">
        <v>4.621072088724584</v>
      </c>
    </row>
    <row r="72" spans="1:11" ht="14.1" customHeight="1" x14ac:dyDescent="0.2">
      <c r="A72" s="306">
        <v>84</v>
      </c>
      <c r="B72" s="307" t="s">
        <v>308</v>
      </c>
      <c r="C72" s="308"/>
      <c r="D72" s="113">
        <v>4.2310246760102856</v>
      </c>
      <c r="E72" s="115">
        <v>4969</v>
      </c>
      <c r="F72" s="114">
        <v>5039</v>
      </c>
      <c r="G72" s="114">
        <v>4965</v>
      </c>
      <c r="H72" s="114">
        <v>5004</v>
      </c>
      <c r="I72" s="140">
        <v>5042</v>
      </c>
      <c r="J72" s="115">
        <v>-73</v>
      </c>
      <c r="K72" s="116">
        <v>-1.4478381594605316</v>
      </c>
    </row>
    <row r="73" spans="1:11" ht="14.1" customHeight="1" x14ac:dyDescent="0.2">
      <c r="A73" s="306" t="s">
        <v>309</v>
      </c>
      <c r="B73" s="307" t="s">
        <v>310</v>
      </c>
      <c r="C73" s="308"/>
      <c r="D73" s="113">
        <v>1.5301169939204033</v>
      </c>
      <c r="E73" s="115">
        <v>1797</v>
      </c>
      <c r="F73" s="114">
        <v>1858</v>
      </c>
      <c r="G73" s="114">
        <v>1859</v>
      </c>
      <c r="H73" s="114">
        <v>1991</v>
      </c>
      <c r="I73" s="140">
        <v>2060</v>
      </c>
      <c r="J73" s="115">
        <v>-263</v>
      </c>
      <c r="K73" s="116">
        <v>-12.766990291262136</v>
      </c>
    </row>
    <row r="74" spans="1:11" ht="14.1" customHeight="1" x14ac:dyDescent="0.2">
      <c r="A74" s="306" t="s">
        <v>311</v>
      </c>
      <c r="B74" s="307" t="s">
        <v>312</v>
      </c>
      <c r="C74" s="308"/>
      <c r="D74" s="113">
        <v>0.75015752456531737</v>
      </c>
      <c r="E74" s="115">
        <v>881</v>
      </c>
      <c r="F74" s="114">
        <v>884</v>
      </c>
      <c r="G74" s="114">
        <v>872</v>
      </c>
      <c r="H74" s="114">
        <v>858</v>
      </c>
      <c r="I74" s="140">
        <v>862</v>
      </c>
      <c r="J74" s="115">
        <v>19</v>
      </c>
      <c r="K74" s="116">
        <v>2.2041763341067284</v>
      </c>
    </row>
    <row r="75" spans="1:11" ht="14.1" customHeight="1" x14ac:dyDescent="0.2">
      <c r="A75" s="306" t="s">
        <v>313</v>
      </c>
      <c r="B75" s="307" t="s">
        <v>314</v>
      </c>
      <c r="C75" s="308"/>
      <c r="D75" s="113">
        <v>1.3444934520869876</v>
      </c>
      <c r="E75" s="115">
        <v>1579</v>
      </c>
      <c r="F75" s="114">
        <v>1571</v>
      </c>
      <c r="G75" s="114">
        <v>1510</v>
      </c>
      <c r="H75" s="114">
        <v>1462</v>
      </c>
      <c r="I75" s="140">
        <v>1435</v>
      </c>
      <c r="J75" s="115">
        <v>144</v>
      </c>
      <c r="K75" s="116">
        <v>10.034843205574912</v>
      </c>
    </row>
    <row r="76" spans="1:11" ht="14.1" customHeight="1" x14ac:dyDescent="0.2">
      <c r="A76" s="306">
        <v>91</v>
      </c>
      <c r="B76" s="307" t="s">
        <v>315</v>
      </c>
      <c r="C76" s="308"/>
      <c r="D76" s="113">
        <v>0.17199979564380716</v>
      </c>
      <c r="E76" s="115">
        <v>202</v>
      </c>
      <c r="F76" s="114">
        <v>204</v>
      </c>
      <c r="G76" s="114">
        <v>198</v>
      </c>
      <c r="H76" s="114">
        <v>197</v>
      </c>
      <c r="I76" s="140">
        <v>190</v>
      </c>
      <c r="J76" s="115">
        <v>12</v>
      </c>
      <c r="K76" s="116">
        <v>6.3157894736842106</v>
      </c>
    </row>
    <row r="77" spans="1:11" ht="14.1" customHeight="1" x14ac:dyDescent="0.2">
      <c r="A77" s="306">
        <v>92</v>
      </c>
      <c r="B77" s="307" t="s">
        <v>316</v>
      </c>
      <c r="C77" s="308"/>
      <c r="D77" s="113">
        <v>2.1491459614107389</v>
      </c>
      <c r="E77" s="115">
        <v>2524</v>
      </c>
      <c r="F77" s="114">
        <v>2550</v>
      </c>
      <c r="G77" s="114">
        <v>2514</v>
      </c>
      <c r="H77" s="114">
        <v>2614</v>
      </c>
      <c r="I77" s="140">
        <v>2643</v>
      </c>
      <c r="J77" s="115">
        <v>-119</v>
      </c>
      <c r="K77" s="116">
        <v>-4.5024593265228905</v>
      </c>
    </row>
    <row r="78" spans="1:11" ht="14.1" customHeight="1" x14ac:dyDescent="0.2">
      <c r="A78" s="306">
        <v>93</v>
      </c>
      <c r="B78" s="307" t="s">
        <v>317</v>
      </c>
      <c r="C78" s="308"/>
      <c r="D78" s="113">
        <v>0.10217809642206366</v>
      </c>
      <c r="E78" s="115">
        <v>120</v>
      </c>
      <c r="F78" s="114">
        <v>127</v>
      </c>
      <c r="G78" s="114">
        <v>127</v>
      </c>
      <c r="H78" s="114">
        <v>125</v>
      </c>
      <c r="I78" s="140">
        <v>126</v>
      </c>
      <c r="J78" s="115">
        <v>-6</v>
      </c>
      <c r="K78" s="116">
        <v>-4.7619047619047619</v>
      </c>
    </row>
    <row r="79" spans="1:11" ht="14.1" customHeight="1" x14ac:dyDescent="0.2">
      <c r="A79" s="306">
        <v>94</v>
      </c>
      <c r="B79" s="307" t="s">
        <v>318</v>
      </c>
      <c r="C79" s="308"/>
      <c r="D79" s="113">
        <v>0.54154391103693733</v>
      </c>
      <c r="E79" s="115">
        <v>636</v>
      </c>
      <c r="F79" s="114">
        <v>640</v>
      </c>
      <c r="G79" s="114">
        <v>639</v>
      </c>
      <c r="H79" s="114">
        <v>603</v>
      </c>
      <c r="I79" s="140">
        <v>641</v>
      </c>
      <c r="J79" s="115">
        <v>-5</v>
      </c>
      <c r="K79" s="116">
        <v>-0.78003120124804992</v>
      </c>
    </row>
    <row r="80" spans="1:11" ht="14.1" customHeight="1" x14ac:dyDescent="0.2">
      <c r="A80" s="306" t="s">
        <v>319</v>
      </c>
      <c r="B80" s="307" t="s">
        <v>320</v>
      </c>
      <c r="C80" s="308"/>
      <c r="D80" s="113">
        <v>1.788116687386114E-2</v>
      </c>
      <c r="E80" s="115">
        <v>21</v>
      </c>
      <c r="F80" s="114">
        <v>20</v>
      </c>
      <c r="G80" s="114">
        <v>20</v>
      </c>
      <c r="H80" s="114">
        <v>22</v>
      </c>
      <c r="I80" s="140">
        <v>19</v>
      </c>
      <c r="J80" s="115">
        <v>2</v>
      </c>
      <c r="K80" s="116">
        <v>10.526315789473685</v>
      </c>
    </row>
    <row r="81" spans="1:11" ht="14.1" customHeight="1" x14ac:dyDescent="0.2">
      <c r="A81" s="310" t="s">
        <v>321</v>
      </c>
      <c r="B81" s="311" t="s">
        <v>224</v>
      </c>
      <c r="C81" s="312"/>
      <c r="D81" s="125">
        <v>0.45128659253078113</v>
      </c>
      <c r="E81" s="143">
        <v>530</v>
      </c>
      <c r="F81" s="144">
        <v>537</v>
      </c>
      <c r="G81" s="144">
        <v>547</v>
      </c>
      <c r="H81" s="144">
        <v>540</v>
      </c>
      <c r="I81" s="145">
        <v>558</v>
      </c>
      <c r="J81" s="143">
        <v>-28</v>
      </c>
      <c r="K81" s="146">
        <v>-5.0179211469534053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15968</v>
      </c>
      <c r="E12" s="114">
        <v>16650</v>
      </c>
      <c r="F12" s="114">
        <v>16458</v>
      </c>
      <c r="G12" s="114">
        <v>16606</v>
      </c>
      <c r="H12" s="140">
        <v>16438</v>
      </c>
      <c r="I12" s="115">
        <v>-470</v>
      </c>
      <c r="J12" s="116">
        <v>-2.8592286166200269</v>
      </c>
      <c r="K12"/>
      <c r="L12"/>
      <c r="M12"/>
      <c r="N12"/>
      <c r="O12"/>
      <c r="P12"/>
    </row>
    <row r="13" spans="1:16" s="110" customFormat="1" ht="14.45" customHeight="1" x14ac:dyDescent="0.2">
      <c r="A13" s="120" t="s">
        <v>105</v>
      </c>
      <c r="B13" s="119" t="s">
        <v>106</v>
      </c>
      <c r="C13" s="113">
        <v>45.973196392785574</v>
      </c>
      <c r="D13" s="115">
        <v>7341</v>
      </c>
      <c r="E13" s="114">
        <v>7638</v>
      </c>
      <c r="F13" s="114">
        <v>7532</v>
      </c>
      <c r="G13" s="114">
        <v>7672</v>
      </c>
      <c r="H13" s="140">
        <v>7601</v>
      </c>
      <c r="I13" s="115">
        <v>-260</v>
      </c>
      <c r="J13" s="116">
        <v>-3.4206025522957506</v>
      </c>
      <c r="K13"/>
      <c r="L13"/>
      <c r="M13"/>
      <c r="N13"/>
      <c r="O13"/>
      <c r="P13"/>
    </row>
    <row r="14" spans="1:16" s="110" customFormat="1" ht="14.45" customHeight="1" x14ac:dyDescent="0.2">
      <c r="A14" s="120"/>
      <c r="B14" s="119" t="s">
        <v>107</v>
      </c>
      <c r="C14" s="113">
        <v>54.026803607214426</v>
      </c>
      <c r="D14" s="115">
        <v>8627</v>
      </c>
      <c r="E14" s="114">
        <v>9012</v>
      </c>
      <c r="F14" s="114">
        <v>8926</v>
      </c>
      <c r="G14" s="114">
        <v>8934</v>
      </c>
      <c r="H14" s="140">
        <v>8837</v>
      </c>
      <c r="I14" s="115">
        <v>-210</v>
      </c>
      <c r="J14" s="116">
        <v>-2.3763720719701258</v>
      </c>
      <c r="K14"/>
      <c r="L14"/>
      <c r="M14"/>
      <c r="N14"/>
      <c r="O14"/>
      <c r="P14"/>
    </row>
    <row r="15" spans="1:16" s="110" customFormat="1" ht="14.45" customHeight="1" x14ac:dyDescent="0.2">
      <c r="A15" s="118" t="s">
        <v>105</v>
      </c>
      <c r="B15" s="121" t="s">
        <v>108</v>
      </c>
      <c r="C15" s="113">
        <v>19.263527054108216</v>
      </c>
      <c r="D15" s="115">
        <v>3076</v>
      </c>
      <c r="E15" s="114">
        <v>3165</v>
      </c>
      <c r="F15" s="114">
        <v>3096</v>
      </c>
      <c r="G15" s="114">
        <v>3150</v>
      </c>
      <c r="H15" s="140">
        <v>2989</v>
      </c>
      <c r="I15" s="115">
        <v>87</v>
      </c>
      <c r="J15" s="116">
        <v>2.9106724657075946</v>
      </c>
      <c r="K15"/>
      <c r="L15"/>
      <c r="M15"/>
      <c r="N15"/>
      <c r="O15"/>
      <c r="P15"/>
    </row>
    <row r="16" spans="1:16" s="110" customFormat="1" ht="14.45" customHeight="1" x14ac:dyDescent="0.2">
      <c r="A16" s="118"/>
      <c r="B16" s="121" t="s">
        <v>109</v>
      </c>
      <c r="C16" s="113">
        <v>41.226202404809619</v>
      </c>
      <c r="D16" s="115">
        <v>6583</v>
      </c>
      <c r="E16" s="114">
        <v>6924</v>
      </c>
      <c r="F16" s="114">
        <v>6843</v>
      </c>
      <c r="G16" s="114">
        <v>6842</v>
      </c>
      <c r="H16" s="140">
        <v>6777</v>
      </c>
      <c r="I16" s="115">
        <v>-194</v>
      </c>
      <c r="J16" s="116">
        <v>-2.8626235797550539</v>
      </c>
      <c r="K16"/>
      <c r="L16"/>
      <c r="M16"/>
      <c r="N16"/>
      <c r="O16"/>
      <c r="P16"/>
    </row>
    <row r="17" spans="1:16" s="110" customFormat="1" ht="14.45" customHeight="1" x14ac:dyDescent="0.2">
      <c r="A17" s="118"/>
      <c r="B17" s="121" t="s">
        <v>110</v>
      </c>
      <c r="C17" s="113">
        <v>16.87124248496994</v>
      </c>
      <c r="D17" s="115">
        <v>2694</v>
      </c>
      <c r="E17" s="114">
        <v>2825</v>
      </c>
      <c r="F17" s="114">
        <v>2864</v>
      </c>
      <c r="G17" s="114">
        <v>2962</v>
      </c>
      <c r="H17" s="140">
        <v>2998</v>
      </c>
      <c r="I17" s="115">
        <v>-304</v>
      </c>
      <c r="J17" s="116">
        <v>-10.140093395597065</v>
      </c>
      <c r="K17"/>
      <c r="L17"/>
      <c r="M17"/>
      <c r="N17"/>
      <c r="O17"/>
      <c r="P17"/>
    </row>
    <row r="18" spans="1:16" s="110" customFormat="1" ht="14.45" customHeight="1" x14ac:dyDescent="0.2">
      <c r="A18" s="120"/>
      <c r="B18" s="121" t="s">
        <v>111</v>
      </c>
      <c r="C18" s="113">
        <v>22.639028056112224</v>
      </c>
      <c r="D18" s="115">
        <v>3615</v>
      </c>
      <c r="E18" s="114">
        <v>3736</v>
      </c>
      <c r="F18" s="114">
        <v>3655</v>
      </c>
      <c r="G18" s="114">
        <v>3652</v>
      </c>
      <c r="H18" s="140">
        <v>3674</v>
      </c>
      <c r="I18" s="115">
        <v>-59</v>
      </c>
      <c r="J18" s="116">
        <v>-1.6058791507893304</v>
      </c>
      <c r="K18"/>
      <c r="L18"/>
      <c r="M18"/>
      <c r="N18"/>
      <c r="O18"/>
      <c r="P18"/>
    </row>
    <row r="19" spans="1:16" s="110" customFormat="1" ht="14.45" customHeight="1" x14ac:dyDescent="0.2">
      <c r="A19" s="120"/>
      <c r="B19" s="121" t="s">
        <v>112</v>
      </c>
      <c r="C19" s="113">
        <v>2.5175350701402808</v>
      </c>
      <c r="D19" s="115">
        <v>402</v>
      </c>
      <c r="E19" s="114">
        <v>388</v>
      </c>
      <c r="F19" s="114">
        <v>392</v>
      </c>
      <c r="G19" s="114">
        <v>333</v>
      </c>
      <c r="H19" s="140">
        <v>354</v>
      </c>
      <c r="I19" s="115">
        <v>48</v>
      </c>
      <c r="J19" s="116">
        <v>13.559322033898304</v>
      </c>
      <c r="K19"/>
      <c r="L19"/>
      <c r="M19"/>
      <c r="N19"/>
      <c r="O19"/>
      <c r="P19"/>
    </row>
    <row r="20" spans="1:16" s="110" customFormat="1" ht="14.45" customHeight="1" x14ac:dyDescent="0.2">
      <c r="A20" s="120" t="s">
        <v>113</v>
      </c>
      <c r="B20" s="119" t="s">
        <v>116</v>
      </c>
      <c r="C20" s="113">
        <v>91.727204408817641</v>
      </c>
      <c r="D20" s="115">
        <v>14647</v>
      </c>
      <c r="E20" s="114">
        <v>15296</v>
      </c>
      <c r="F20" s="114">
        <v>15165</v>
      </c>
      <c r="G20" s="114">
        <v>15272</v>
      </c>
      <c r="H20" s="140">
        <v>15130</v>
      </c>
      <c r="I20" s="115">
        <v>-483</v>
      </c>
      <c r="J20" s="116">
        <v>-3.1923331130204891</v>
      </c>
      <c r="K20"/>
      <c r="L20"/>
      <c r="M20"/>
      <c r="N20"/>
      <c r="O20"/>
      <c r="P20"/>
    </row>
    <row r="21" spans="1:16" s="110" customFormat="1" ht="14.45" customHeight="1" x14ac:dyDescent="0.2">
      <c r="A21" s="123"/>
      <c r="B21" s="124" t="s">
        <v>117</v>
      </c>
      <c r="C21" s="125">
        <v>8.1475450901803601</v>
      </c>
      <c r="D21" s="143">
        <v>1301</v>
      </c>
      <c r="E21" s="144">
        <v>1337</v>
      </c>
      <c r="F21" s="144">
        <v>1275</v>
      </c>
      <c r="G21" s="144">
        <v>1310</v>
      </c>
      <c r="H21" s="145">
        <v>1284</v>
      </c>
      <c r="I21" s="143">
        <v>17</v>
      </c>
      <c r="J21" s="146">
        <v>1.32398753894081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13401</v>
      </c>
      <c r="E56" s="114">
        <v>14208</v>
      </c>
      <c r="F56" s="114">
        <v>14046</v>
      </c>
      <c r="G56" s="114">
        <v>14022</v>
      </c>
      <c r="H56" s="140">
        <v>13865</v>
      </c>
      <c r="I56" s="115">
        <v>-464</v>
      </c>
      <c r="J56" s="116">
        <v>-3.3465560764514968</v>
      </c>
      <c r="K56"/>
      <c r="L56"/>
      <c r="M56"/>
      <c r="N56"/>
      <c r="O56"/>
      <c r="P56"/>
    </row>
    <row r="57" spans="1:16" s="110" customFormat="1" ht="14.45" customHeight="1" x14ac:dyDescent="0.2">
      <c r="A57" s="120" t="s">
        <v>105</v>
      </c>
      <c r="B57" s="119" t="s">
        <v>106</v>
      </c>
      <c r="C57" s="113">
        <v>48.153122901276021</v>
      </c>
      <c r="D57" s="115">
        <v>6453</v>
      </c>
      <c r="E57" s="114">
        <v>6742</v>
      </c>
      <c r="F57" s="114">
        <v>6686</v>
      </c>
      <c r="G57" s="114">
        <v>6668</v>
      </c>
      <c r="H57" s="140">
        <v>6634</v>
      </c>
      <c r="I57" s="115">
        <v>-181</v>
      </c>
      <c r="J57" s="116">
        <v>-2.7283690081398855</v>
      </c>
    </row>
    <row r="58" spans="1:16" s="110" customFormat="1" ht="14.45" customHeight="1" x14ac:dyDescent="0.2">
      <c r="A58" s="120"/>
      <c r="B58" s="119" t="s">
        <v>107</v>
      </c>
      <c r="C58" s="113">
        <v>51.846877098723979</v>
      </c>
      <c r="D58" s="115">
        <v>6948</v>
      </c>
      <c r="E58" s="114">
        <v>7466</v>
      </c>
      <c r="F58" s="114">
        <v>7360</v>
      </c>
      <c r="G58" s="114">
        <v>7354</v>
      </c>
      <c r="H58" s="140">
        <v>7231</v>
      </c>
      <c r="I58" s="115">
        <v>-283</v>
      </c>
      <c r="J58" s="116">
        <v>-3.9137048817590929</v>
      </c>
    </row>
    <row r="59" spans="1:16" s="110" customFormat="1" ht="14.45" customHeight="1" x14ac:dyDescent="0.2">
      <c r="A59" s="118" t="s">
        <v>105</v>
      </c>
      <c r="B59" s="121" t="s">
        <v>108</v>
      </c>
      <c r="C59" s="113">
        <v>19.48362062532647</v>
      </c>
      <c r="D59" s="115">
        <v>2611</v>
      </c>
      <c r="E59" s="114">
        <v>2798</v>
      </c>
      <c r="F59" s="114">
        <v>2694</v>
      </c>
      <c r="G59" s="114">
        <v>2679</v>
      </c>
      <c r="H59" s="140">
        <v>2531</v>
      </c>
      <c r="I59" s="115">
        <v>80</v>
      </c>
      <c r="J59" s="116">
        <v>3.1608060055314104</v>
      </c>
    </row>
    <row r="60" spans="1:16" s="110" customFormat="1" ht="14.45" customHeight="1" x14ac:dyDescent="0.2">
      <c r="A60" s="118"/>
      <c r="B60" s="121" t="s">
        <v>109</v>
      </c>
      <c r="C60" s="113">
        <v>41.131258861279008</v>
      </c>
      <c r="D60" s="115">
        <v>5512</v>
      </c>
      <c r="E60" s="114">
        <v>5829</v>
      </c>
      <c r="F60" s="114">
        <v>5814</v>
      </c>
      <c r="G60" s="114">
        <v>5759</v>
      </c>
      <c r="H60" s="140">
        <v>5739</v>
      </c>
      <c r="I60" s="115">
        <v>-227</v>
      </c>
      <c r="J60" s="116">
        <v>-3.9553929255967937</v>
      </c>
    </row>
    <row r="61" spans="1:16" s="110" customFormat="1" ht="14.45" customHeight="1" x14ac:dyDescent="0.2">
      <c r="A61" s="118"/>
      <c r="B61" s="121" t="s">
        <v>110</v>
      </c>
      <c r="C61" s="113">
        <v>15.446608462055071</v>
      </c>
      <c r="D61" s="115">
        <v>2070</v>
      </c>
      <c r="E61" s="114">
        <v>2174</v>
      </c>
      <c r="F61" s="114">
        <v>2207</v>
      </c>
      <c r="G61" s="114">
        <v>2276</v>
      </c>
      <c r="H61" s="140">
        <v>2293</v>
      </c>
      <c r="I61" s="115">
        <v>-223</v>
      </c>
      <c r="J61" s="116">
        <v>-9.7252507631923244</v>
      </c>
    </row>
    <row r="62" spans="1:16" s="110" customFormat="1" ht="14.45" customHeight="1" x14ac:dyDescent="0.2">
      <c r="A62" s="120"/>
      <c r="B62" s="121" t="s">
        <v>111</v>
      </c>
      <c r="C62" s="113">
        <v>23.938512051339451</v>
      </c>
      <c r="D62" s="115">
        <v>3208</v>
      </c>
      <c r="E62" s="114">
        <v>3407</v>
      </c>
      <c r="F62" s="114">
        <v>3331</v>
      </c>
      <c r="G62" s="114">
        <v>3308</v>
      </c>
      <c r="H62" s="140">
        <v>3302</v>
      </c>
      <c r="I62" s="115">
        <v>-94</v>
      </c>
      <c r="J62" s="116">
        <v>-2.8467595396729255</v>
      </c>
    </row>
    <row r="63" spans="1:16" s="110" customFormat="1" ht="14.45" customHeight="1" x14ac:dyDescent="0.2">
      <c r="A63" s="120"/>
      <c r="B63" s="121" t="s">
        <v>112</v>
      </c>
      <c r="C63" s="113">
        <v>2.3057980747705393</v>
      </c>
      <c r="D63" s="115">
        <v>309</v>
      </c>
      <c r="E63" s="114">
        <v>319</v>
      </c>
      <c r="F63" s="114">
        <v>324</v>
      </c>
      <c r="G63" s="114">
        <v>277</v>
      </c>
      <c r="H63" s="140">
        <v>299</v>
      </c>
      <c r="I63" s="115">
        <v>10</v>
      </c>
      <c r="J63" s="116">
        <v>3.3444816053511706</v>
      </c>
    </row>
    <row r="64" spans="1:16" s="110" customFormat="1" ht="14.45" customHeight="1" x14ac:dyDescent="0.2">
      <c r="A64" s="120" t="s">
        <v>113</v>
      </c>
      <c r="B64" s="119" t="s">
        <v>116</v>
      </c>
      <c r="C64" s="113">
        <v>90.58279232893068</v>
      </c>
      <c r="D64" s="115">
        <v>12139</v>
      </c>
      <c r="E64" s="114">
        <v>12905</v>
      </c>
      <c r="F64" s="114">
        <v>12778</v>
      </c>
      <c r="G64" s="114">
        <v>12762</v>
      </c>
      <c r="H64" s="140">
        <v>12643</v>
      </c>
      <c r="I64" s="115">
        <v>-504</v>
      </c>
      <c r="J64" s="116">
        <v>-3.9863956339476392</v>
      </c>
    </row>
    <row r="65" spans="1:10" s="110" customFormat="1" ht="14.45" customHeight="1" x14ac:dyDescent="0.2">
      <c r="A65" s="123"/>
      <c r="B65" s="124" t="s">
        <v>117</v>
      </c>
      <c r="C65" s="125">
        <v>9.2754272069248564</v>
      </c>
      <c r="D65" s="143">
        <v>1243</v>
      </c>
      <c r="E65" s="144">
        <v>1285</v>
      </c>
      <c r="F65" s="144">
        <v>1253</v>
      </c>
      <c r="G65" s="144">
        <v>1240</v>
      </c>
      <c r="H65" s="145">
        <v>1202</v>
      </c>
      <c r="I65" s="143">
        <v>41</v>
      </c>
      <c r="J65" s="146">
        <v>3.4109816971713811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15968</v>
      </c>
      <c r="G11" s="114">
        <v>16650</v>
      </c>
      <c r="H11" s="114">
        <v>16458</v>
      </c>
      <c r="I11" s="114">
        <v>16606</v>
      </c>
      <c r="J11" s="140">
        <v>16438</v>
      </c>
      <c r="K11" s="114">
        <v>-470</v>
      </c>
      <c r="L11" s="116">
        <v>-2.8592286166200269</v>
      </c>
    </row>
    <row r="12" spans="1:17" s="110" customFormat="1" ht="24" customHeight="1" x14ac:dyDescent="0.2">
      <c r="A12" s="604" t="s">
        <v>185</v>
      </c>
      <c r="B12" s="605"/>
      <c r="C12" s="605"/>
      <c r="D12" s="606"/>
      <c r="E12" s="113">
        <v>45.973196392785574</v>
      </c>
      <c r="F12" s="115">
        <v>7341</v>
      </c>
      <c r="G12" s="114">
        <v>7638</v>
      </c>
      <c r="H12" s="114">
        <v>7532</v>
      </c>
      <c r="I12" s="114">
        <v>7672</v>
      </c>
      <c r="J12" s="140">
        <v>7601</v>
      </c>
      <c r="K12" s="114">
        <v>-260</v>
      </c>
      <c r="L12" s="116">
        <v>-3.4206025522957506</v>
      </c>
    </row>
    <row r="13" spans="1:17" s="110" customFormat="1" ht="15" customHeight="1" x14ac:dyDescent="0.2">
      <c r="A13" s="120"/>
      <c r="B13" s="612" t="s">
        <v>107</v>
      </c>
      <c r="C13" s="612"/>
      <c r="E13" s="113">
        <v>54.026803607214426</v>
      </c>
      <c r="F13" s="115">
        <v>8627</v>
      </c>
      <c r="G13" s="114">
        <v>9012</v>
      </c>
      <c r="H13" s="114">
        <v>8926</v>
      </c>
      <c r="I13" s="114">
        <v>8934</v>
      </c>
      <c r="J13" s="140">
        <v>8837</v>
      </c>
      <c r="K13" s="114">
        <v>-210</v>
      </c>
      <c r="L13" s="116">
        <v>-2.3763720719701258</v>
      </c>
    </row>
    <row r="14" spans="1:17" s="110" customFormat="1" ht="22.5" customHeight="1" x14ac:dyDescent="0.2">
      <c r="A14" s="604" t="s">
        <v>186</v>
      </c>
      <c r="B14" s="605"/>
      <c r="C14" s="605"/>
      <c r="D14" s="606"/>
      <c r="E14" s="113">
        <v>19.263527054108216</v>
      </c>
      <c r="F14" s="115">
        <v>3076</v>
      </c>
      <c r="G14" s="114">
        <v>3165</v>
      </c>
      <c r="H14" s="114">
        <v>3096</v>
      </c>
      <c r="I14" s="114">
        <v>3150</v>
      </c>
      <c r="J14" s="140">
        <v>2989</v>
      </c>
      <c r="K14" s="114">
        <v>87</v>
      </c>
      <c r="L14" s="116">
        <v>2.9106724657075946</v>
      </c>
    </row>
    <row r="15" spans="1:17" s="110" customFormat="1" ht="15" customHeight="1" x14ac:dyDescent="0.2">
      <c r="A15" s="120"/>
      <c r="B15" s="119"/>
      <c r="C15" s="258" t="s">
        <v>106</v>
      </c>
      <c r="E15" s="113">
        <v>47.171651495448636</v>
      </c>
      <c r="F15" s="115">
        <v>1451</v>
      </c>
      <c r="G15" s="114">
        <v>1472</v>
      </c>
      <c r="H15" s="114">
        <v>1444</v>
      </c>
      <c r="I15" s="114">
        <v>1469</v>
      </c>
      <c r="J15" s="140">
        <v>1411</v>
      </c>
      <c r="K15" s="114">
        <v>40</v>
      </c>
      <c r="L15" s="116">
        <v>2.8348688873139616</v>
      </c>
    </row>
    <row r="16" spans="1:17" s="110" customFormat="1" ht="15" customHeight="1" x14ac:dyDescent="0.2">
      <c r="A16" s="120"/>
      <c r="B16" s="119"/>
      <c r="C16" s="258" t="s">
        <v>107</v>
      </c>
      <c r="E16" s="113">
        <v>52.828348504551364</v>
      </c>
      <c r="F16" s="115">
        <v>1625</v>
      </c>
      <c r="G16" s="114">
        <v>1693</v>
      </c>
      <c r="H16" s="114">
        <v>1652</v>
      </c>
      <c r="I16" s="114">
        <v>1681</v>
      </c>
      <c r="J16" s="140">
        <v>1578</v>
      </c>
      <c r="K16" s="114">
        <v>47</v>
      </c>
      <c r="L16" s="116">
        <v>2.9784537389100127</v>
      </c>
    </row>
    <row r="17" spans="1:12" s="110" customFormat="1" ht="15" customHeight="1" x14ac:dyDescent="0.2">
      <c r="A17" s="120"/>
      <c r="B17" s="121" t="s">
        <v>109</v>
      </c>
      <c r="C17" s="258"/>
      <c r="E17" s="113">
        <v>41.226202404809619</v>
      </c>
      <c r="F17" s="115">
        <v>6583</v>
      </c>
      <c r="G17" s="114">
        <v>6924</v>
      </c>
      <c r="H17" s="114">
        <v>6843</v>
      </c>
      <c r="I17" s="114">
        <v>6842</v>
      </c>
      <c r="J17" s="140">
        <v>6777</v>
      </c>
      <c r="K17" s="114">
        <v>-194</v>
      </c>
      <c r="L17" s="116">
        <v>-2.8626235797550539</v>
      </c>
    </row>
    <row r="18" spans="1:12" s="110" customFormat="1" ht="15" customHeight="1" x14ac:dyDescent="0.2">
      <c r="A18" s="120"/>
      <c r="B18" s="119"/>
      <c r="C18" s="258" t="s">
        <v>106</v>
      </c>
      <c r="E18" s="113">
        <v>44.614917210998023</v>
      </c>
      <c r="F18" s="115">
        <v>2937</v>
      </c>
      <c r="G18" s="114">
        <v>3087</v>
      </c>
      <c r="H18" s="114">
        <v>3031</v>
      </c>
      <c r="I18" s="114">
        <v>3068</v>
      </c>
      <c r="J18" s="140">
        <v>3027</v>
      </c>
      <c r="K18" s="114">
        <v>-90</v>
      </c>
      <c r="L18" s="116">
        <v>-2.9732408325074333</v>
      </c>
    </row>
    <row r="19" spans="1:12" s="110" customFormat="1" ht="15" customHeight="1" x14ac:dyDescent="0.2">
      <c r="A19" s="120"/>
      <c r="B19" s="119"/>
      <c r="C19" s="258" t="s">
        <v>107</v>
      </c>
      <c r="E19" s="113">
        <v>55.385082789001977</v>
      </c>
      <c r="F19" s="115">
        <v>3646</v>
      </c>
      <c r="G19" s="114">
        <v>3837</v>
      </c>
      <c r="H19" s="114">
        <v>3812</v>
      </c>
      <c r="I19" s="114">
        <v>3774</v>
      </c>
      <c r="J19" s="140">
        <v>3750</v>
      </c>
      <c r="K19" s="114">
        <v>-104</v>
      </c>
      <c r="L19" s="116">
        <v>-2.7733333333333334</v>
      </c>
    </row>
    <row r="20" spans="1:12" s="110" customFormat="1" ht="15" customHeight="1" x14ac:dyDescent="0.2">
      <c r="A20" s="120"/>
      <c r="B20" s="121" t="s">
        <v>110</v>
      </c>
      <c r="C20" s="258"/>
      <c r="E20" s="113">
        <v>16.87124248496994</v>
      </c>
      <c r="F20" s="115">
        <v>2694</v>
      </c>
      <c r="G20" s="114">
        <v>2825</v>
      </c>
      <c r="H20" s="114">
        <v>2864</v>
      </c>
      <c r="I20" s="114">
        <v>2962</v>
      </c>
      <c r="J20" s="140">
        <v>2998</v>
      </c>
      <c r="K20" s="114">
        <v>-304</v>
      </c>
      <c r="L20" s="116">
        <v>-10.140093395597065</v>
      </c>
    </row>
    <row r="21" spans="1:12" s="110" customFormat="1" ht="15" customHeight="1" x14ac:dyDescent="0.2">
      <c r="A21" s="120"/>
      <c r="B21" s="119"/>
      <c r="C21" s="258" t="s">
        <v>106</v>
      </c>
      <c r="E21" s="113">
        <v>37.973273942093542</v>
      </c>
      <c r="F21" s="115">
        <v>1023</v>
      </c>
      <c r="G21" s="114">
        <v>1078</v>
      </c>
      <c r="H21" s="114">
        <v>1103</v>
      </c>
      <c r="I21" s="114">
        <v>1163</v>
      </c>
      <c r="J21" s="140">
        <v>1151</v>
      </c>
      <c r="K21" s="114">
        <v>-128</v>
      </c>
      <c r="L21" s="116">
        <v>-11.120764552562989</v>
      </c>
    </row>
    <row r="22" spans="1:12" s="110" customFormat="1" ht="15" customHeight="1" x14ac:dyDescent="0.2">
      <c r="A22" s="120"/>
      <c r="B22" s="119"/>
      <c r="C22" s="258" t="s">
        <v>107</v>
      </c>
      <c r="E22" s="113">
        <v>62.026726057906458</v>
      </c>
      <c r="F22" s="115">
        <v>1671</v>
      </c>
      <c r="G22" s="114">
        <v>1747</v>
      </c>
      <c r="H22" s="114">
        <v>1761</v>
      </c>
      <c r="I22" s="114">
        <v>1799</v>
      </c>
      <c r="J22" s="140">
        <v>1847</v>
      </c>
      <c r="K22" s="114">
        <v>-176</v>
      </c>
      <c r="L22" s="116">
        <v>-9.5289658906334598</v>
      </c>
    </row>
    <row r="23" spans="1:12" s="110" customFormat="1" ht="15" customHeight="1" x14ac:dyDescent="0.2">
      <c r="A23" s="120"/>
      <c r="B23" s="121" t="s">
        <v>111</v>
      </c>
      <c r="C23" s="258"/>
      <c r="E23" s="113">
        <v>22.639028056112224</v>
      </c>
      <c r="F23" s="115">
        <v>3615</v>
      </c>
      <c r="G23" s="114">
        <v>3736</v>
      </c>
      <c r="H23" s="114">
        <v>3655</v>
      </c>
      <c r="I23" s="114">
        <v>3652</v>
      </c>
      <c r="J23" s="140">
        <v>3674</v>
      </c>
      <c r="K23" s="114">
        <v>-59</v>
      </c>
      <c r="L23" s="116">
        <v>-1.6058791507893304</v>
      </c>
    </row>
    <row r="24" spans="1:12" s="110" customFormat="1" ht="15" customHeight="1" x14ac:dyDescent="0.2">
      <c r="A24" s="120"/>
      <c r="B24" s="119"/>
      <c r="C24" s="258" t="s">
        <v>106</v>
      </c>
      <c r="E24" s="113">
        <v>53.388658367911482</v>
      </c>
      <c r="F24" s="115">
        <v>1930</v>
      </c>
      <c r="G24" s="114">
        <v>2001</v>
      </c>
      <c r="H24" s="114">
        <v>1954</v>
      </c>
      <c r="I24" s="114">
        <v>1972</v>
      </c>
      <c r="J24" s="140">
        <v>2012</v>
      </c>
      <c r="K24" s="114">
        <v>-82</v>
      </c>
      <c r="L24" s="116">
        <v>-4.0755467196819088</v>
      </c>
    </row>
    <row r="25" spans="1:12" s="110" customFormat="1" ht="15" customHeight="1" x14ac:dyDescent="0.2">
      <c r="A25" s="120"/>
      <c r="B25" s="119"/>
      <c r="C25" s="258" t="s">
        <v>107</v>
      </c>
      <c r="E25" s="113">
        <v>46.611341632088518</v>
      </c>
      <c r="F25" s="115">
        <v>1685</v>
      </c>
      <c r="G25" s="114">
        <v>1735</v>
      </c>
      <c r="H25" s="114">
        <v>1701</v>
      </c>
      <c r="I25" s="114">
        <v>1680</v>
      </c>
      <c r="J25" s="140">
        <v>1662</v>
      </c>
      <c r="K25" s="114">
        <v>23</v>
      </c>
      <c r="L25" s="116">
        <v>1.3838748495788207</v>
      </c>
    </row>
    <row r="26" spans="1:12" s="110" customFormat="1" ht="15" customHeight="1" x14ac:dyDescent="0.2">
      <c r="A26" s="120"/>
      <c r="C26" s="121" t="s">
        <v>187</v>
      </c>
      <c r="D26" s="110" t="s">
        <v>188</v>
      </c>
      <c r="E26" s="113">
        <v>2.5175350701402808</v>
      </c>
      <c r="F26" s="115">
        <v>402</v>
      </c>
      <c r="G26" s="114">
        <v>388</v>
      </c>
      <c r="H26" s="114">
        <v>392</v>
      </c>
      <c r="I26" s="114">
        <v>333</v>
      </c>
      <c r="J26" s="140">
        <v>354</v>
      </c>
      <c r="K26" s="114">
        <v>48</v>
      </c>
      <c r="L26" s="116">
        <v>13.559322033898304</v>
      </c>
    </row>
    <row r="27" spans="1:12" s="110" customFormat="1" ht="15" customHeight="1" x14ac:dyDescent="0.2">
      <c r="A27" s="120"/>
      <c r="B27" s="119"/>
      <c r="D27" s="259" t="s">
        <v>106</v>
      </c>
      <c r="E27" s="113">
        <v>44.278606965174127</v>
      </c>
      <c r="F27" s="115">
        <v>178</v>
      </c>
      <c r="G27" s="114">
        <v>173</v>
      </c>
      <c r="H27" s="114">
        <v>175</v>
      </c>
      <c r="I27" s="114">
        <v>157</v>
      </c>
      <c r="J27" s="140">
        <v>176</v>
      </c>
      <c r="K27" s="114">
        <v>2</v>
      </c>
      <c r="L27" s="116">
        <v>1.1363636363636365</v>
      </c>
    </row>
    <row r="28" spans="1:12" s="110" customFormat="1" ht="15" customHeight="1" x14ac:dyDescent="0.2">
      <c r="A28" s="120"/>
      <c r="B28" s="119"/>
      <c r="D28" s="259" t="s">
        <v>107</v>
      </c>
      <c r="E28" s="113">
        <v>55.721393034825873</v>
      </c>
      <c r="F28" s="115">
        <v>224</v>
      </c>
      <c r="G28" s="114">
        <v>215</v>
      </c>
      <c r="H28" s="114">
        <v>217</v>
      </c>
      <c r="I28" s="114">
        <v>176</v>
      </c>
      <c r="J28" s="140">
        <v>178</v>
      </c>
      <c r="K28" s="114">
        <v>46</v>
      </c>
      <c r="L28" s="116">
        <v>25.842696629213481</v>
      </c>
    </row>
    <row r="29" spans="1:12" s="110" customFormat="1" ht="24" customHeight="1" x14ac:dyDescent="0.2">
      <c r="A29" s="604" t="s">
        <v>189</v>
      </c>
      <c r="B29" s="605"/>
      <c r="C29" s="605"/>
      <c r="D29" s="606"/>
      <c r="E29" s="113">
        <v>91.727204408817641</v>
      </c>
      <c r="F29" s="115">
        <v>14647</v>
      </c>
      <c r="G29" s="114">
        <v>15296</v>
      </c>
      <c r="H29" s="114">
        <v>15165</v>
      </c>
      <c r="I29" s="114">
        <v>15272</v>
      </c>
      <c r="J29" s="140">
        <v>15130</v>
      </c>
      <c r="K29" s="114">
        <v>-483</v>
      </c>
      <c r="L29" s="116">
        <v>-3.1923331130204891</v>
      </c>
    </row>
    <row r="30" spans="1:12" s="110" customFormat="1" ht="15" customHeight="1" x14ac:dyDescent="0.2">
      <c r="A30" s="120"/>
      <c r="B30" s="119"/>
      <c r="C30" s="258" t="s">
        <v>106</v>
      </c>
      <c r="E30" s="113">
        <v>44.971666552877721</v>
      </c>
      <c r="F30" s="115">
        <v>6587</v>
      </c>
      <c r="G30" s="114">
        <v>6867</v>
      </c>
      <c r="H30" s="114">
        <v>6800</v>
      </c>
      <c r="I30" s="114">
        <v>6893</v>
      </c>
      <c r="J30" s="140">
        <v>6850</v>
      </c>
      <c r="K30" s="114">
        <v>-263</v>
      </c>
      <c r="L30" s="116">
        <v>-3.8394160583941606</v>
      </c>
    </row>
    <row r="31" spans="1:12" s="110" customFormat="1" ht="15" customHeight="1" x14ac:dyDescent="0.2">
      <c r="A31" s="120"/>
      <c r="B31" s="119"/>
      <c r="C31" s="258" t="s">
        <v>107</v>
      </c>
      <c r="E31" s="113">
        <v>55.028333447122279</v>
      </c>
      <c r="F31" s="115">
        <v>8060</v>
      </c>
      <c r="G31" s="114">
        <v>8429</v>
      </c>
      <c r="H31" s="114">
        <v>8365</v>
      </c>
      <c r="I31" s="114">
        <v>8379</v>
      </c>
      <c r="J31" s="140">
        <v>8280</v>
      </c>
      <c r="K31" s="114">
        <v>-220</v>
      </c>
      <c r="L31" s="116">
        <v>-2.6570048309178742</v>
      </c>
    </row>
    <row r="32" spans="1:12" s="110" customFormat="1" ht="15" customHeight="1" x14ac:dyDescent="0.2">
      <c r="A32" s="120"/>
      <c r="B32" s="119" t="s">
        <v>117</v>
      </c>
      <c r="C32" s="258"/>
      <c r="E32" s="113">
        <v>8.1475450901803601</v>
      </c>
      <c r="F32" s="114">
        <v>1301</v>
      </c>
      <c r="G32" s="114">
        <v>1337</v>
      </c>
      <c r="H32" s="114">
        <v>1275</v>
      </c>
      <c r="I32" s="114">
        <v>1310</v>
      </c>
      <c r="J32" s="140">
        <v>1284</v>
      </c>
      <c r="K32" s="114">
        <v>17</v>
      </c>
      <c r="L32" s="116">
        <v>1.32398753894081</v>
      </c>
    </row>
    <row r="33" spans="1:12" s="110" customFormat="1" ht="15" customHeight="1" x14ac:dyDescent="0.2">
      <c r="A33" s="120"/>
      <c r="B33" s="119"/>
      <c r="C33" s="258" t="s">
        <v>106</v>
      </c>
      <c r="E33" s="113">
        <v>56.802459646425824</v>
      </c>
      <c r="F33" s="114">
        <v>739</v>
      </c>
      <c r="G33" s="114">
        <v>760</v>
      </c>
      <c r="H33" s="114">
        <v>724</v>
      </c>
      <c r="I33" s="114">
        <v>766</v>
      </c>
      <c r="J33" s="140">
        <v>740</v>
      </c>
      <c r="K33" s="114">
        <v>-1</v>
      </c>
      <c r="L33" s="116">
        <v>-0.13513513513513514</v>
      </c>
    </row>
    <row r="34" spans="1:12" s="110" customFormat="1" ht="15" customHeight="1" x14ac:dyDescent="0.2">
      <c r="A34" s="120"/>
      <c r="B34" s="119"/>
      <c r="C34" s="258" t="s">
        <v>107</v>
      </c>
      <c r="E34" s="113">
        <v>43.197540353574176</v>
      </c>
      <c r="F34" s="114">
        <v>562</v>
      </c>
      <c r="G34" s="114">
        <v>577</v>
      </c>
      <c r="H34" s="114">
        <v>551</v>
      </c>
      <c r="I34" s="114">
        <v>544</v>
      </c>
      <c r="J34" s="140">
        <v>544</v>
      </c>
      <c r="K34" s="114">
        <v>18</v>
      </c>
      <c r="L34" s="116">
        <v>3.3088235294117645</v>
      </c>
    </row>
    <row r="35" spans="1:12" s="110" customFormat="1" ht="24" customHeight="1" x14ac:dyDescent="0.2">
      <c r="A35" s="604" t="s">
        <v>192</v>
      </c>
      <c r="B35" s="605"/>
      <c r="C35" s="605"/>
      <c r="D35" s="606"/>
      <c r="E35" s="113">
        <v>17.077905811623246</v>
      </c>
      <c r="F35" s="114">
        <v>2727</v>
      </c>
      <c r="G35" s="114">
        <v>2785</v>
      </c>
      <c r="H35" s="114">
        <v>2689</v>
      </c>
      <c r="I35" s="114">
        <v>2759</v>
      </c>
      <c r="J35" s="114">
        <v>2617</v>
      </c>
      <c r="K35" s="318">
        <v>110</v>
      </c>
      <c r="L35" s="319">
        <v>4.2032862055789071</v>
      </c>
    </row>
    <row r="36" spans="1:12" s="110" customFormat="1" ht="15" customHeight="1" x14ac:dyDescent="0.2">
      <c r="A36" s="120"/>
      <c r="B36" s="119"/>
      <c r="C36" s="258" t="s">
        <v>106</v>
      </c>
      <c r="E36" s="113">
        <v>49.211587825449215</v>
      </c>
      <c r="F36" s="114">
        <v>1342</v>
      </c>
      <c r="G36" s="114">
        <v>1361</v>
      </c>
      <c r="H36" s="114">
        <v>1306</v>
      </c>
      <c r="I36" s="114">
        <v>1360</v>
      </c>
      <c r="J36" s="114">
        <v>1292</v>
      </c>
      <c r="K36" s="318">
        <v>50</v>
      </c>
      <c r="L36" s="116">
        <v>3.8699690402476778</v>
      </c>
    </row>
    <row r="37" spans="1:12" s="110" customFormat="1" ht="15" customHeight="1" x14ac:dyDescent="0.2">
      <c r="A37" s="120"/>
      <c r="B37" s="119"/>
      <c r="C37" s="258" t="s">
        <v>107</v>
      </c>
      <c r="E37" s="113">
        <v>50.788412174550785</v>
      </c>
      <c r="F37" s="114">
        <v>1385</v>
      </c>
      <c r="G37" s="114">
        <v>1424</v>
      </c>
      <c r="H37" s="114">
        <v>1383</v>
      </c>
      <c r="I37" s="114">
        <v>1399</v>
      </c>
      <c r="J37" s="140">
        <v>1325</v>
      </c>
      <c r="K37" s="114">
        <v>60</v>
      </c>
      <c r="L37" s="116">
        <v>4.5283018867924527</v>
      </c>
    </row>
    <row r="38" spans="1:12" s="110" customFormat="1" ht="15" customHeight="1" x14ac:dyDescent="0.2">
      <c r="A38" s="120"/>
      <c r="B38" s="119" t="s">
        <v>329</v>
      </c>
      <c r="C38" s="258"/>
      <c r="E38" s="113">
        <v>54.314879759519037</v>
      </c>
      <c r="F38" s="114">
        <v>8673</v>
      </c>
      <c r="G38" s="114">
        <v>9057</v>
      </c>
      <c r="H38" s="114">
        <v>9006</v>
      </c>
      <c r="I38" s="114">
        <v>8982</v>
      </c>
      <c r="J38" s="140">
        <v>8995</v>
      </c>
      <c r="K38" s="114">
        <v>-322</v>
      </c>
      <c r="L38" s="116">
        <v>-3.5797665369649807</v>
      </c>
    </row>
    <row r="39" spans="1:12" s="110" customFormat="1" ht="15" customHeight="1" x14ac:dyDescent="0.2">
      <c r="A39" s="120"/>
      <c r="B39" s="119"/>
      <c r="C39" s="258" t="s">
        <v>106</v>
      </c>
      <c r="E39" s="113">
        <v>44.632768361581924</v>
      </c>
      <c r="F39" s="115">
        <v>3871</v>
      </c>
      <c r="G39" s="114">
        <v>4038</v>
      </c>
      <c r="H39" s="114">
        <v>3996</v>
      </c>
      <c r="I39" s="114">
        <v>4013</v>
      </c>
      <c r="J39" s="140">
        <v>4046</v>
      </c>
      <c r="K39" s="114">
        <v>-175</v>
      </c>
      <c r="L39" s="116">
        <v>-4.3252595155709344</v>
      </c>
    </row>
    <row r="40" spans="1:12" s="110" customFormat="1" ht="15" customHeight="1" x14ac:dyDescent="0.2">
      <c r="A40" s="120"/>
      <c r="B40" s="119"/>
      <c r="C40" s="258" t="s">
        <v>107</v>
      </c>
      <c r="E40" s="113">
        <v>55.367231638418076</v>
      </c>
      <c r="F40" s="115">
        <v>4802</v>
      </c>
      <c r="G40" s="114">
        <v>5019</v>
      </c>
      <c r="H40" s="114">
        <v>5010</v>
      </c>
      <c r="I40" s="114">
        <v>4969</v>
      </c>
      <c r="J40" s="140">
        <v>4949</v>
      </c>
      <c r="K40" s="114">
        <v>-147</v>
      </c>
      <c r="L40" s="116">
        <v>-2.9702970297029703</v>
      </c>
    </row>
    <row r="41" spans="1:12" s="110" customFormat="1" ht="15" customHeight="1" x14ac:dyDescent="0.2">
      <c r="A41" s="120"/>
      <c r="B41" s="320" t="s">
        <v>517</v>
      </c>
      <c r="C41" s="258"/>
      <c r="E41" s="113">
        <v>14.39754509018036</v>
      </c>
      <c r="F41" s="115">
        <v>2299</v>
      </c>
      <c r="G41" s="114">
        <v>2351</v>
      </c>
      <c r="H41" s="114">
        <v>2293</v>
      </c>
      <c r="I41" s="114">
        <v>2369</v>
      </c>
      <c r="J41" s="140">
        <v>2240</v>
      </c>
      <c r="K41" s="114">
        <v>59</v>
      </c>
      <c r="L41" s="116">
        <v>2.6339285714285716</v>
      </c>
    </row>
    <row r="42" spans="1:12" s="110" customFormat="1" ht="15" customHeight="1" x14ac:dyDescent="0.2">
      <c r="A42" s="120"/>
      <c r="B42" s="119"/>
      <c r="C42" s="268" t="s">
        <v>106</v>
      </c>
      <c r="D42" s="182"/>
      <c r="E42" s="113">
        <v>49.282296650717704</v>
      </c>
      <c r="F42" s="115">
        <v>1133</v>
      </c>
      <c r="G42" s="114">
        <v>1173</v>
      </c>
      <c r="H42" s="114">
        <v>1169</v>
      </c>
      <c r="I42" s="114">
        <v>1212</v>
      </c>
      <c r="J42" s="140">
        <v>1146</v>
      </c>
      <c r="K42" s="114">
        <v>-13</v>
      </c>
      <c r="L42" s="116">
        <v>-1.1343804537521816</v>
      </c>
    </row>
    <row r="43" spans="1:12" s="110" customFormat="1" ht="15" customHeight="1" x14ac:dyDescent="0.2">
      <c r="A43" s="120"/>
      <c r="B43" s="119"/>
      <c r="C43" s="268" t="s">
        <v>107</v>
      </c>
      <c r="D43" s="182"/>
      <c r="E43" s="113">
        <v>50.717703349282296</v>
      </c>
      <c r="F43" s="115">
        <v>1166</v>
      </c>
      <c r="G43" s="114">
        <v>1178</v>
      </c>
      <c r="H43" s="114">
        <v>1124</v>
      </c>
      <c r="I43" s="114">
        <v>1157</v>
      </c>
      <c r="J43" s="140">
        <v>1094</v>
      </c>
      <c r="K43" s="114">
        <v>72</v>
      </c>
      <c r="L43" s="116">
        <v>6.581352833638026</v>
      </c>
    </row>
    <row r="44" spans="1:12" s="110" customFormat="1" ht="15" customHeight="1" x14ac:dyDescent="0.2">
      <c r="A44" s="120"/>
      <c r="B44" s="119" t="s">
        <v>205</v>
      </c>
      <c r="C44" s="268"/>
      <c r="D44" s="182"/>
      <c r="E44" s="113">
        <v>14.209669338677354</v>
      </c>
      <c r="F44" s="115">
        <v>2269</v>
      </c>
      <c r="G44" s="114">
        <v>2457</v>
      </c>
      <c r="H44" s="114">
        <v>2470</v>
      </c>
      <c r="I44" s="114">
        <v>2496</v>
      </c>
      <c r="J44" s="140">
        <v>2586</v>
      </c>
      <c r="K44" s="114">
        <v>-317</v>
      </c>
      <c r="L44" s="116">
        <v>-12.258313998453209</v>
      </c>
    </row>
    <row r="45" spans="1:12" s="110" customFormat="1" ht="15" customHeight="1" x14ac:dyDescent="0.2">
      <c r="A45" s="120"/>
      <c r="B45" s="119"/>
      <c r="C45" s="268" t="s">
        <v>106</v>
      </c>
      <c r="D45" s="182"/>
      <c r="E45" s="113">
        <v>43.851917144116349</v>
      </c>
      <c r="F45" s="115">
        <v>995</v>
      </c>
      <c r="G45" s="114">
        <v>1066</v>
      </c>
      <c r="H45" s="114">
        <v>1061</v>
      </c>
      <c r="I45" s="114">
        <v>1087</v>
      </c>
      <c r="J45" s="140">
        <v>1117</v>
      </c>
      <c r="K45" s="114">
        <v>-122</v>
      </c>
      <c r="L45" s="116">
        <v>-10.922112802148613</v>
      </c>
    </row>
    <row r="46" spans="1:12" s="110" customFormat="1" ht="15" customHeight="1" x14ac:dyDescent="0.2">
      <c r="A46" s="123"/>
      <c r="B46" s="124"/>
      <c r="C46" s="260" t="s">
        <v>107</v>
      </c>
      <c r="D46" s="261"/>
      <c r="E46" s="125">
        <v>56.148082855883651</v>
      </c>
      <c r="F46" s="143">
        <v>1274</v>
      </c>
      <c r="G46" s="144">
        <v>1391</v>
      </c>
      <c r="H46" s="144">
        <v>1409</v>
      </c>
      <c r="I46" s="144">
        <v>1409</v>
      </c>
      <c r="J46" s="145">
        <v>1469</v>
      </c>
      <c r="K46" s="144">
        <v>-195</v>
      </c>
      <c r="L46" s="146">
        <v>-13.274336283185841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15968</v>
      </c>
      <c r="E11" s="114">
        <v>16650</v>
      </c>
      <c r="F11" s="114">
        <v>16458</v>
      </c>
      <c r="G11" s="114">
        <v>16606</v>
      </c>
      <c r="H11" s="140">
        <v>16438</v>
      </c>
      <c r="I11" s="115">
        <v>-470</v>
      </c>
      <c r="J11" s="116">
        <v>-2.8592286166200269</v>
      </c>
    </row>
    <row r="12" spans="1:15" s="110" customFormat="1" ht="24.95" customHeight="1" x14ac:dyDescent="0.2">
      <c r="A12" s="193" t="s">
        <v>132</v>
      </c>
      <c r="B12" s="194" t="s">
        <v>133</v>
      </c>
      <c r="C12" s="113">
        <v>0.17535070140280562</v>
      </c>
      <c r="D12" s="115">
        <v>28</v>
      </c>
      <c r="E12" s="114">
        <v>30</v>
      </c>
      <c r="F12" s="114">
        <v>26</v>
      </c>
      <c r="G12" s="114">
        <v>27</v>
      </c>
      <c r="H12" s="140">
        <v>28</v>
      </c>
      <c r="I12" s="115">
        <v>0</v>
      </c>
      <c r="J12" s="116">
        <v>0</v>
      </c>
    </row>
    <row r="13" spans="1:15" s="110" customFormat="1" ht="24.95" customHeight="1" x14ac:dyDescent="0.2">
      <c r="A13" s="193" t="s">
        <v>134</v>
      </c>
      <c r="B13" s="199" t="s">
        <v>214</v>
      </c>
      <c r="C13" s="113">
        <v>0.38827655310621245</v>
      </c>
      <c r="D13" s="115">
        <v>62</v>
      </c>
      <c r="E13" s="114">
        <v>55</v>
      </c>
      <c r="F13" s="114">
        <v>51</v>
      </c>
      <c r="G13" s="114">
        <v>53</v>
      </c>
      <c r="H13" s="140">
        <v>54</v>
      </c>
      <c r="I13" s="115">
        <v>8</v>
      </c>
      <c r="J13" s="116">
        <v>14.814814814814815</v>
      </c>
    </row>
    <row r="14" spans="1:15" s="287" customFormat="1" ht="24.95" customHeight="1" x14ac:dyDescent="0.2">
      <c r="A14" s="193" t="s">
        <v>215</v>
      </c>
      <c r="B14" s="199" t="s">
        <v>137</v>
      </c>
      <c r="C14" s="113">
        <v>5.0914328657314627</v>
      </c>
      <c r="D14" s="115">
        <v>813</v>
      </c>
      <c r="E14" s="114">
        <v>852</v>
      </c>
      <c r="F14" s="114">
        <v>831</v>
      </c>
      <c r="G14" s="114">
        <v>852</v>
      </c>
      <c r="H14" s="140">
        <v>852</v>
      </c>
      <c r="I14" s="115">
        <v>-39</v>
      </c>
      <c r="J14" s="116">
        <v>-4.577464788732394</v>
      </c>
      <c r="K14" s="110"/>
      <c r="L14" s="110"/>
      <c r="M14" s="110"/>
      <c r="N14" s="110"/>
      <c r="O14" s="110"/>
    </row>
    <row r="15" spans="1:15" s="110" customFormat="1" ht="24.95" customHeight="1" x14ac:dyDescent="0.2">
      <c r="A15" s="193" t="s">
        <v>216</v>
      </c>
      <c r="B15" s="199" t="s">
        <v>217</v>
      </c>
      <c r="C15" s="113">
        <v>1.5656312625250501</v>
      </c>
      <c r="D15" s="115">
        <v>250</v>
      </c>
      <c r="E15" s="114">
        <v>276</v>
      </c>
      <c r="F15" s="114">
        <v>256</v>
      </c>
      <c r="G15" s="114">
        <v>262</v>
      </c>
      <c r="H15" s="140">
        <v>251</v>
      </c>
      <c r="I15" s="115">
        <v>-1</v>
      </c>
      <c r="J15" s="116">
        <v>-0.39840637450199201</v>
      </c>
    </row>
    <row r="16" spans="1:15" s="287" customFormat="1" ht="24.95" customHeight="1" x14ac:dyDescent="0.2">
      <c r="A16" s="193" t="s">
        <v>218</v>
      </c>
      <c r="B16" s="199" t="s">
        <v>141</v>
      </c>
      <c r="C16" s="113">
        <v>3.1751002004008018</v>
      </c>
      <c r="D16" s="115">
        <v>507</v>
      </c>
      <c r="E16" s="114">
        <v>523</v>
      </c>
      <c r="F16" s="114">
        <v>523</v>
      </c>
      <c r="G16" s="114">
        <v>535</v>
      </c>
      <c r="H16" s="140">
        <v>538</v>
      </c>
      <c r="I16" s="115">
        <v>-31</v>
      </c>
      <c r="J16" s="116">
        <v>-5.7620817843866172</v>
      </c>
      <c r="K16" s="110"/>
      <c r="L16" s="110"/>
      <c r="M16" s="110"/>
      <c r="N16" s="110"/>
      <c r="O16" s="110"/>
    </row>
    <row r="17" spans="1:15" s="110" customFormat="1" ht="24.95" customHeight="1" x14ac:dyDescent="0.2">
      <c r="A17" s="193" t="s">
        <v>142</v>
      </c>
      <c r="B17" s="199" t="s">
        <v>220</v>
      </c>
      <c r="C17" s="113">
        <v>0.35070140280561124</v>
      </c>
      <c r="D17" s="115">
        <v>56</v>
      </c>
      <c r="E17" s="114">
        <v>53</v>
      </c>
      <c r="F17" s="114">
        <v>52</v>
      </c>
      <c r="G17" s="114">
        <v>55</v>
      </c>
      <c r="H17" s="140">
        <v>63</v>
      </c>
      <c r="I17" s="115">
        <v>-7</v>
      </c>
      <c r="J17" s="116">
        <v>-11.111111111111111</v>
      </c>
    </row>
    <row r="18" spans="1:15" s="287" customFormat="1" ht="24.95" customHeight="1" x14ac:dyDescent="0.2">
      <c r="A18" s="201" t="s">
        <v>144</v>
      </c>
      <c r="B18" s="202" t="s">
        <v>145</v>
      </c>
      <c r="C18" s="113">
        <v>3.4506513026052104</v>
      </c>
      <c r="D18" s="115">
        <v>551</v>
      </c>
      <c r="E18" s="114">
        <v>579</v>
      </c>
      <c r="F18" s="114">
        <v>593</v>
      </c>
      <c r="G18" s="114">
        <v>593</v>
      </c>
      <c r="H18" s="140">
        <v>600</v>
      </c>
      <c r="I18" s="115">
        <v>-49</v>
      </c>
      <c r="J18" s="116">
        <v>-8.1666666666666661</v>
      </c>
      <c r="K18" s="110"/>
      <c r="L18" s="110"/>
      <c r="M18" s="110"/>
      <c r="N18" s="110"/>
      <c r="O18" s="110"/>
    </row>
    <row r="19" spans="1:15" s="110" customFormat="1" ht="24.95" customHeight="1" x14ac:dyDescent="0.2">
      <c r="A19" s="193" t="s">
        <v>146</v>
      </c>
      <c r="B19" s="199" t="s">
        <v>147</v>
      </c>
      <c r="C19" s="113">
        <v>16.996492985971944</v>
      </c>
      <c r="D19" s="115">
        <v>2714</v>
      </c>
      <c r="E19" s="114">
        <v>2829</v>
      </c>
      <c r="F19" s="114">
        <v>2745</v>
      </c>
      <c r="G19" s="114">
        <v>2788</v>
      </c>
      <c r="H19" s="140">
        <v>2867</v>
      </c>
      <c r="I19" s="115">
        <v>-153</v>
      </c>
      <c r="J19" s="116">
        <v>-5.33658876874782</v>
      </c>
    </row>
    <row r="20" spans="1:15" s="287" customFormat="1" ht="24.95" customHeight="1" x14ac:dyDescent="0.2">
      <c r="A20" s="193" t="s">
        <v>148</v>
      </c>
      <c r="B20" s="199" t="s">
        <v>149</v>
      </c>
      <c r="C20" s="113">
        <v>5.3544589178356716</v>
      </c>
      <c r="D20" s="115">
        <v>855</v>
      </c>
      <c r="E20" s="114">
        <v>879</v>
      </c>
      <c r="F20" s="114">
        <v>906</v>
      </c>
      <c r="G20" s="114">
        <v>926</v>
      </c>
      <c r="H20" s="140">
        <v>939</v>
      </c>
      <c r="I20" s="115">
        <v>-84</v>
      </c>
      <c r="J20" s="116">
        <v>-8.9456869009584672</v>
      </c>
      <c r="K20" s="110"/>
      <c r="L20" s="110"/>
      <c r="M20" s="110"/>
      <c r="N20" s="110"/>
      <c r="O20" s="110"/>
    </row>
    <row r="21" spans="1:15" s="110" customFormat="1" ht="24.95" customHeight="1" x14ac:dyDescent="0.2">
      <c r="A21" s="201" t="s">
        <v>150</v>
      </c>
      <c r="B21" s="202" t="s">
        <v>151</v>
      </c>
      <c r="C21" s="113">
        <v>10.245490981963927</v>
      </c>
      <c r="D21" s="115">
        <v>1636</v>
      </c>
      <c r="E21" s="114">
        <v>1918</v>
      </c>
      <c r="F21" s="114">
        <v>1950</v>
      </c>
      <c r="G21" s="114">
        <v>1964</v>
      </c>
      <c r="H21" s="140">
        <v>1847</v>
      </c>
      <c r="I21" s="115">
        <v>-211</v>
      </c>
      <c r="J21" s="116">
        <v>-11.423930698429887</v>
      </c>
    </row>
    <row r="22" spans="1:15" s="110" customFormat="1" ht="24.95" customHeight="1" x14ac:dyDescent="0.2">
      <c r="A22" s="201" t="s">
        <v>152</v>
      </c>
      <c r="B22" s="199" t="s">
        <v>153</v>
      </c>
      <c r="C22" s="113">
        <v>1.722194388777555</v>
      </c>
      <c r="D22" s="115">
        <v>275</v>
      </c>
      <c r="E22" s="114">
        <v>275</v>
      </c>
      <c r="F22" s="114">
        <v>279</v>
      </c>
      <c r="G22" s="114">
        <v>282</v>
      </c>
      <c r="H22" s="140">
        <v>277</v>
      </c>
      <c r="I22" s="115">
        <v>-2</v>
      </c>
      <c r="J22" s="116">
        <v>-0.72202166064981954</v>
      </c>
    </row>
    <row r="23" spans="1:15" s="110" customFormat="1" ht="24.95" customHeight="1" x14ac:dyDescent="0.2">
      <c r="A23" s="193" t="s">
        <v>154</v>
      </c>
      <c r="B23" s="199" t="s">
        <v>155</v>
      </c>
      <c r="C23" s="113">
        <v>0.98947895791583163</v>
      </c>
      <c r="D23" s="115">
        <v>158</v>
      </c>
      <c r="E23" s="114">
        <v>154</v>
      </c>
      <c r="F23" s="114">
        <v>146</v>
      </c>
      <c r="G23" s="114">
        <v>147</v>
      </c>
      <c r="H23" s="140">
        <v>146</v>
      </c>
      <c r="I23" s="115">
        <v>12</v>
      </c>
      <c r="J23" s="116">
        <v>8.2191780821917817</v>
      </c>
    </row>
    <row r="24" spans="1:15" s="110" customFormat="1" ht="24.95" customHeight="1" x14ac:dyDescent="0.2">
      <c r="A24" s="193" t="s">
        <v>156</v>
      </c>
      <c r="B24" s="199" t="s">
        <v>221</v>
      </c>
      <c r="C24" s="113">
        <v>11.710921843687375</v>
      </c>
      <c r="D24" s="115">
        <v>1870</v>
      </c>
      <c r="E24" s="114">
        <v>1906</v>
      </c>
      <c r="F24" s="114">
        <v>1890</v>
      </c>
      <c r="G24" s="114">
        <v>1916</v>
      </c>
      <c r="H24" s="140">
        <v>1915</v>
      </c>
      <c r="I24" s="115">
        <v>-45</v>
      </c>
      <c r="J24" s="116">
        <v>-2.3498694516971281</v>
      </c>
    </row>
    <row r="25" spans="1:15" s="110" customFormat="1" ht="24.95" customHeight="1" x14ac:dyDescent="0.2">
      <c r="A25" s="193" t="s">
        <v>222</v>
      </c>
      <c r="B25" s="204" t="s">
        <v>159</v>
      </c>
      <c r="C25" s="113">
        <v>20.641282565130261</v>
      </c>
      <c r="D25" s="115">
        <v>3296</v>
      </c>
      <c r="E25" s="114">
        <v>3377</v>
      </c>
      <c r="F25" s="114">
        <v>3353</v>
      </c>
      <c r="G25" s="114">
        <v>3317</v>
      </c>
      <c r="H25" s="140">
        <v>3317</v>
      </c>
      <c r="I25" s="115">
        <v>-21</v>
      </c>
      <c r="J25" s="116">
        <v>-0.63310220078384083</v>
      </c>
    </row>
    <row r="26" spans="1:15" s="110" customFormat="1" ht="24.95" customHeight="1" x14ac:dyDescent="0.2">
      <c r="A26" s="201">
        <v>782.78300000000002</v>
      </c>
      <c r="B26" s="203" t="s">
        <v>160</v>
      </c>
      <c r="C26" s="113">
        <v>0.78907815631262523</v>
      </c>
      <c r="D26" s="115">
        <v>126</v>
      </c>
      <c r="E26" s="114">
        <v>135</v>
      </c>
      <c r="F26" s="114">
        <v>137</v>
      </c>
      <c r="G26" s="114">
        <v>133</v>
      </c>
      <c r="H26" s="140">
        <v>145</v>
      </c>
      <c r="I26" s="115">
        <v>-19</v>
      </c>
      <c r="J26" s="116">
        <v>-13.103448275862069</v>
      </c>
    </row>
    <row r="27" spans="1:15" s="110" customFormat="1" ht="24.95" customHeight="1" x14ac:dyDescent="0.2">
      <c r="A27" s="193" t="s">
        <v>161</v>
      </c>
      <c r="B27" s="199" t="s">
        <v>162</v>
      </c>
      <c r="C27" s="113">
        <v>0.2129258517034068</v>
      </c>
      <c r="D27" s="115">
        <v>34</v>
      </c>
      <c r="E27" s="114">
        <v>31</v>
      </c>
      <c r="F27" s="114">
        <v>33</v>
      </c>
      <c r="G27" s="114">
        <v>32</v>
      </c>
      <c r="H27" s="140">
        <v>35</v>
      </c>
      <c r="I27" s="115">
        <v>-1</v>
      </c>
      <c r="J27" s="116">
        <v>-2.8571428571428572</v>
      </c>
    </row>
    <row r="28" spans="1:15" s="110" customFormat="1" ht="24.95" customHeight="1" x14ac:dyDescent="0.2">
      <c r="A28" s="193" t="s">
        <v>163</v>
      </c>
      <c r="B28" s="199" t="s">
        <v>164</v>
      </c>
      <c r="C28" s="113">
        <v>4.9599198396793591</v>
      </c>
      <c r="D28" s="115">
        <v>792</v>
      </c>
      <c r="E28" s="114">
        <v>796</v>
      </c>
      <c r="F28" s="114">
        <v>757</v>
      </c>
      <c r="G28" s="114">
        <v>796</v>
      </c>
      <c r="H28" s="140">
        <v>739</v>
      </c>
      <c r="I28" s="115">
        <v>53</v>
      </c>
      <c r="J28" s="116">
        <v>7.1718538565629233</v>
      </c>
    </row>
    <row r="29" spans="1:15" s="110" customFormat="1" ht="24.95" customHeight="1" x14ac:dyDescent="0.2">
      <c r="A29" s="193">
        <v>86</v>
      </c>
      <c r="B29" s="199" t="s">
        <v>165</v>
      </c>
      <c r="C29" s="113">
        <v>4.7031563126252509</v>
      </c>
      <c r="D29" s="115">
        <v>751</v>
      </c>
      <c r="E29" s="114">
        <v>745</v>
      </c>
      <c r="F29" s="114">
        <v>744</v>
      </c>
      <c r="G29" s="114">
        <v>758</v>
      </c>
      <c r="H29" s="140">
        <v>740</v>
      </c>
      <c r="I29" s="115">
        <v>11</v>
      </c>
      <c r="J29" s="116">
        <v>1.4864864864864864</v>
      </c>
    </row>
    <row r="30" spans="1:15" s="110" customFormat="1" ht="24.95" customHeight="1" x14ac:dyDescent="0.2">
      <c r="A30" s="193">
        <v>87.88</v>
      </c>
      <c r="B30" s="204" t="s">
        <v>166</v>
      </c>
      <c r="C30" s="113">
        <v>3.3692384769539077</v>
      </c>
      <c r="D30" s="115">
        <v>538</v>
      </c>
      <c r="E30" s="114">
        <v>548</v>
      </c>
      <c r="F30" s="114">
        <v>546</v>
      </c>
      <c r="G30" s="114">
        <v>515</v>
      </c>
      <c r="H30" s="140">
        <v>488</v>
      </c>
      <c r="I30" s="115">
        <v>50</v>
      </c>
      <c r="J30" s="116">
        <v>10.245901639344263</v>
      </c>
    </row>
    <row r="31" spans="1:15" s="110" customFormat="1" ht="24.95" customHeight="1" x14ac:dyDescent="0.2">
      <c r="A31" s="193" t="s">
        <v>167</v>
      </c>
      <c r="B31" s="199" t="s">
        <v>168</v>
      </c>
      <c r="C31" s="113">
        <v>9.199649298597194</v>
      </c>
      <c r="D31" s="115">
        <v>1469</v>
      </c>
      <c r="E31" s="114">
        <v>1541</v>
      </c>
      <c r="F31" s="114">
        <v>1471</v>
      </c>
      <c r="G31" s="114">
        <v>1507</v>
      </c>
      <c r="H31" s="140">
        <v>1448</v>
      </c>
      <c r="I31" s="115">
        <v>21</v>
      </c>
      <c r="J31" s="116">
        <v>1.4502762430939227</v>
      </c>
    </row>
    <row r="32" spans="1:15" s="110" customFormat="1" ht="24.95" customHeight="1" x14ac:dyDescent="0.2">
      <c r="A32" s="193"/>
      <c r="B32" s="204" t="s">
        <v>169</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0.17535070140280562</v>
      </c>
      <c r="D34" s="115">
        <v>28</v>
      </c>
      <c r="E34" s="114">
        <v>30</v>
      </c>
      <c r="F34" s="114">
        <v>26</v>
      </c>
      <c r="G34" s="114">
        <v>27</v>
      </c>
      <c r="H34" s="140">
        <v>28</v>
      </c>
      <c r="I34" s="115">
        <v>0</v>
      </c>
      <c r="J34" s="116">
        <v>0</v>
      </c>
    </row>
    <row r="35" spans="1:10" s="110" customFormat="1" ht="24.95" customHeight="1" x14ac:dyDescent="0.2">
      <c r="A35" s="292" t="s">
        <v>171</v>
      </c>
      <c r="B35" s="293" t="s">
        <v>172</v>
      </c>
      <c r="C35" s="113">
        <v>8.9303607214428862</v>
      </c>
      <c r="D35" s="115">
        <v>1426</v>
      </c>
      <c r="E35" s="114">
        <v>1486</v>
      </c>
      <c r="F35" s="114">
        <v>1475</v>
      </c>
      <c r="G35" s="114">
        <v>1498</v>
      </c>
      <c r="H35" s="140">
        <v>1506</v>
      </c>
      <c r="I35" s="115">
        <v>-80</v>
      </c>
      <c r="J35" s="116">
        <v>-5.3120849933598935</v>
      </c>
    </row>
    <row r="36" spans="1:10" s="110" customFormat="1" ht="24.95" customHeight="1" x14ac:dyDescent="0.2">
      <c r="A36" s="294" t="s">
        <v>173</v>
      </c>
      <c r="B36" s="295" t="s">
        <v>174</v>
      </c>
      <c r="C36" s="125">
        <v>90.894288577154313</v>
      </c>
      <c r="D36" s="143">
        <v>14514</v>
      </c>
      <c r="E36" s="144">
        <v>15134</v>
      </c>
      <c r="F36" s="144">
        <v>14957</v>
      </c>
      <c r="G36" s="144">
        <v>15081</v>
      </c>
      <c r="H36" s="145">
        <v>14903</v>
      </c>
      <c r="I36" s="143">
        <v>-389</v>
      </c>
      <c r="J36" s="146">
        <v>-2.6102127088505669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15968</v>
      </c>
      <c r="F11" s="264">
        <v>16650</v>
      </c>
      <c r="G11" s="264">
        <v>16458</v>
      </c>
      <c r="H11" s="264">
        <v>16606</v>
      </c>
      <c r="I11" s="265">
        <v>16438</v>
      </c>
      <c r="J11" s="263">
        <v>-470</v>
      </c>
      <c r="K11" s="266">
        <v>-2.8592286166200269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39.792084168336672</v>
      </c>
      <c r="E13" s="115">
        <v>6354</v>
      </c>
      <c r="F13" s="114">
        <v>6685</v>
      </c>
      <c r="G13" s="114">
        <v>6627</v>
      </c>
      <c r="H13" s="114">
        <v>6767</v>
      </c>
      <c r="I13" s="140">
        <v>6771</v>
      </c>
      <c r="J13" s="115">
        <v>-417</v>
      </c>
      <c r="K13" s="116">
        <v>-6.1586176340274701</v>
      </c>
    </row>
    <row r="14" spans="1:15" ht="15.95" customHeight="1" x14ac:dyDescent="0.2">
      <c r="A14" s="306" t="s">
        <v>230</v>
      </c>
      <c r="B14" s="307"/>
      <c r="C14" s="308"/>
      <c r="D14" s="113">
        <v>43.937875751503007</v>
      </c>
      <c r="E14" s="115">
        <v>7016</v>
      </c>
      <c r="F14" s="114">
        <v>7346</v>
      </c>
      <c r="G14" s="114">
        <v>7283</v>
      </c>
      <c r="H14" s="114">
        <v>7279</v>
      </c>
      <c r="I14" s="140">
        <v>7230</v>
      </c>
      <c r="J14" s="115">
        <v>-214</v>
      </c>
      <c r="K14" s="116">
        <v>-2.9598893499308438</v>
      </c>
    </row>
    <row r="15" spans="1:15" ht="15.95" customHeight="1" x14ac:dyDescent="0.2">
      <c r="A15" s="306" t="s">
        <v>231</v>
      </c>
      <c r="B15" s="307"/>
      <c r="C15" s="308"/>
      <c r="D15" s="113">
        <v>7.6402805611222444</v>
      </c>
      <c r="E15" s="115">
        <v>1220</v>
      </c>
      <c r="F15" s="114">
        <v>1205</v>
      </c>
      <c r="G15" s="114">
        <v>1188</v>
      </c>
      <c r="H15" s="114">
        <v>1163</v>
      </c>
      <c r="I15" s="140">
        <v>1122</v>
      </c>
      <c r="J15" s="115">
        <v>98</v>
      </c>
      <c r="K15" s="116">
        <v>8.7344028520499108</v>
      </c>
    </row>
    <row r="16" spans="1:15" ht="15.95" customHeight="1" x14ac:dyDescent="0.2">
      <c r="A16" s="306" t="s">
        <v>232</v>
      </c>
      <c r="B16" s="307"/>
      <c r="C16" s="308"/>
      <c r="D16" s="113">
        <v>7.0766533066132267</v>
      </c>
      <c r="E16" s="115">
        <v>1130</v>
      </c>
      <c r="F16" s="114">
        <v>1162</v>
      </c>
      <c r="G16" s="114">
        <v>1103</v>
      </c>
      <c r="H16" s="114">
        <v>1141</v>
      </c>
      <c r="I16" s="140">
        <v>1066</v>
      </c>
      <c r="J16" s="115">
        <v>64</v>
      </c>
      <c r="K16" s="116">
        <v>6.0037523452157595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0.26928857715430859</v>
      </c>
      <c r="E18" s="115">
        <v>43</v>
      </c>
      <c r="F18" s="114">
        <v>44</v>
      </c>
      <c r="G18" s="114">
        <v>42</v>
      </c>
      <c r="H18" s="114">
        <v>45</v>
      </c>
      <c r="I18" s="140">
        <v>45</v>
      </c>
      <c r="J18" s="115">
        <v>-2</v>
      </c>
      <c r="K18" s="116">
        <v>-4.4444444444444446</v>
      </c>
    </row>
    <row r="19" spans="1:11" ht="14.1" customHeight="1" x14ac:dyDescent="0.2">
      <c r="A19" s="306" t="s">
        <v>235</v>
      </c>
      <c r="B19" s="307" t="s">
        <v>236</v>
      </c>
      <c r="C19" s="308"/>
      <c r="D19" s="113">
        <v>8.767535070140281E-2</v>
      </c>
      <c r="E19" s="115">
        <v>14</v>
      </c>
      <c r="F19" s="114">
        <v>15</v>
      </c>
      <c r="G19" s="114">
        <v>15</v>
      </c>
      <c r="H19" s="114">
        <v>17</v>
      </c>
      <c r="I19" s="140">
        <v>18</v>
      </c>
      <c r="J19" s="115">
        <v>-4</v>
      </c>
      <c r="K19" s="116">
        <v>-22.222222222222221</v>
      </c>
    </row>
    <row r="20" spans="1:11" ht="14.1" customHeight="1" x14ac:dyDescent="0.2">
      <c r="A20" s="306">
        <v>12</v>
      </c>
      <c r="B20" s="307" t="s">
        <v>237</v>
      </c>
      <c r="C20" s="308"/>
      <c r="D20" s="113">
        <v>0.31312625250501003</v>
      </c>
      <c r="E20" s="115">
        <v>50</v>
      </c>
      <c r="F20" s="114">
        <v>64</v>
      </c>
      <c r="G20" s="114">
        <v>61</v>
      </c>
      <c r="H20" s="114">
        <v>69</v>
      </c>
      <c r="I20" s="140">
        <v>69</v>
      </c>
      <c r="J20" s="115">
        <v>-19</v>
      </c>
      <c r="K20" s="116">
        <v>-27.536231884057973</v>
      </c>
    </row>
    <row r="21" spans="1:11" ht="14.1" customHeight="1" x14ac:dyDescent="0.2">
      <c r="A21" s="306">
        <v>21</v>
      </c>
      <c r="B21" s="307" t="s">
        <v>238</v>
      </c>
      <c r="C21" s="308"/>
      <c r="D21" s="113">
        <v>0.15030060120240482</v>
      </c>
      <c r="E21" s="115">
        <v>24</v>
      </c>
      <c r="F21" s="114">
        <v>21</v>
      </c>
      <c r="G21" s="114">
        <v>20</v>
      </c>
      <c r="H21" s="114">
        <v>20</v>
      </c>
      <c r="I21" s="140">
        <v>21</v>
      </c>
      <c r="J21" s="115">
        <v>3</v>
      </c>
      <c r="K21" s="116">
        <v>14.285714285714286</v>
      </c>
    </row>
    <row r="22" spans="1:11" ht="14.1" customHeight="1" x14ac:dyDescent="0.2">
      <c r="A22" s="306">
        <v>22</v>
      </c>
      <c r="B22" s="307" t="s">
        <v>239</v>
      </c>
      <c r="C22" s="308"/>
      <c r="D22" s="113">
        <v>0.20040080160320642</v>
      </c>
      <c r="E22" s="115">
        <v>32</v>
      </c>
      <c r="F22" s="114">
        <v>36</v>
      </c>
      <c r="G22" s="114">
        <v>41</v>
      </c>
      <c r="H22" s="114">
        <v>43</v>
      </c>
      <c r="I22" s="140">
        <v>41</v>
      </c>
      <c r="J22" s="115">
        <v>-9</v>
      </c>
      <c r="K22" s="116">
        <v>-21.951219512195124</v>
      </c>
    </row>
    <row r="23" spans="1:11" ht="14.1" customHeight="1" x14ac:dyDescent="0.2">
      <c r="A23" s="306">
        <v>23</v>
      </c>
      <c r="B23" s="307" t="s">
        <v>240</v>
      </c>
      <c r="C23" s="308"/>
      <c r="D23" s="113">
        <v>0.35070140280561124</v>
      </c>
      <c r="E23" s="115">
        <v>56</v>
      </c>
      <c r="F23" s="114">
        <v>52</v>
      </c>
      <c r="G23" s="114">
        <v>47</v>
      </c>
      <c r="H23" s="114">
        <v>57</v>
      </c>
      <c r="I23" s="140">
        <v>61</v>
      </c>
      <c r="J23" s="115">
        <v>-5</v>
      </c>
      <c r="K23" s="116">
        <v>-8.1967213114754092</v>
      </c>
    </row>
    <row r="24" spans="1:11" ht="14.1" customHeight="1" x14ac:dyDescent="0.2">
      <c r="A24" s="306">
        <v>24</v>
      </c>
      <c r="B24" s="307" t="s">
        <v>241</v>
      </c>
      <c r="C24" s="308"/>
      <c r="D24" s="113">
        <v>0.7765531062124249</v>
      </c>
      <c r="E24" s="115">
        <v>124</v>
      </c>
      <c r="F24" s="114">
        <v>126</v>
      </c>
      <c r="G24" s="114">
        <v>133</v>
      </c>
      <c r="H24" s="114">
        <v>141</v>
      </c>
      <c r="I24" s="140">
        <v>146</v>
      </c>
      <c r="J24" s="115">
        <v>-22</v>
      </c>
      <c r="K24" s="116">
        <v>-15.068493150684931</v>
      </c>
    </row>
    <row r="25" spans="1:11" ht="14.1" customHeight="1" x14ac:dyDescent="0.2">
      <c r="A25" s="306">
        <v>25</v>
      </c>
      <c r="B25" s="307" t="s">
        <v>242</v>
      </c>
      <c r="C25" s="308"/>
      <c r="D25" s="113">
        <v>1.5718937875751502</v>
      </c>
      <c r="E25" s="115">
        <v>251</v>
      </c>
      <c r="F25" s="114">
        <v>275</v>
      </c>
      <c r="G25" s="114">
        <v>275</v>
      </c>
      <c r="H25" s="114">
        <v>282</v>
      </c>
      <c r="I25" s="140">
        <v>270</v>
      </c>
      <c r="J25" s="115">
        <v>-19</v>
      </c>
      <c r="K25" s="116">
        <v>-7.0370370370370372</v>
      </c>
    </row>
    <row r="26" spans="1:11" ht="14.1" customHeight="1" x14ac:dyDescent="0.2">
      <c r="A26" s="306">
        <v>26</v>
      </c>
      <c r="B26" s="307" t="s">
        <v>243</v>
      </c>
      <c r="C26" s="308"/>
      <c r="D26" s="113">
        <v>0.7953406813627254</v>
      </c>
      <c r="E26" s="115">
        <v>127</v>
      </c>
      <c r="F26" s="114">
        <v>127</v>
      </c>
      <c r="G26" s="114">
        <v>126</v>
      </c>
      <c r="H26" s="114">
        <v>132</v>
      </c>
      <c r="I26" s="140">
        <v>135</v>
      </c>
      <c r="J26" s="115">
        <v>-8</v>
      </c>
      <c r="K26" s="116">
        <v>-5.9259259259259256</v>
      </c>
    </row>
    <row r="27" spans="1:11" ht="14.1" customHeight="1" x14ac:dyDescent="0.2">
      <c r="A27" s="306">
        <v>27</v>
      </c>
      <c r="B27" s="307" t="s">
        <v>244</v>
      </c>
      <c r="C27" s="308"/>
      <c r="D27" s="113">
        <v>0.58867735470941884</v>
      </c>
      <c r="E27" s="115">
        <v>94</v>
      </c>
      <c r="F27" s="114">
        <v>98</v>
      </c>
      <c r="G27" s="114">
        <v>101</v>
      </c>
      <c r="H27" s="114">
        <v>97</v>
      </c>
      <c r="I27" s="140">
        <v>98</v>
      </c>
      <c r="J27" s="115">
        <v>-4</v>
      </c>
      <c r="K27" s="116">
        <v>-4.0816326530612246</v>
      </c>
    </row>
    <row r="28" spans="1:11" ht="14.1" customHeight="1" x14ac:dyDescent="0.2">
      <c r="A28" s="306">
        <v>28</v>
      </c>
      <c r="B28" s="307" t="s">
        <v>245</v>
      </c>
      <c r="C28" s="308"/>
      <c r="D28" s="113">
        <v>0.13151302605210421</v>
      </c>
      <c r="E28" s="115">
        <v>21</v>
      </c>
      <c r="F28" s="114">
        <v>18</v>
      </c>
      <c r="G28" s="114">
        <v>19</v>
      </c>
      <c r="H28" s="114">
        <v>20</v>
      </c>
      <c r="I28" s="140">
        <v>18</v>
      </c>
      <c r="J28" s="115">
        <v>3</v>
      </c>
      <c r="K28" s="116">
        <v>16.666666666666668</v>
      </c>
    </row>
    <row r="29" spans="1:11" ht="14.1" customHeight="1" x14ac:dyDescent="0.2">
      <c r="A29" s="306">
        <v>29</v>
      </c>
      <c r="B29" s="307" t="s">
        <v>246</v>
      </c>
      <c r="C29" s="308"/>
      <c r="D29" s="113">
        <v>2.7868236472945891</v>
      </c>
      <c r="E29" s="115">
        <v>445</v>
      </c>
      <c r="F29" s="114">
        <v>507</v>
      </c>
      <c r="G29" s="114">
        <v>534</v>
      </c>
      <c r="H29" s="114">
        <v>537</v>
      </c>
      <c r="I29" s="140">
        <v>508</v>
      </c>
      <c r="J29" s="115">
        <v>-63</v>
      </c>
      <c r="K29" s="116">
        <v>-12.401574803149606</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2.467434869739479</v>
      </c>
      <c r="E31" s="115">
        <v>394</v>
      </c>
      <c r="F31" s="114">
        <v>452</v>
      </c>
      <c r="G31" s="114">
        <v>480</v>
      </c>
      <c r="H31" s="114">
        <v>479</v>
      </c>
      <c r="I31" s="140">
        <v>454</v>
      </c>
      <c r="J31" s="115">
        <v>-60</v>
      </c>
      <c r="K31" s="116">
        <v>-13.215859030837004</v>
      </c>
    </row>
    <row r="32" spans="1:11" ht="14.1" customHeight="1" x14ac:dyDescent="0.2">
      <c r="A32" s="306">
        <v>31</v>
      </c>
      <c r="B32" s="307" t="s">
        <v>251</v>
      </c>
      <c r="C32" s="308"/>
      <c r="D32" s="113">
        <v>0.27555110220440882</v>
      </c>
      <c r="E32" s="115">
        <v>44</v>
      </c>
      <c r="F32" s="114">
        <v>49</v>
      </c>
      <c r="G32" s="114">
        <v>42</v>
      </c>
      <c r="H32" s="114">
        <v>44</v>
      </c>
      <c r="I32" s="140">
        <v>42</v>
      </c>
      <c r="J32" s="115">
        <v>2</v>
      </c>
      <c r="K32" s="116">
        <v>4.7619047619047619</v>
      </c>
    </row>
    <row r="33" spans="1:11" ht="14.1" customHeight="1" x14ac:dyDescent="0.2">
      <c r="A33" s="306">
        <v>32</v>
      </c>
      <c r="B33" s="307" t="s">
        <v>252</v>
      </c>
      <c r="C33" s="308"/>
      <c r="D33" s="113">
        <v>0.46968937875751504</v>
      </c>
      <c r="E33" s="115">
        <v>75</v>
      </c>
      <c r="F33" s="114">
        <v>71</v>
      </c>
      <c r="G33" s="114">
        <v>88</v>
      </c>
      <c r="H33" s="114">
        <v>91</v>
      </c>
      <c r="I33" s="140">
        <v>91</v>
      </c>
      <c r="J33" s="115">
        <v>-16</v>
      </c>
      <c r="K33" s="116">
        <v>-17.582417582417584</v>
      </c>
    </row>
    <row r="34" spans="1:11" ht="14.1" customHeight="1" x14ac:dyDescent="0.2">
      <c r="A34" s="306">
        <v>33</v>
      </c>
      <c r="B34" s="307" t="s">
        <v>253</v>
      </c>
      <c r="C34" s="308"/>
      <c r="D34" s="113">
        <v>0.37575150300601201</v>
      </c>
      <c r="E34" s="115">
        <v>60</v>
      </c>
      <c r="F34" s="114">
        <v>67</v>
      </c>
      <c r="G34" s="114">
        <v>69</v>
      </c>
      <c r="H34" s="114">
        <v>67</v>
      </c>
      <c r="I34" s="140">
        <v>70</v>
      </c>
      <c r="J34" s="115">
        <v>-10</v>
      </c>
      <c r="K34" s="116">
        <v>-14.285714285714286</v>
      </c>
    </row>
    <row r="35" spans="1:11" ht="14.1" customHeight="1" x14ac:dyDescent="0.2">
      <c r="A35" s="306">
        <v>34</v>
      </c>
      <c r="B35" s="307" t="s">
        <v>254</v>
      </c>
      <c r="C35" s="308"/>
      <c r="D35" s="113">
        <v>4.3775050100200401</v>
      </c>
      <c r="E35" s="115">
        <v>699</v>
      </c>
      <c r="F35" s="114">
        <v>722</v>
      </c>
      <c r="G35" s="114">
        <v>718</v>
      </c>
      <c r="H35" s="114">
        <v>738</v>
      </c>
      <c r="I35" s="140">
        <v>745</v>
      </c>
      <c r="J35" s="115">
        <v>-46</v>
      </c>
      <c r="K35" s="116">
        <v>-6.174496644295302</v>
      </c>
    </row>
    <row r="36" spans="1:11" ht="14.1" customHeight="1" x14ac:dyDescent="0.2">
      <c r="A36" s="306">
        <v>41</v>
      </c>
      <c r="B36" s="307" t="s">
        <v>255</v>
      </c>
      <c r="C36" s="308"/>
      <c r="D36" s="113">
        <v>0.15656312625250501</v>
      </c>
      <c r="E36" s="115">
        <v>25</v>
      </c>
      <c r="F36" s="114">
        <v>26</v>
      </c>
      <c r="G36" s="114">
        <v>23</v>
      </c>
      <c r="H36" s="114">
        <v>22</v>
      </c>
      <c r="I36" s="140">
        <v>17</v>
      </c>
      <c r="J36" s="115">
        <v>8</v>
      </c>
      <c r="K36" s="116">
        <v>47.058823529411768</v>
      </c>
    </row>
    <row r="37" spans="1:11" ht="14.1" customHeight="1" x14ac:dyDescent="0.2">
      <c r="A37" s="306">
        <v>42</v>
      </c>
      <c r="B37" s="307" t="s">
        <v>256</v>
      </c>
      <c r="C37" s="308"/>
      <c r="D37" s="113">
        <v>3.7575150300601205E-2</v>
      </c>
      <c r="E37" s="115">
        <v>6</v>
      </c>
      <c r="F37" s="114">
        <v>7</v>
      </c>
      <c r="G37" s="114" t="s">
        <v>514</v>
      </c>
      <c r="H37" s="114">
        <v>7</v>
      </c>
      <c r="I37" s="140">
        <v>6</v>
      </c>
      <c r="J37" s="115">
        <v>0</v>
      </c>
      <c r="K37" s="116">
        <v>0</v>
      </c>
    </row>
    <row r="38" spans="1:11" ht="14.1" customHeight="1" x14ac:dyDescent="0.2">
      <c r="A38" s="306">
        <v>43</v>
      </c>
      <c r="B38" s="307" t="s">
        <v>257</v>
      </c>
      <c r="C38" s="308"/>
      <c r="D38" s="113">
        <v>0.58867735470941884</v>
      </c>
      <c r="E38" s="115">
        <v>94</v>
      </c>
      <c r="F38" s="114">
        <v>102</v>
      </c>
      <c r="G38" s="114">
        <v>109</v>
      </c>
      <c r="H38" s="114">
        <v>101</v>
      </c>
      <c r="I38" s="140">
        <v>98</v>
      </c>
      <c r="J38" s="115">
        <v>-4</v>
      </c>
      <c r="K38" s="116">
        <v>-4.0816326530612246</v>
      </c>
    </row>
    <row r="39" spans="1:11" ht="14.1" customHeight="1" x14ac:dyDescent="0.2">
      <c r="A39" s="306">
        <v>51</v>
      </c>
      <c r="B39" s="307" t="s">
        <v>258</v>
      </c>
      <c r="C39" s="308"/>
      <c r="D39" s="113">
        <v>8.8051102204408824</v>
      </c>
      <c r="E39" s="115">
        <v>1406</v>
      </c>
      <c r="F39" s="114">
        <v>1452</v>
      </c>
      <c r="G39" s="114">
        <v>1448</v>
      </c>
      <c r="H39" s="114">
        <v>1453</v>
      </c>
      <c r="I39" s="140">
        <v>1560</v>
      </c>
      <c r="J39" s="115">
        <v>-154</v>
      </c>
      <c r="K39" s="116">
        <v>-9.8717948717948723</v>
      </c>
    </row>
    <row r="40" spans="1:11" ht="14.1" customHeight="1" x14ac:dyDescent="0.2">
      <c r="A40" s="306" t="s">
        <v>259</v>
      </c>
      <c r="B40" s="307" t="s">
        <v>260</v>
      </c>
      <c r="C40" s="308"/>
      <c r="D40" s="113">
        <v>8.6360220440881772</v>
      </c>
      <c r="E40" s="115">
        <v>1379</v>
      </c>
      <c r="F40" s="114">
        <v>1419</v>
      </c>
      <c r="G40" s="114">
        <v>1419</v>
      </c>
      <c r="H40" s="114">
        <v>1427</v>
      </c>
      <c r="I40" s="140">
        <v>1533</v>
      </c>
      <c r="J40" s="115">
        <v>-154</v>
      </c>
      <c r="K40" s="116">
        <v>-10.045662100456621</v>
      </c>
    </row>
    <row r="41" spans="1:11" ht="14.1" customHeight="1" x14ac:dyDescent="0.2">
      <c r="A41" s="306"/>
      <c r="B41" s="307" t="s">
        <v>261</v>
      </c>
      <c r="C41" s="308"/>
      <c r="D41" s="113">
        <v>2.379759519038076</v>
      </c>
      <c r="E41" s="115">
        <v>380</v>
      </c>
      <c r="F41" s="114">
        <v>419</v>
      </c>
      <c r="G41" s="114">
        <v>398</v>
      </c>
      <c r="H41" s="114">
        <v>410</v>
      </c>
      <c r="I41" s="140">
        <v>424</v>
      </c>
      <c r="J41" s="115">
        <v>-44</v>
      </c>
      <c r="K41" s="116">
        <v>-10.377358490566039</v>
      </c>
    </row>
    <row r="42" spans="1:11" ht="14.1" customHeight="1" x14ac:dyDescent="0.2">
      <c r="A42" s="306">
        <v>52</v>
      </c>
      <c r="B42" s="307" t="s">
        <v>262</v>
      </c>
      <c r="C42" s="308"/>
      <c r="D42" s="113">
        <v>4.0205410821643284</v>
      </c>
      <c r="E42" s="115">
        <v>642</v>
      </c>
      <c r="F42" s="114">
        <v>625</v>
      </c>
      <c r="G42" s="114">
        <v>645</v>
      </c>
      <c r="H42" s="114">
        <v>652</v>
      </c>
      <c r="I42" s="140">
        <v>660</v>
      </c>
      <c r="J42" s="115">
        <v>-18</v>
      </c>
      <c r="K42" s="116">
        <v>-2.7272727272727271</v>
      </c>
    </row>
    <row r="43" spans="1:11" ht="14.1" customHeight="1" x14ac:dyDescent="0.2">
      <c r="A43" s="306" t="s">
        <v>263</v>
      </c>
      <c r="B43" s="307" t="s">
        <v>264</v>
      </c>
      <c r="C43" s="308"/>
      <c r="D43" s="113">
        <v>3.9328657314629258</v>
      </c>
      <c r="E43" s="115">
        <v>628</v>
      </c>
      <c r="F43" s="114">
        <v>613</v>
      </c>
      <c r="G43" s="114">
        <v>630</v>
      </c>
      <c r="H43" s="114">
        <v>637</v>
      </c>
      <c r="I43" s="140">
        <v>643</v>
      </c>
      <c r="J43" s="115">
        <v>-15</v>
      </c>
      <c r="K43" s="116">
        <v>-2.3328149300155521</v>
      </c>
    </row>
    <row r="44" spans="1:11" ht="14.1" customHeight="1" x14ac:dyDescent="0.2">
      <c r="A44" s="306">
        <v>53</v>
      </c>
      <c r="B44" s="307" t="s">
        <v>265</v>
      </c>
      <c r="C44" s="308"/>
      <c r="D44" s="113">
        <v>4.0643787575150299</v>
      </c>
      <c r="E44" s="115">
        <v>649</v>
      </c>
      <c r="F44" s="114">
        <v>662</v>
      </c>
      <c r="G44" s="114">
        <v>648</v>
      </c>
      <c r="H44" s="114">
        <v>622</v>
      </c>
      <c r="I44" s="140">
        <v>641</v>
      </c>
      <c r="J44" s="115">
        <v>8</v>
      </c>
      <c r="K44" s="116">
        <v>1.2480499219968799</v>
      </c>
    </row>
    <row r="45" spans="1:11" ht="14.1" customHeight="1" x14ac:dyDescent="0.2">
      <c r="A45" s="306" t="s">
        <v>266</v>
      </c>
      <c r="B45" s="307" t="s">
        <v>267</v>
      </c>
      <c r="C45" s="308"/>
      <c r="D45" s="113">
        <v>4.0643787575150299</v>
      </c>
      <c r="E45" s="115">
        <v>649</v>
      </c>
      <c r="F45" s="114">
        <v>662</v>
      </c>
      <c r="G45" s="114">
        <v>648</v>
      </c>
      <c r="H45" s="114">
        <v>622</v>
      </c>
      <c r="I45" s="140">
        <v>641</v>
      </c>
      <c r="J45" s="115">
        <v>8</v>
      </c>
      <c r="K45" s="116">
        <v>1.2480499219968799</v>
      </c>
    </row>
    <row r="46" spans="1:11" ht="14.1" customHeight="1" x14ac:dyDescent="0.2">
      <c r="A46" s="306">
        <v>54</v>
      </c>
      <c r="B46" s="307" t="s">
        <v>268</v>
      </c>
      <c r="C46" s="308"/>
      <c r="D46" s="113">
        <v>15.092685370741483</v>
      </c>
      <c r="E46" s="115">
        <v>2410</v>
      </c>
      <c r="F46" s="114">
        <v>2480</v>
      </c>
      <c r="G46" s="114">
        <v>2479</v>
      </c>
      <c r="H46" s="114">
        <v>2481</v>
      </c>
      <c r="I46" s="140">
        <v>2512</v>
      </c>
      <c r="J46" s="115">
        <v>-102</v>
      </c>
      <c r="K46" s="116">
        <v>-4.0605095541401273</v>
      </c>
    </row>
    <row r="47" spans="1:11" ht="14.1" customHeight="1" x14ac:dyDescent="0.2">
      <c r="A47" s="306">
        <v>61</v>
      </c>
      <c r="B47" s="307" t="s">
        <v>269</v>
      </c>
      <c r="C47" s="308"/>
      <c r="D47" s="113">
        <v>1.283817635270541</v>
      </c>
      <c r="E47" s="115">
        <v>205</v>
      </c>
      <c r="F47" s="114">
        <v>211</v>
      </c>
      <c r="G47" s="114">
        <v>210</v>
      </c>
      <c r="H47" s="114">
        <v>210</v>
      </c>
      <c r="I47" s="140">
        <v>210</v>
      </c>
      <c r="J47" s="115">
        <v>-5</v>
      </c>
      <c r="K47" s="116">
        <v>-2.3809523809523809</v>
      </c>
    </row>
    <row r="48" spans="1:11" ht="14.1" customHeight="1" x14ac:dyDescent="0.2">
      <c r="A48" s="306">
        <v>62</v>
      </c>
      <c r="B48" s="307" t="s">
        <v>270</v>
      </c>
      <c r="C48" s="308"/>
      <c r="D48" s="113">
        <v>12.099198396793588</v>
      </c>
      <c r="E48" s="115">
        <v>1932</v>
      </c>
      <c r="F48" s="114">
        <v>2123</v>
      </c>
      <c r="G48" s="114">
        <v>2050</v>
      </c>
      <c r="H48" s="114">
        <v>2158</v>
      </c>
      <c r="I48" s="140">
        <v>2012</v>
      </c>
      <c r="J48" s="115">
        <v>-80</v>
      </c>
      <c r="K48" s="116">
        <v>-3.9761431411530817</v>
      </c>
    </row>
    <row r="49" spans="1:11" ht="14.1" customHeight="1" x14ac:dyDescent="0.2">
      <c r="A49" s="306">
        <v>63</v>
      </c>
      <c r="B49" s="307" t="s">
        <v>271</v>
      </c>
      <c r="C49" s="308"/>
      <c r="D49" s="113">
        <v>9.869739478957916</v>
      </c>
      <c r="E49" s="115">
        <v>1576</v>
      </c>
      <c r="F49" s="114">
        <v>1746</v>
      </c>
      <c r="G49" s="114">
        <v>1708</v>
      </c>
      <c r="H49" s="114">
        <v>1699</v>
      </c>
      <c r="I49" s="140">
        <v>1649</v>
      </c>
      <c r="J49" s="115">
        <v>-73</v>
      </c>
      <c r="K49" s="116">
        <v>-4.4269254093389936</v>
      </c>
    </row>
    <row r="50" spans="1:11" ht="14.1" customHeight="1" x14ac:dyDescent="0.2">
      <c r="A50" s="306" t="s">
        <v>272</v>
      </c>
      <c r="B50" s="307" t="s">
        <v>273</v>
      </c>
      <c r="C50" s="308"/>
      <c r="D50" s="113">
        <v>0.30686372745490981</v>
      </c>
      <c r="E50" s="115">
        <v>49</v>
      </c>
      <c r="F50" s="114">
        <v>64</v>
      </c>
      <c r="G50" s="114">
        <v>71</v>
      </c>
      <c r="H50" s="114">
        <v>59</v>
      </c>
      <c r="I50" s="140">
        <v>55</v>
      </c>
      <c r="J50" s="115">
        <v>-6</v>
      </c>
      <c r="K50" s="116">
        <v>-10.909090909090908</v>
      </c>
    </row>
    <row r="51" spans="1:11" ht="14.1" customHeight="1" x14ac:dyDescent="0.2">
      <c r="A51" s="306" t="s">
        <v>274</v>
      </c>
      <c r="B51" s="307" t="s">
        <v>275</v>
      </c>
      <c r="C51" s="308"/>
      <c r="D51" s="113">
        <v>8.786322645290582</v>
      </c>
      <c r="E51" s="115">
        <v>1403</v>
      </c>
      <c r="F51" s="114">
        <v>1548</v>
      </c>
      <c r="G51" s="114">
        <v>1505</v>
      </c>
      <c r="H51" s="114">
        <v>1508</v>
      </c>
      <c r="I51" s="140">
        <v>1479</v>
      </c>
      <c r="J51" s="115">
        <v>-76</v>
      </c>
      <c r="K51" s="116">
        <v>-5.1386071670047331</v>
      </c>
    </row>
    <row r="52" spans="1:11" ht="14.1" customHeight="1" x14ac:dyDescent="0.2">
      <c r="A52" s="306">
        <v>71</v>
      </c>
      <c r="B52" s="307" t="s">
        <v>276</v>
      </c>
      <c r="C52" s="308"/>
      <c r="D52" s="113">
        <v>12.468687374749498</v>
      </c>
      <c r="E52" s="115">
        <v>1991</v>
      </c>
      <c r="F52" s="114">
        <v>2036</v>
      </c>
      <c r="G52" s="114">
        <v>2021</v>
      </c>
      <c r="H52" s="114">
        <v>2013</v>
      </c>
      <c r="I52" s="140">
        <v>2018</v>
      </c>
      <c r="J52" s="115">
        <v>-27</v>
      </c>
      <c r="K52" s="116">
        <v>-1.337958374628345</v>
      </c>
    </row>
    <row r="53" spans="1:11" ht="14.1" customHeight="1" x14ac:dyDescent="0.2">
      <c r="A53" s="306" t="s">
        <v>277</v>
      </c>
      <c r="B53" s="307" t="s">
        <v>278</v>
      </c>
      <c r="C53" s="308"/>
      <c r="D53" s="113">
        <v>2.060370741482966</v>
      </c>
      <c r="E53" s="115">
        <v>329</v>
      </c>
      <c r="F53" s="114">
        <v>332</v>
      </c>
      <c r="G53" s="114">
        <v>339</v>
      </c>
      <c r="H53" s="114">
        <v>329</v>
      </c>
      <c r="I53" s="140">
        <v>348</v>
      </c>
      <c r="J53" s="115">
        <v>-19</v>
      </c>
      <c r="K53" s="116">
        <v>-5.4597701149425291</v>
      </c>
    </row>
    <row r="54" spans="1:11" ht="14.1" customHeight="1" x14ac:dyDescent="0.2">
      <c r="A54" s="306" t="s">
        <v>279</v>
      </c>
      <c r="B54" s="307" t="s">
        <v>280</v>
      </c>
      <c r="C54" s="308"/>
      <c r="D54" s="113">
        <v>9.7257014028056119</v>
      </c>
      <c r="E54" s="115">
        <v>1553</v>
      </c>
      <c r="F54" s="114">
        <v>1590</v>
      </c>
      <c r="G54" s="114">
        <v>1575</v>
      </c>
      <c r="H54" s="114">
        <v>1584</v>
      </c>
      <c r="I54" s="140">
        <v>1567</v>
      </c>
      <c r="J54" s="115">
        <v>-14</v>
      </c>
      <c r="K54" s="116">
        <v>-0.89342693044033183</v>
      </c>
    </row>
    <row r="55" spans="1:11" ht="14.1" customHeight="1" x14ac:dyDescent="0.2">
      <c r="A55" s="306">
        <v>72</v>
      </c>
      <c r="B55" s="307" t="s">
        <v>281</v>
      </c>
      <c r="C55" s="308"/>
      <c r="D55" s="113">
        <v>1.8286573146292586</v>
      </c>
      <c r="E55" s="115">
        <v>292</v>
      </c>
      <c r="F55" s="114">
        <v>282</v>
      </c>
      <c r="G55" s="114">
        <v>278</v>
      </c>
      <c r="H55" s="114">
        <v>272</v>
      </c>
      <c r="I55" s="140">
        <v>268</v>
      </c>
      <c r="J55" s="115">
        <v>24</v>
      </c>
      <c r="K55" s="116">
        <v>8.9552238805970141</v>
      </c>
    </row>
    <row r="56" spans="1:11" ht="14.1" customHeight="1" x14ac:dyDescent="0.2">
      <c r="A56" s="306" t="s">
        <v>282</v>
      </c>
      <c r="B56" s="307" t="s">
        <v>283</v>
      </c>
      <c r="C56" s="308"/>
      <c r="D56" s="113">
        <v>0.26928857715430859</v>
      </c>
      <c r="E56" s="115">
        <v>43</v>
      </c>
      <c r="F56" s="114">
        <v>40</v>
      </c>
      <c r="G56" s="114">
        <v>37</v>
      </c>
      <c r="H56" s="114">
        <v>35</v>
      </c>
      <c r="I56" s="140">
        <v>36</v>
      </c>
      <c r="J56" s="115">
        <v>7</v>
      </c>
      <c r="K56" s="116">
        <v>19.444444444444443</v>
      </c>
    </row>
    <row r="57" spans="1:11" ht="14.1" customHeight="1" x14ac:dyDescent="0.2">
      <c r="A57" s="306" t="s">
        <v>284</v>
      </c>
      <c r="B57" s="307" t="s">
        <v>285</v>
      </c>
      <c r="C57" s="308"/>
      <c r="D57" s="113">
        <v>1.2399799599198398</v>
      </c>
      <c r="E57" s="115">
        <v>198</v>
      </c>
      <c r="F57" s="114">
        <v>192</v>
      </c>
      <c r="G57" s="114">
        <v>190</v>
      </c>
      <c r="H57" s="114">
        <v>192</v>
      </c>
      <c r="I57" s="140">
        <v>186</v>
      </c>
      <c r="J57" s="115">
        <v>12</v>
      </c>
      <c r="K57" s="116">
        <v>6.4516129032258061</v>
      </c>
    </row>
    <row r="58" spans="1:11" ht="14.1" customHeight="1" x14ac:dyDescent="0.2">
      <c r="A58" s="306">
        <v>73</v>
      </c>
      <c r="B58" s="307" t="s">
        <v>286</v>
      </c>
      <c r="C58" s="308"/>
      <c r="D58" s="113">
        <v>0.8767535070140281</v>
      </c>
      <c r="E58" s="115">
        <v>140</v>
      </c>
      <c r="F58" s="114">
        <v>138</v>
      </c>
      <c r="G58" s="114">
        <v>137</v>
      </c>
      <c r="H58" s="114">
        <v>135</v>
      </c>
      <c r="I58" s="140">
        <v>138</v>
      </c>
      <c r="J58" s="115">
        <v>2</v>
      </c>
      <c r="K58" s="116">
        <v>1.4492753623188406</v>
      </c>
    </row>
    <row r="59" spans="1:11" ht="14.1" customHeight="1" x14ac:dyDescent="0.2">
      <c r="A59" s="306" t="s">
        <v>287</v>
      </c>
      <c r="B59" s="307" t="s">
        <v>288</v>
      </c>
      <c r="C59" s="308"/>
      <c r="D59" s="113">
        <v>0.53857715430861719</v>
      </c>
      <c r="E59" s="115">
        <v>86</v>
      </c>
      <c r="F59" s="114">
        <v>90</v>
      </c>
      <c r="G59" s="114">
        <v>91</v>
      </c>
      <c r="H59" s="114">
        <v>86</v>
      </c>
      <c r="I59" s="140">
        <v>87</v>
      </c>
      <c r="J59" s="115">
        <v>-1</v>
      </c>
      <c r="K59" s="116">
        <v>-1.1494252873563218</v>
      </c>
    </row>
    <row r="60" spans="1:11" ht="14.1" customHeight="1" x14ac:dyDescent="0.2">
      <c r="A60" s="306">
        <v>81</v>
      </c>
      <c r="B60" s="307" t="s">
        <v>289</v>
      </c>
      <c r="C60" s="308"/>
      <c r="D60" s="113">
        <v>2.8243987975951903</v>
      </c>
      <c r="E60" s="115">
        <v>451</v>
      </c>
      <c r="F60" s="114">
        <v>437</v>
      </c>
      <c r="G60" s="114">
        <v>429</v>
      </c>
      <c r="H60" s="114">
        <v>429</v>
      </c>
      <c r="I60" s="140">
        <v>422</v>
      </c>
      <c r="J60" s="115">
        <v>29</v>
      </c>
      <c r="K60" s="116">
        <v>6.8720379146919433</v>
      </c>
    </row>
    <row r="61" spans="1:11" ht="14.1" customHeight="1" x14ac:dyDescent="0.2">
      <c r="A61" s="306" t="s">
        <v>290</v>
      </c>
      <c r="B61" s="307" t="s">
        <v>291</v>
      </c>
      <c r="C61" s="308"/>
      <c r="D61" s="113">
        <v>0.97069138276553102</v>
      </c>
      <c r="E61" s="115">
        <v>155</v>
      </c>
      <c r="F61" s="114">
        <v>146</v>
      </c>
      <c r="G61" s="114">
        <v>144</v>
      </c>
      <c r="H61" s="114">
        <v>141</v>
      </c>
      <c r="I61" s="140">
        <v>149</v>
      </c>
      <c r="J61" s="115">
        <v>6</v>
      </c>
      <c r="K61" s="116">
        <v>4.026845637583893</v>
      </c>
    </row>
    <row r="62" spans="1:11" ht="14.1" customHeight="1" x14ac:dyDescent="0.2">
      <c r="A62" s="306" t="s">
        <v>292</v>
      </c>
      <c r="B62" s="307" t="s">
        <v>293</v>
      </c>
      <c r="C62" s="308"/>
      <c r="D62" s="113">
        <v>0.73897795591182369</v>
      </c>
      <c r="E62" s="115">
        <v>118</v>
      </c>
      <c r="F62" s="114">
        <v>115</v>
      </c>
      <c r="G62" s="114">
        <v>116</v>
      </c>
      <c r="H62" s="114">
        <v>118</v>
      </c>
      <c r="I62" s="140">
        <v>102</v>
      </c>
      <c r="J62" s="115">
        <v>16</v>
      </c>
      <c r="K62" s="116">
        <v>15.686274509803921</v>
      </c>
    </row>
    <row r="63" spans="1:11" ht="14.1" customHeight="1" x14ac:dyDescent="0.2">
      <c r="A63" s="306"/>
      <c r="B63" s="307" t="s">
        <v>294</v>
      </c>
      <c r="C63" s="308"/>
      <c r="D63" s="113">
        <v>0.65756513026052099</v>
      </c>
      <c r="E63" s="115">
        <v>105</v>
      </c>
      <c r="F63" s="114">
        <v>100</v>
      </c>
      <c r="G63" s="114">
        <v>101</v>
      </c>
      <c r="H63" s="114">
        <v>105</v>
      </c>
      <c r="I63" s="140">
        <v>90</v>
      </c>
      <c r="J63" s="115">
        <v>15</v>
      </c>
      <c r="K63" s="116">
        <v>16.666666666666668</v>
      </c>
    </row>
    <row r="64" spans="1:11" ht="14.1" customHeight="1" x14ac:dyDescent="0.2">
      <c r="A64" s="306" t="s">
        <v>295</v>
      </c>
      <c r="B64" s="307" t="s">
        <v>296</v>
      </c>
      <c r="C64" s="308"/>
      <c r="D64" s="113">
        <v>0.13151302605210421</v>
      </c>
      <c r="E64" s="115">
        <v>21</v>
      </c>
      <c r="F64" s="114">
        <v>19</v>
      </c>
      <c r="G64" s="114">
        <v>18</v>
      </c>
      <c r="H64" s="114">
        <v>18</v>
      </c>
      <c r="I64" s="140">
        <v>14</v>
      </c>
      <c r="J64" s="115">
        <v>7</v>
      </c>
      <c r="K64" s="116">
        <v>50</v>
      </c>
    </row>
    <row r="65" spans="1:11" ht="14.1" customHeight="1" x14ac:dyDescent="0.2">
      <c r="A65" s="306" t="s">
        <v>297</v>
      </c>
      <c r="B65" s="307" t="s">
        <v>298</v>
      </c>
      <c r="C65" s="308"/>
      <c r="D65" s="113">
        <v>0.65756513026052099</v>
      </c>
      <c r="E65" s="115">
        <v>105</v>
      </c>
      <c r="F65" s="114">
        <v>113</v>
      </c>
      <c r="G65" s="114">
        <v>105</v>
      </c>
      <c r="H65" s="114">
        <v>106</v>
      </c>
      <c r="I65" s="140">
        <v>111</v>
      </c>
      <c r="J65" s="115">
        <v>-6</v>
      </c>
      <c r="K65" s="116">
        <v>-5.4054054054054053</v>
      </c>
    </row>
    <row r="66" spans="1:11" ht="14.1" customHeight="1" x14ac:dyDescent="0.2">
      <c r="A66" s="306">
        <v>82</v>
      </c>
      <c r="B66" s="307" t="s">
        <v>299</v>
      </c>
      <c r="C66" s="308"/>
      <c r="D66" s="113">
        <v>1.8724949899799599</v>
      </c>
      <c r="E66" s="115">
        <v>299</v>
      </c>
      <c r="F66" s="114">
        <v>300</v>
      </c>
      <c r="G66" s="114">
        <v>290</v>
      </c>
      <c r="H66" s="114">
        <v>273</v>
      </c>
      <c r="I66" s="140">
        <v>270</v>
      </c>
      <c r="J66" s="115">
        <v>29</v>
      </c>
      <c r="K66" s="116">
        <v>10.74074074074074</v>
      </c>
    </row>
    <row r="67" spans="1:11" ht="14.1" customHeight="1" x14ac:dyDescent="0.2">
      <c r="A67" s="306" t="s">
        <v>300</v>
      </c>
      <c r="B67" s="307" t="s">
        <v>301</v>
      </c>
      <c r="C67" s="308"/>
      <c r="D67" s="113">
        <v>0.98947895791583163</v>
      </c>
      <c r="E67" s="115">
        <v>158</v>
      </c>
      <c r="F67" s="114">
        <v>162</v>
      </c>
      <c r="G67" s="114">
        <v>162</v>
      </c>
      <c r="H67" s="114">
        <v>148</v>
      </c>
      <c r="I67" s="140">
        <v>140</v>
      </c>
      <c r="J67" s="115">
        <v>18</v>
      </c>
      <c r="K67" s="116">
        <v>12.857142857142858</v>
      </c>
    </row>
    <row r="68" spans="1:11" ht="14.1" customHeight="1" x14ac:dyDescent="0.2">
      <c r="A68" s="306" t="s">
        <v>302</v>
      </c>
      <c r="B68" s="307" t="s">
        <v>303</v>
      </c>
      <c r="C68" s="308"/>
      <c r="D68" s="113">
        <v>0.55110220440881763</v>
      </c>
      <c r="E68" s="115">
        <v>88</v>
      </c>
      <c r="F68" s="114">
        <v>94</v>
      </c>
      <c r="G68" s="114">
        <v>85</v>
      </c>
      <c r="H68" s="114">
        <v>82</v>
      </c>
      <c r="I68" s="140">
        <v>90</v>
      </c>
      <c r="J68" s="115">
        <v>-2</v>
      </c>
      <c r="K68" s="116">
        <v>-2.2222222222222223</v>
      </c>
    </row>
    <row r="69" spans="1:11" ht="14.1" customHeight="1" x14ac:dyDescent="0.2">
      <c r="A69" s="306">
        <v>83</v>
      </c>
      <c r="B69" s="307" t="s">
        <v>304</v>
      </c>
      <c r="C69" s="308"/>
      <c r="D69" s="113">
        <v>2.0478456913827654</v>
      </c>
      <c r="E69" s="115">
        <v>327</v>
      </c>
      <c r="F69" s="114">
        <v>342</v>
      </c>
      <c r="G69" s="114">
        <v>321</v>
      </c>
      <c r="H69" s="114">
        <v>303</v>
      </c>
      <c r="I69" s="140">
        <v>289</v>
      </c>
      <c r="J69" s="115">
        <v>38</v>
      </c>
      <c r="K69" s="116">
        <v>13.148788927335641</v>
      </c>
    </row>
    <row r="70" spans="1:11" ht="14.1" customHeight="1" x14ac:dyDescent="0.2">
      <c r="A70" s="306" t="s">
        <v>305</v>
      </c>
      <c r="B70" s="307" t="s">
        <v>306</v>
      </c>
      <c r="C70" s="308"/>
      <c r="D70" s="113">
        <v>0.91432865731462931</v>
      </c>
      <c r="E70" s="115">
        <v>146</v>
      </c>
      <c r="F70" s="114">
        <v>148</v>
      </c>
      <c r="G70" s="114">
        <v>133</v>
      </c>
      <c r="H70" s="114">
        <v>131</v>
      </c>
      <c r="I70" s="140">
        <v>124</v>
      </c>
      <c r="J70" s="115">
        <v>22</v>
      </c>
      <c r="K70" s="116">
        <v>17.741935483870968</v>
      </c>
    </row>
    <row r="71" spans="1:11" ht="14.1" customHeight="1" x14ac:dyDescent="0.2">
      <c r="A71" s="306"/>
      <c r="B71" s="307" t="s">
        <v>307</v>
      </c>
      <c r="C71" s="308"/>
      <c r="D71" s="113">
        <v>0.41958917835671344</v>
      </c>
      <c r="E71" s="115">
        <v>67</v>
      </c>
      <c r="F71" s="114">
        <v>72</v>
      </c>
      <c r="G71" s="114">
        <v>61</v>
      </c>
      <c r="H71" s="114">
        <v>61</v>
      </c>
      <c r="I71" s="140">
        <v>60</v>
      </c>
      <c r="J71" s="115">
        <v>7</v>
      </c>
      <c r="K71" s="116">
        <v>11.666666666666666</v>
      </c>
    </row>
    <row r="72" spans="1:11" ht="14.1" customHeight="1" x14ac:dyDescent="0.2">
      <c r="A72" s="306">
        <v>84</v>
      </c>
      <c r="B72" s="307" t="s">
        <v>308</v>
      </c>
      <c r="C72" s="308"/>
      <c r="D72" s="113">
        <v>5.4108216432865728</v>
      </c>
      <c r="E72" s="115">
        <v>864</v>
      </c>
      <c r="F72" s="114">
        <v>889</v>
      </c>
      <c r="G72" s="114">
        <v>838</v>
      </c>
      <c r="H72" s="114">
        <v>880</v>
      </c>
      <c r="I72" s="140">
        <v>804</v>
      </c>
      <c r="J72" s="115">
        <v>60</v>
      </c>
      <c r="K72" s="116">
        <v>7.4626865671641793</v>
      </c>
    </row>
    <row r="73" spans="1:11" ht="14.1" customHeight="1" x14ac:dyDescent="0.2">
      <c r="A73" s="306" t="s">
        <v>309</v>
      </c>
      <c r="B73" s="307" t="s">
        <v>310</v>
      </c>
      <c r="C73" s="308"/>
      <c r="D73" s="113">
        <v>7.5150300601202411E-2</v>
      </c>
      <c r="E73" s="115">
        <v>12</v>
      </c>
      <c r="F73" s="114">
        <v>15</v>
      </c>
      <c r="G73" s="114">
        <v>17</v>
      </c>
      <c r="H73" s="114">
        <v>12</v>
      </c>
      <c r="I73" s="140">
        <v>12</v>
      </c>
      <c r="J73" s="115">
        <v>0</v>
      </c>
      <c r="K73" s="116">
        <v>0</v>
      </c>
    </row>
    <row r="74" spans="1:11" ht="14.1" customHeight="1" x14ac:dyDescent="0.2">
      <c r="A74" s="306" t="s">
        <v>311</v>
      </c>
      <c r="B74" s="307" t="s">
        <v>312</v>
      </c>
      <c r="C74" s="308"/>
      <c r="D74" s="113">
        <v>0.28181362725450904</v>
      </c>
      <c r="E74" s="115">
        <v>45</v>
      </c>
      <c r="F74" s="114">
        <v>41</v>
      </c>
      <c r="G74" s="114">
        <v>39</v>
      </c>
      <c r="H74" s="114">
        <v>43</v>
      </c>
      <c r="I74" s="140">
        <v>43</v>
      </c>
      <c r="J74" s="115">
        <v>2</v>
      </c>
      <c r="K74" s="116">
        <v>4.6511627906976747</v>
      </c>
    </row>
    <row r="75" spans="1:11" ht="14.1" customHeight="1" x14ac:dyDescent="0.2">
      <c r="A75" s="306" t="s">
        <v>313</v>
      </c>
      <c r="B75" s="307" t="s">
        <v>314</v>
      </c>
      <c r="C75" s="308"/>
      <c r="D75" s="113">
        <v>3.9767034068136273</v>
      </c>
      <c r="E75" s="115">
        <v>635</v>
      </c>
      <c r="F75" s="114">
        <v>652</v>
      </c>
      <c r="G75" s="114">
        <v>614</v>
      </c>
      <c r="H75" s="114">
        <v>658</v>
      </c>
      <c r="I75" s="140">
        <v>591</v>
      </c>
      <c r="J75" s="115">
        <v>44</v>
      </c>
      <c r="K75" s="116">
        <v>7.4450084602368864</v>
      </c>
    </row>
    <row r="76" spans="1:11" ht="14.1" customHeight="1" x14ac:dyDescent="0.2">
      <c r="A76" s="306">
        <v>91</v>
      </c>
      <c r="B76" s="307" t="s">
        <v>315</v>
      </c>
      <c r="C76" s="308"/>
      <c r="D76" s="113">
        <v>8.1412825651302603E-2</v>
      </c>
      <c r="E76" s="115">
        <v>13</v>
      </c>
      <c r="F76" s="114">
        <v>14</v>
      </c>
      <c r="G76" s="114">
        <v>9</v>
      </c>
      <c r="H76" s="114">
        <v>12</v>
      </c>
      <c r="I76" s="140">
        <v>11</v>
      </c>
      <c r="J76" s="115">
        <v>2</v>
      </c>
      <c r="K76" s="116">
        <v>18.181818181818183</v>
      </c>
    </row>
    <row r="77" spans="1:11" ht="14.1" customHeight="1" x14ac:dyDescent="0.2">
      <c r="A77" s="306">
        <v>92</v>
      </c>
      <c r="B77" s="307" t="s">
        <v>316</v>
      </c>
      <c r="C77" s="308"/>
      <c r="D77" s="113">
        <v>0.95816633266533069</v>
      </c>
      <c r="E77" s="115">
        <v>153</v>
      </c>
      <c r="F77" s="114">
        <v>140</v>
      </c>
      <c r="G77" s="114">
        <v>127</v>
      </c>
      <c r="H77" s="114">
        <v>130</v>
      </c>
      <c r="I77" s="140">
        <v>123</v>
      </c>
      <c r="J77" s="115">
        <v>30</v>
      </c>
      <c r="K77" s="116">
        <v>24.390243902439025</v>
      </c>
    </row>
    <row r="78" spans="1:11" ht="14.1" customHeight="1" x14ac:dyDescent="0.2">
      <c r="A78" s="306">
        <v>93</v>
      </c>
      <c r="B78" s="307" t="s">
        <v>317</v>
      </c>
      <c r="C78" s="308"/>
      <c r="D78" s="113">
        <v>0.10020040080160321</v>
      </c>
      <c r="E78" s="115">
        <v>16</v>
      </c>
      <c r="F78" s="114">
        <v>17</v>
      </c>
      <c r="G78" s="114">
        <v>14</v>
      </c>
      <c r="H78" s="114">
        <v>12</v>
      </c>
      <c r="I78" s="140">
        <v>14</v>
      </c>
      <c r="J78" s="115">
        <v>2</v>
      </c>
      <c r="K78" s="116">
        <v>14.285714285714286</v>
      </c>
    </row>
    <row r="79" spans="1:11" ht="14.1" customHeight="1" x14ac:dyDescent="0.2">
      <c r="A79" s="306">
        <v>94</v>
      </c>
      <c r="B79" s="307" t="s">
        <v>318</v>
      </c>
      <c r="C79" s="308"/>
      <c r="D79" s="113">
        <v>0.50726452905811625</v>
      </c>
      <c r="E79" s="115">
        <v>81</v>
      </c>
      <c r="F79" s="114">
        <v>88</v>
      </c>
      <c r="G79" s="114">
        <v>91</v>
      </c>
      <c r="H79" s="114">
        <v>103</v>
      </c>
      <c r="I79" s="140">
        <v>103</v>
      </c>
      <c r="J79" s="115">
        <v>-22</v>
      </c>
      <c r="K79" s="116">
        <v>-21.359223300970875</v>
      </c>
    </row>
    <row r="80" spans="1:11" ht="14.1" customHeight="1" x14ac:dyDescent="0.2">
      <c r="A80" s="306" t="s">
        <v>319</v>
      </c>
      <c r="B80" s="307" t="s">
        <v>320</v>
      </c>
      <c r="C80" s="308"/>
      <c r="D80" s="113">
        <v>1.8787575150300603E-2</v>
      </c>
      <c r="E80" s="115">
        <v>3</v>
      </c>
      <c r="F80" s="114">
        <v>4</v>
      </c>
      <c r="G80" s="114" t="s">
        <v>514</v>
      </c>
      <c r="H80" s="114">
        <v>0</v>
      </c>
      <c r="I80" s="140">
        <v>4</v>
      </c>
      <c r="J80" s="115">
        <v>-1</v>
      </c>
      <c r="K80" s="116">
        <v>-25</v>
      </c>
    </row>
    <row r="81" spans="1:11" ht="14.1" customHeight="1" x14ac:dyDescent="0.2">
      <c r="A81" s="310" t="s">
        <v>321</v>
      </c>
      <c r="B81" s="311" t="s">
        <v>334</v>
      </c>
      <c r="C81" s="312"/>
      <c r="D81" s="125">
        <v>1.5531062124248498</v>
      </c>
      <c r="E81" s="143">
        <v>248</v>
      </c>
      <c r="F81" s="144">
        <v>252</v>
      </c>
      <c r="G81" s="144">
        <v>257</v>
      </c>
      <c r="H81" s="144">
        <v>256</v>
      </c>
      <c r="I81" s="145">
        <v>249</v>
      </c>
      <c r="J81" s="143">
        <v>-1</v>
      </c>
      <c r="K81" s="146">
        <v>-0.40160642570281124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8896</v>
      </c>
      <c r="G12" s="536">
        <v>6616</v>
      </c>
      <c r="H12" s="536">
        <v>11024</v>
      </c>
      <c r="I12" s="536">
        <v>7844</v>
      </c>
      <c r="J12" s="537">
        <v>9341</v>
      </c>
      <c r="K12" s="538">
        <v>-445</v>
      </c>
      <c r="L12" s="349">
        <v>-4.7639439032223532</v>
      </c>
    </row>
    <row r="13" spans="1:17" s="110" customFormat="1" ht="15" customHeight="1" x14ac:dyDescent="0.2">
      <c r="A13" s="350" t="s">
        <v>345</v>
      </c>
      <c r="B13" s="351" t="s">
        <v>346</v>
      </c>
      <c r="C13" s="347"/>
      <c r="D13" s="347"/>
      <c r="E13" s="348"/>
      <c r="F13" s="536">
        <v>4942</v>
      </c>
      <c r="G13" s="536">
        <v>3499</v>
      </c>
      <c r="H13" s="536">
        <v>6045</v>
      </c>
      <c r="I13" s="536">
        <v>4698</v>
      </c>
      <c r="J13" s="537">
        <v>5344</v>
      </c>
      <c r="K13" s="538">
        <v>-402</v>
      </c>
      <c r="L13" s="349">
        <v>-7.522455089820359</v>
      </c>
    </row>
    <row r="14" spans="1:17" s="110" customFormat="1" ht="22.5" customHeight="1" x14ac:dyDescent="0.2">
      <c r="A14" s="350"/>
      <c r="B14" s="351" t="s">
        <v>347</v>
      </c>
      <c r="C14" s="347"/>
      <c r="D14" s="347"/>
      <c r="E14" s="348"/>
      <c r="F14" s="536">
        <v>3954</v>
      </c>
      <c r="G14" s="536">
        <v>3117</v>
      </c>
      <c r="H14" s="536">
        <v>4979</v>
      </c>
      <c r="I14" s="536">
        <v>3146</v>
      </c>
      <c r="J14" s="537">
        <v>3997</v>
      </c>
      <c r="K14" s="538">
        <v>-43</v>
      </c>
      <c r="L14" s="349">
        <v>-1.075806855141356</v>
      </c>
    </row>
    <row r="15" spans="1:17" s="110" customFormat="1" ht="15" customHeight="1" x14ac:dyDescent="0.2">
      <c r="A15" s="350" t="s">
        <v>348</v>
      </c>
      <c r="B15" s="351" t="s">
        <v>108</v>
      </c>
      <c r="C15" s="347"/>
      <c r="D15" s="347"/>
      <c r="E15" s="348"/>
      <c r="F15" s="536">
        <v>1618</v>
      </c>
      <c r="G15" s="536">
        <v>1442</v>
      </c>
      <c r="H15" s="536">
        <v>4029</v>
      </c>
      <c r="I15" s="536">
        <v>1378</v>
      </c>
      <c r="J15" s="537">
        <v>1755</v>
      </c>
      <c r="K15" s="538">
        <v>-137</v>
      </c>
      <c r="L15" s="349">
        <v>-7.8062678062678064</v>
      </c>
    </row>
    <row r="16" spans="1:17" s="110" customFormat="1" ht="15" customHeight="1" x14ac:dyDescent="0.2">
      <c r="A16" s="350"/>
      <c r="B16" s="351" t="s">
        <v>109</v>
      </c>
      <c r="C16" s="347"/>
      <c r="D16" s="347"/>
      <c r="E16" s="348"/>
      <c r="F16" s="536">
        <v>6173</v>
      </c>
      <c r="G16" s="536">
        <v>4545</v>
      </c>
      <c r="H16" s="536">
        <v>6101</v>
      </c>
      <c r="I16" s="536">
        <v>5573</v>
      </c>
      <c r="J16" s="537">
        <v>6444</v>
      </c>
      <c r="K16" s="538">
        <v>-271</v>
      </c>
      <c r="L16" s="349">
        <v>-4.2054624456859093</v>
      </c>
    </row>
    <row r="17" spans="1:12" s="110" customFormat="1" ht="15" customHeight="1" x14ac:dyDescent="0.2">
      <c r="A17" s="350"/>
      <c r="B17" s="351" t="s">
        <v>110</v>
      </c>
      <c r="C17" s="347"/>
      <c r="D17" s="347"/>
      <c r="E17" s="348"/>
      <c r="F17" s="536">
        <v>1014</v>
      </c>
      <c r="G17" s="536">
        <v>555</v>
      </c>
      <c r="H17" s="536">
        <v>795</v>
      </c>
      <c r="I17" s="536">
        <v>801</v>
      </c>
      <c r="J17" s="537">
        <v>1029</v>
      </c>
      <c r="K17" s="538">
        <v>-15</v>
      </c>
      <c r="L17" s="349">
        <v>-1.4577259475218658</v>
      </c>
    </row>
    <row r="18" spans="1:12" s="110" customFormat="1" ht="15" customHeight="1" x14ac:dyDescent="0.2">
      <c r="A18" s="350"/>
      <c r="B18" s="351" t="s">
        <v>111</v>
      </c>
      <c r="C18" s="347"/>
      <c r="D18" s="347"/>
      <c r="E18" s="348"/>
      <c r="F18" s="536">
        <v>91</v>
      </c>
      <c r="G18" s="536">
        <v>74</v>
      </c>
      <c r="H18" s="536">
        <v>99</v>
      </c>
      <c r="I18" s="536">
        <v>92</v>
      </c>
      <c r="J18" s="537">
        <v>113</v>
      </c>
      <c r="K18" s="538">
        <v>-22</v>
      </c>
      <c r="L18" s="349">
        <v>-19.469026548672566</v>
      </c>
    </row>
    <row r="19" spans="1:12" s="110" customFormat="1" ht="15" customHeight="1" x14ac:dyDescent="0.2">
      <c r="A19" s="118" t="s">
        <v>113</v>
      </c>
      <c r="B19" s="119" t="s">
        <v>181</v>
      </c>
      <c r="C19" s="347"/>
      <c r="D19" s="347"/>
      <c r="E19" s="348"/>
      <c r="F19" s="536">
        <v>5369</v>
      </c>
      <c r="G19" s="536">
        <v>3720</v>
      </c>
      <c r="H19" s="536">
        <v>7571</v>
      </c>
      <c r="I19" s="536">
        <v>4934</v>
      </c>
      <c r="J19" s="537">
        <v>5955</v>
      </c>
      <c r="K19" s="538">
        <v>-586</v>
      </c>
      <c r="L19" s="349">
        <v>-9.8404701931150296</v>
      </c>
    </row>
    <row r="20" spans="1:12" s="110" customFormat="1" ht="15" customHeight="1" x14ac:dyDescent="0.2">
      <c r="A20" s="118"/>
      <c r="B20" s="119" t="s">
        <v>182</v>
      </c>
      <c r="C20" s="347"/>
      <c r="D20" s="347"/>
      <c r="E20" s="348"/>
      <c r="F20" s="536">
        <v>3527</v>
      </c>
      <c r="G20" s="536">
        <v>2896</v>
      </c>
      <c r="H20" s="536">
        <v>3453</v>
      </c>
      <c r="I20" s="536">
        <v>2910</v>
      </c>
      <c r="J20" s="537">
        <v>3386</v>
      </c>
      <c r="K20" s="538">
        <v>141</v>
      </c>
      <c r="L20" s="349">
        <v>4.16420555227407</v>
      </c>
    </row>
    <row r="21" spans="1:12" s="110" customFormat="1" ht="15" customHeight="1" x14ac:dyDescent="0.2">
      <c r="A21" s="118" t="s">
        <v>113</v>
      </c>
      <c r="B21" s="119" t="s">
        <v>116</v>
      </c>
      <c r="C21" s="347"/>
      <c r="D21" s="347"/>
      <c r="E21" s="348"/>
      <c r="F21" s="536">
        <v>7504</v>
      </c>
      <c r="G21" s="536">
        <v>5441</v>
      </c>
      <c r="H21" s="536">
        <v>9234</v>
      </c>
      <c r="I21" s="536">
        <v>6457</v>
      </c>
      <c r="J21" s="537">
        <v>7858</v>
      </c>
      <c r="K21" s="538">
        <v>-354</v>
      </c>
      <c r="L21" s="349">
        <v>-4.5049630949350981</v>
      </c>
    </row>
    <row r="22" spans="1:12" s="110" customFormat="1" ht="15" customHeight="1" x14ac:dyDescent="0.2">
      <c r="A22" s="118"/>
      <c r="B22" s="119" t="s">
        <v>117</v>
      </c>
      <c r="C22" s="347"/>
      <c r="D22" s="347"/>
      <c r="E22" s="348"/>
      <c r="F22" s="536">
        <v>1384</v>
      </c>
      <c r="G22" s="536">
        <v>1170</v>
      </c>
      <c r="H22" s="536">
        <v>1787</v>
      </c>
      <c r="I22" s="536">
        <v>1381</v>
      </c>
      <c r="J22" s="537">
        <v>1476</v>
      </c>
      <c r="K22" s="538">
        <v>-92</v>
      </c>
      <c r="L22" s="349">
        <v>-6.2330623306233059</v>
      </c>
    </row>
    <row r="23" spans="1:12" s="110" customFormat="1" ht="15" customHeight="1" x14ac:dyDescent="0.2">
      <c r="A23" s="352" t="s">
        <v>348</v>
      </c>
      <c r="B23" s="353" t="s">
        <v>193</v>
      </c>
      <c r="C23" s="354"/>
      <c r="D23" s="354"/>
      <c r="E23" s="355"/>
      <c r="F23" s="539">
        <v>163</v>
      </c>
      <c r="G23" s="539">
        <v>214</v>
      </c>
      <c r="H23" s="539">
        <v>1790</v>
      </c>
      <c r="I23" s="539">
        <v>80</v>
      </c>
      <c r="J23" s="540">
        <v>196</v>
      </c>
      <c r="K23" s="541">
        <v>-33</v>
      </c>
      <c r="L23" s="356">
        <v>-16.836734693877553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30.7</v>
      </c>
      <c r="G25" s="542">
        <v>38.9</v>
      </c>
      <c r="H25" s="542">
        <v>35</v>
      </c>
      <c r="I25" s="542">
        <v>31.6</v>
      </c>
      <c r="J25" s="542">
        <v>31</v>
      </c>
      <c r="K25" s="543" t="s">
        <v>350</v>
      </c>
      <c r="L25" s="364">
        <v>-0.30000000000000071</v>
      </c>
    </row>
    <row r="26" spans="1:12" s="110" customFormat="1" ht="15" customHeight="1" x14ac:dyDescent="0.2">
      <c r="A26" s="365" t="s">
        <v>105</v>
      </c>
      <c r="B26" s="366" t="s">
        <v>346</v>
      </c>
      <c r="C26" s="362"/>
      <c r="D26" s="362"/>
      <c r="E26" s="363"/>
      <c r="F26" s="542">
        <v>26.1</v>
      </c>
      <c r="G26" s="542">
        <v>35.1</v>
      </c>
      <c r="H26" s="542">
        <v>32</v>
      </c>
      <c r="I26" s="542">
        <v>26.9</v>
      </c>
      <c r="J26" s="544">
        <v>28</v>
      </c>
      <c r="K26" s="543" t="s">
        <v>350</v>
      </c>
      <c r="L26" s="364">
        <v>-1.8999999999999986</v>
      </c>
    </row>
    <row r="27" spans="1:12" s="110" customFormat="1" ht="15" customHeight="1" x14ac:dyDescent="0.2">
      <c r="A27" s="365"/>
      <c r="B27" s="366" t="s">
        <v>347</v>
      </c>
      <c r="C27" s="362"/>
      <c r="D27" s="362"/>
      <c r="E27" s="363"/>
      <c r="F27" s="542">
        <v>36.4</v>
      </c>
      <c r="G27" s="542">
        <v>43.2</v>
      </c>
      <c r="H27" s="542">
        <v>38.799999999999997</v>
      </c>
      <c r="I27" s="542">
        <v>38.700000000000003</v>
      </c>
      <c r="J27" s="542">
        <v>35</v>
      </c>
      <c r="K27" s="543" t="s">
        <v>350</v>
      </c>
      <c r="L27" s="364">
        <v>1.3999999999999986</v>
      </c>
    </row>
    <row r="28" spans="1:12" s="110" customFormat="1" ht="15" customHeight="1" x14ac:dyDescent="0.2">
      <c r="A28" s="365" t="s">
        <v>113</v>
      </c>
      <c r="B28" s="366" t="s">
        <v>108</v>
      </c>
      <c r="C28" s="362"/>
      <c r="D28" s="362"/>
      <c r="E28" s="363"/>
      <c r="F28" s="542">
        <v>41.6</v>
      </c>
      <c r="G28" s="542">
        <v>49.8</v>
      </c>
      <c r="H28" s="542">
        <v>44.3</v>
      </c>
      <c r="I28" s="542">
        <v>41.2</v>
      </c>
      <c r="J28" s="542">
        <v>38.200000000000003</v>
      </c>
      <c r="K28" s="543" t="s">
        <v>350</v>
      </c>
      <c r="L28" s="364">
        <v>3.3999999999999986</v>
      </c>
    </row>
    <row r="29" spans="1:12" s="110" customFormat="1" ht="11.25" x14ac:dyDescent="0.2">
      <c r="A29" s="365"/>
      <c r="B29" s="366" t="s">
        <v>109</v>
      </c>
      <c r="C29" s="362"/>
      <c r="D29" s="362"/>
      <c r="E29" s="363"/>
      <c r="F29" s="542">
        <v>29</v>
      </c>
      <c r="G29" s="542">
        <v>36.4</v>
      </c>
      <c r="H29" s="542">
        <v>32.4</v>
      </c>
      <c r="I29" s="542">
        <v>29.9</v>
      </c>
      <c r="J29" s="544">
        <v>30.3</v>
      </c>
      <c r="K29" s="543" t="s">
        <v>350</v>
      </c>
      <c r="L29" s="364">
        <v>-1.3000000000000007</v>
      </c>
    </row>
    <row r="30" spans="1:12" s="110" customFormat="1" ht="15" customHeight="1" x14ac:dyDescent="0.2">
      <c r="A30" s="365"/>
      <c r="B30" s="366" t="s">
        <v>110</v>
      </c>
      <c r="C30" s="362"/>
      <c r="D30" s="362"/>
      <c r="E30" s="363"/>
      <c r="F30" s="542">
        <v>24.4</v>
      </c>
      <c r="G30" s="542">
        <v>34.9</v>
      </c>
      <c r="H30" s="542">
        <v>30.9</v>
      </c>
      <c r="I30" s="542">
        <v>27.2</v>
      </c>
      <c r="J30" s="542">
        <v>24.2</v>
      </c>
      <c r="K30" s="543" t="s">
        <v>350</v>
      </c>
      <c r="L30" s="364">
        <v>0.19999999999999929</v>
      </c>
    </row>
    <row r="31" spans="1:12" s="110" customFormat="1" ht="15" customHeight="1" x14ac:dyDescent="0.2">
      <c r="A31" s="365"/>
      <c r="B31" s="366" t="s">
        <v>111</v>
      </c>
      <c r="C31" s="362"/>
      <c r="D31" s="362"/>
      <c r="E31" s="363"/>
      <c r="F31" s="542">
        <v>37.4</v>
      </c>
      <c r="G31" s="542">
        <v>47.3</v>
      </c>
      <c r="H31" s="542">
        <v>40.4</v>
      </c>
      <c r="I31" s="542">
        <v>39.1</v>
      </c>
      <c r="J31" s="542">
        <v>31</v>
      </c>
      <c r="K31" s="543" t="s">
        <v>350</v>
      </c>
      <c r="L31" s="364">
        <v>6.3999999999999986</v>
      </c>
    </row>
    <row r="32" spans="1:12" s="110" customFormat="1" ht="15" customHeight="1" x14ac:dyDescent="0.2">
      <c r="A32" s="367" t="s">
        <v>113</v>
      </c>
      <c r="B32" s="368" t="s">
        <v>181</v>
      </c>
      <c r="C32" s="362"/>
      <c r="D32" s="362"/>
      <c r="E32" s="363"/>
      <c r="F32" s="542">
        <v>21.4</v>
      </c>
      <c r="G32" s="542">
        <v>28.2</v>
      </c>
      <c r="H32" s="542">
        <v>27.2</v>
      </c>
      <c r="I32" s="542">
        <v>20.8</v>
      </c>
      <c r="J32" s="544">
        <v>23.6</v>
      </c>
      <c r="K32" s="543" t="s">
        <v>350</v>
      </c>
      <c r="L32" s="364">
        <v>-2.2000000000000028</v>
      </c>
    </row>
    <row r="33" spans="1:12" s="110" customFormat="1" ht="15" customHeight="1" x14ac:dyDescent="0.2">
      <c r="A33" s="367"/>
      <c r="B33" s="368" t="s">
        <v>182</v>
      </c>
      <c r="C33" s="362"/>
      <c r="D33" s="362"/>
      <c r="E33" s="363"/>
      <c r="F33" s="542">
        <v>44.4</v>
      </c>
      <c r="G33" s="542">
        <v>51.8</v>
      </c>
      <c r="H33" s="542">
        <v>47.5</v>
      </c>
      <c r="I33" s="542">
        <v>49.8</v>
      </c>
      <c r="J33" s="542">
        <v>43.6</v>
      </c>
      <c r="K33" s="543" t="s">
        <v>350</v>
      </c>
      <c r="L33" s="364">
        <v>0.79999999999999716</v>
      </c>
    </row>
    <row r="34" spans="1:12" s="369" customFormat="1" ht="15" customHeight="1" x14ac:dyDescent="0.2">
      <c r="A34" s="367" t="s">
        <v>113</v>
      </c>
      <c r="B34" s="368" t="s">
        <v>116</v>
      </c>
      <c r="C34" s="362"/>
      <c r="D34" s="362"/>
      <c r="E34" s="363"/>
      <c r="F34" s="542">
        <v>29.4</v>
      </c>
      <c r="G34" s="542">
        <v>38.200000000000003</v>
      </c>
      <c r="H34" s="542">
        <v>33.700000000000003</v>
      </c>
      <c r="I34" s="542">
        <v>30.9</v>
      </c>
      <c r="J34" s="542">
        <v>29.3</v>
      </c>
      <c r="K34" s="543" t="s">
        <v>350</v>
      </c>
      <c r="L34" s="364">
        <v>9.9999999999997868E-2</v>
      </c>
    </row>
    <row r="35" spans="1:12" s="369" customFormat="1" ht="11.25" x14ac:dyDescent="0.2">
      <c r="A35" s="370"/>
      <c r="B35" s="371" t="s">
        <v>117</v>
      </c>
      <c r="C35" s="372"/>
      <c r="D35" s="372"/>
      <c r="E35" s="373"/>
      <c r="F35" s="545">
        <v>37.299999999999997</v>
      </c>
      <c r="G35" s="545">
        <v>41.8</v>
      </c>
      <c r="H35" s="545">
        <v>41</v>
      </c>
      <c r="I35" s="545">
        <v>35.1</v>
      </c>
      <c r="J35" s="546">
        <v>40.200000000000003</v>
      </c>
      <c r="K35" s="547" t="s">
        <v>350</v>
      </c>
      <c r="L35" s="374">
        <v>-2.9000000000000057</v>
      </c>
    </row>
    <row r="36" spans="1:12" s="369" customFormat="1" ht="15.95" customHeight="1" x14ac:dyDescent="0.2">
      <c r="A36" s="375" t="s">
        <v>351</v>
      </c>
      <c r="B36" s="376"/>
      <c r="C36" s="377"/>
      <c r="D36" s="376"/>
      <c r="E36" s="378"/>
      <c r="F36" s="548">
        <v>8623</v>
      </c>
      <c r="G36" s="548">
        <v>6305</v>
      </c>
      <c r="H36" s="548">
        <v>8771</v>
      </c>
      <c r="I36" s="548">
        <v>7677</v>
      </c>
      <c r="J36" s="548">
        <v>8994</v>
      </c>
      <c r="K36" s="549">
        <v>-371</v>
      </c>
      <c r="L36" s="380">
        <v>-4.1249722036913496</v>
      </c>
    </row>
    <row r="37" spans="1:12" s="369" customFormat="1" ht="15.95" customHeight="1" x14ac:dyDescent="0.2">
      <c r="A37" s="381"/>
      <c r="B37" s="382" t="s">
        <v>113</v>
      </c>
      <c r="C37" s="382" t="s">
        <v>352</v>
      </c>
      <c r="D37" s="382"/>
      <c r="E37" s="383"/>
      <c r="F37" s="548">
        <v>2644</v>
      </c>
      <c r="G37" s="548">
        <v>2452</v>
      </c>
      <c r="H37" s="548">
        <v>3074</v>
      </c>
      <c r="I37" s="548">
        <v>2428</v>
      </c>
      <c r="J37" s="548">
        <v>2786</v>
      </c>
      <c r="K37" s="549">
        <v>-142</v>
      </c>
      <c r="L37" s="380">
        <v>-5.0969131371141421</v>
      </c>
    </row>
    <row r="38" spans="1:12" s="369" customFormat="1" ht="15.95" customHeight="1" x14ac:dyDescent="0.2">
      <c r="A38" s="381"/>
      <c r="B38" s="384" t="s">
        <v>105</v>
      </c>
      <c r="C38" s="384" t="s">
        <v>106</v>
      </c>
      <c r="D38" s="385"/>
      <c r="E38" s="383"/>
      <c r="F38" s="548">
        <v>4807</v>
      </c>
      <c r="G38" s="548">
        <v>3326</v>
      </c>
      <c r="H38" s="548">
        <v>4855</v>
      </c>
      <c r="I38" s="548">
        <v>4618</v>
      </c>
      <c r="J38" s="550">
        <v>5189</v>
      </c>
      <c r="K38" s="549">
        <v>-382</v>
      </c>
      <c r="L38" s="380">
        <v>-7.3617267296203508</v>
      </c>
    </row>
    <row r="39" spans="1:12" s="369" customFormat="1" ht="15.95" customHeight="1" x14ac:dyDescent="0.2">
      <c r="A39" s="381"/>
      <c r="B39" s="385"/>
      <c r="C39" s="382" t="s">
        <v>353</v>
      </c>
      <c r="D39" s="385"/>
      <c r="E39" s="383"/>
      <c r="F39" s="548">
        <v>1256</v>
      </c>
      <c r="G39" s="548">
        <v>1166</v>
      </c>
      <c r="H39" s="548">
        <v>1554</v>
      </c>
      <c r="I39" s="548">
        <v>1243</v>
      </c>
      <c r="J39" s="548">
        <v>1453</v>
      </c>
      <c r="K39" s="549">
        <v>-197</v>
      </c>
      <c r="L39" s="380">
        <v>-13.558155540261527</v>
      </c>
    </row>
    <row r="40" spans="1:12" s="369" customFormat="1" ht="15.95" customHeight="1" x14ac:dyDescent="0.2">
      <c r="A40" s="381"/>
      <c r="B40" s="384"/>
      <c r="C40" s="384" t="s">
        <v>107</v>
      </c>
      <c r="D40" s="385"/>
      <c r="E40" s="383"/>
      <c r="F40" s="548">
        <v>3816</v>
      </c>
      <c r="G40" s="548">
        <v>2979</v>
      </c>
      <c r="H40" s="548">
        <v>3916</v>
      </c>
      <c r="I40" s="548">
        <v>3059</v>
      </c>
      <c r="J40" s="548">
        <v>3805</v>
      </c>
      <c r="K40" s="549">
        <v>11</v>
      </c>
      <c r="L40" s="380">
        <v>0.28909329829172142</v>
      </c>
    </row>
    <row r="41" spans="1:12" s="369" customFormat="1" ht="24" customHeight="1" x14ac:dyDescent="0.2">
      <c r="A41" s="381"/>
      <c r="B41" s="385"/>
      <c r="C41" s="382" t="s">
        <v>353</v>
      </c>
      <c r="D41" s="385"/>
      <c r="E41" s="383"/>
      <c r="F41" s="548">
        <v>1388</v>
      </c>
      <c r="G41" s="548">
        <v>1286</v>
      </c>
      <c r="H41" s="548">
        <v>1520</v>
      </c>
      <c r="I41" s="548">
        <v>1185</v>
      </c>
      <c r="J41" s="550">
        <v>1333</v>
      </c>
      <c r="K41" s="549">
        <v>55</v>
      </c>
      <c r="L41" s="380">
        <v>4.1260315078769692</v>
      </c>
    </row>
    <row r="42" spans="1:12" s="110" customFormat="1" ht="15" customHeight="1" x14ac:dyDescent="0.2">
      <c r="A42" s="381"/>
      <c r="B42" s="384" t="s">
        <v>113</v>
      </c>
      <c r="C42" s="384" t="s">
        <v>354</v>
      </c>
      <c r="D42" s="385"/>
      <c r="E42" s="383"/>
      <c r="F42" s="548">
        <v>1434</v>
      </c>
      <c r="G42" s="548">
        <v>1189</v>
      </c>
      <c r="H42" s="548">
        <v>1973</v>
      </c>
      <c r="I42" s="548">
        <v>1274</v>
      </c>
      <c r="J42" s="548">
        <v>1525</v>
      </c>
      <c r="K42" s="549">
        <v>-91</v>
      </c>
      <c r="L42" s="380">
        <v>-5.9672131147540988</v>
      </c>
    </row>
    <row r="43" spans="1:12" s="110" customFormat="1" ht="15" customHeight="1" x14ac:dyDescent="0.2">
      <c r="A43" s="381"/>
      <c r="B43" s="385"/>
      <c r="C43" s="382" t="s">
        <v>353</v>
      </c>
      <c r="D43" s="385"/>
      <c r="E43" s="383"/>
      <c r="F43" s="548">
        <v>597</v>
      </c>
      <c r="G43" s="548">
        <v>592</v>
      </c>
      <c r="H43" s="548">
        <v>874</v>
      </c>
      <c r="I43" s="548">
        <v>525</v>
      </c>
      <c r="J43" s="548">
        <v>583</v>
      </c>
      <c r="K43" s="549">
        <v>14</v>
      </c>
      <c r="L43" s="380">
        <v>2.4013722126929675</v>
      </c>
    </row>
    <row r="44" spans="1:12" s="110" customFormat="1" ht="15" customHeight="1" x14ac:dyDescent="0.2">
      <c r="A44" s="381"/>
      <c r="B44" s="384"/>
      <c r="C44" s="366" t="s">
        <v>109</v>
      </c>
      <c r="D44" s="385"/>
      <c r="E44" s="383"/>
      <c r="F44" s="548">
        <v>6098</v>
      </c>
      <c r="G44" s="548">
        <v>4495</v>
      </c>
      <c r="H44" s="548">
        <v>5910</v>
      </c>
      <c r="I44" s="548">
        <v>5527</v>
      </c>
      <c r="J44" s="550">
        <v>6348</v>
      </c>
      <c r="K44" s="549">
        <v>-250</v>
      </c>
      <c r="L44" s="380">
        <v>-3.9382482671707626</v>
      </c>
    </row>
    <row r="45" spans="1:12" s="110" customFormat="1" ht="15" customHeight="1" x14ac:dyDescent="0.2">
      <c r="A45" s="381"/>
      <c r="B45" s="385"/>
      <c r="C45" s="382" t="s">
        <v>353</v>
      </c>
      <c r="D45" s="385"/>
      <c r="E45" s="383"/>
      <c r="F45" s="548">
        <v>1769</v>
      </c>
      <c r="G45" s="548">
        <v>1634</v>
      </c>
      <c r="H45" s="548">
        <v>1916</v>
      </c>
      <c r="I45" s="548">
        <v>1654</v>
      </c>
      <c r="J45" s="548">
        <v>1924</v>
      </c>
      <c r="K45" s="549">
        <v>-155</v>
      </c>
      <c r="L45" s="380">
        <v>-8.0561330561330564</v>
      </c>
    </row>
    <row r="46" spans="1:12" s="110" customFormat="1" ht="15" customHeight="1" x14ac:dyDescent="0.2">
      <c r="A46" s="381"/>
      <c r="B46" s="384"/>
      <c r="C46" s="366" t="s">
        <v>110</v>
      </c>
      <c r="D46" s="385"/>
      <c r="E46" s="383"/>
      <c r="F46" s="548">
        <v>1000</v>
      </c>
      <c r="G46" s="548">
        <v>547</v>
      </c>
      <c r="H46" s="548">
        <v>789</v>
      </c>
      <c r="I46" s="548">
        <v>784</v>
      </c>
      <c r="J46" s="548">
        <v>1008</v>
      </c>
      <c r="K46" s="549">
        <v>-8</v>
      </c>
      <c r="L46" s="380">
        <v>-0.79365079365079361</v>
      </c>
    </row>
    <row r="47" spans="1:12" s="110" customFormat="1" ht="15" customHeight="1" x14ac:dyDescent="0.2">
      <c r="A47" s="381"/>
      <c r="B47" s="385"/>
      <c r="C47" s="382" t="s">
        <v>353</v>
      </c>
      <c r="D47" s="385"/>
      <c r="E47" s="383"/>
      <c r="F47" s="548">
        <v>244</v>
      </c>
      <c r="G47" s="548">
        <v>191</v>
      </c>
      <c r="H47" s="548">
        <v>244</v>
      </c>
      <c r="I47" s="548">
        <v>213</v>
      </c>
      <c r="J47" s="550">
        <v>244</v>
      </c>
      <c r="K47" s="549">
        <v>0</v>
      </c>
      <c r="L47" s="380">
        <v>0</v>
      </c>
    </row>
    <row r="48" spans="1:12" s="110" customFormat="1" ht="15" customHeight="1" x14ac:dyDescent="0.2">
      <c r="A48" s="381"/>
      <c r="B48" s="385"/>
      <c r="C48" s="366" t="s">
        <v>111</v>
      </c>
      <c r="D48" s="386"/>
      <c r="E48" s="387"/>
      <c r="F48" s="548">
        <v>91</v>
      </c>
      <c r="G48" s="548">
        <v>74</v>
      </c>
      <c r="H48" s="548">
        <v>99</v>
      </c>
      <c r="I48" s="548">
        <v>92</v>
      </c>
      <c r="J48" s="548">
        <v>113</v>
      </c>
      <c r="K48" s="549">
        <v>-22</v>
      </c>
      <c r="L48" s="380">
        <v>-19.469026548672566</v>
      </c>
    </row>
    <row r="49" spans="1:12" s="110" customFormat="1" ht="15" customHeight="1" x14ac:dyDescent="0.2">
      <c r="A49" s="381"/>
      <c r="B49" s="385"/>
      <c r="C49" s="382" t="s">
        <v>353</v>
      </c>
      <c r="D49" s="385"/>
      <c r="E49" s="383"/>
      <c r="F49" s="548">
        <v>34</v>
      </c>
      <c r="G49" s="548">
        <v>35</v>
      </c>
      <c r="H49" s="548">
        <v>40</v>
      </c>
      <c r="I49" s="548">
        <v>36</v>
      </c>
      <c r="J49" s="548">
        <v>35</v>
      </c>
      <c r="K49" s="549">
        <v>-1</v>
      </c>
      <c r="L49" s="380">
        <v>-2.8571428571428572</v>
      </c>
    </row>
    <row r="50" spans="1:12" s="110" customFormat="1" ht="15" customHeight="1" x14ac:dyDescent="0.2">
      <c r="A50" s="381"/>
      <c r="B50" s="384" t="s">
        <v>113</v>
      </c>
      <c r="C50" s="382" t="s">
        <v>181</v>
      </c>
      <c r="D50" s="385"/>
      <c r="E50" s="383"/>
      <c r="F50" s="548">
        <v>5144</v>
      </c>
      <c r="G50" s="548">
        <v>3442</v>
      </c>
      <c r="H50" s="548">
        <v>5384</v>
      </c>
      <c r="I50" s="548">
        <v>4811</v>
      </c>
      <c r="J50" s="550">
        <v>5673</v>
      </c>
      <c r="K50" s="549">
        <v>-529</v>
      </c>
      <c r="L50" s="380">
        <v>-9.3248722016569712</v>
      </c>
    </row>
    <row r="51" spans="1:12" s="110" customFormat="1" ht="15" customHeight="1" x14ac:dyDescent="0.2">
      <c r="A51" s="381"/>
      <c r="B51" s="385"/>
      <c r="C51" s="382" t="s">
        <v>353</v>
      </c>
      <c r="D51" s="385"/>
      <c r="E51" s="383"/>
      <c r="F51" s="548">
        <v>1101</v>
      </c>
      <c r="G51" s="548">
        <v>970</v>
      </c>
      <c r="H51" s="548">
        <v>1466</v>
      </c>
      <c r="I51" s="548">
        <v>1002</v>
      </c>
      <c r="J51" s="548">
        <v>1339</v>
      </c>
      <c r="K51" s="549">
        <v>-238</v>
      </c>
      <c r="L51" s="380">
        <v>-17.774458551157579</v>
      </c>
    </row>
    <row r="52" spans="1:12" s="110" customFormat="1" ht="15" customHeight="1" x14ac:dyDescent="0.2">
      <c r="A52" s="381"/>
      <c r="B52" s="384"/>
      <c r="C52" s="382" t="s">
        <v>182</v>
      </c>
      <c r="D52" s="385"/>
      <c r="E52" s="383"/>
      <c r="F52" s="548">
        <v>3479</v>
      </c>
      <c r="G52" s="548">
        <v>2863</v>
      </c>
      <c r="H52" s="548">
        <v>3387</v>
      </c>
      <c r="I52" s="548">
        <v>2866</v>
      </c>
      <c r="J52" s="548">
        <v>3321</v>
      </c>
      <c r="K52" s="549">
        <v>158</v>
      </c>
      <c r="L52" s="380">
        <v>4.7576031315868716</v>
      </c>
    </row>
    <row r="53" spans="1:12" s="269" customFormat="1" ht="11.25" customHeight="1" x14ac:dyDescent="0.2">
      <c r="A53" s="381"/>
      <c r="B53" s="385"/>
      <c r="C53" s="382" t="s">
        <v>353</v>
      </c>
      <c r="D53" s="385"/>
      <c r="E53" s="383"/>
      <c r="F53" s="548">
        <v>1543</v>
      </c>
      <c r="G53" s="548">
        <v>1482</v>
      </c>
      <c r="H53" s="548">
        <v>1608</v>
      </c>
      <c r="I53" s="548">
        <v>1426</v>
      </c>
      <c r="J53" s="550">
        <v>1447</v>
      </c>
      <c r="K53" s="549">
        <v>96</v>
      </c>
      <c r="L53" s="380">
        <v>6.6344160331720801</v>
      </c>
    </row>
    <row r="54" spans="1:12" s="151" customFormat="1" ht="12.75" customHeight="1" x14ac:dyDescent="0.2">
      <c r="A54" s="381"/>
      <c r="B54" s="384" t="s">
        <v>113</v>
      </c>
      <c r="C54" s="384" t="s">
        <v>116</v>
      </c>
      <c r="D54" s="385"/>
      <c r="E54" s="383"/>
      <c r="F54" s="548">
        <v>7276</v>
      </c>
      <c r="G54" s="548">
        <v>5159</v>
      </c>
      <c r="H54" s="548">
        <v>7159</v>
      </c>
      <c r="I54" s="548">
        <v>6319</v>
      </c>
      <c r="J54" s="548">
        <v>7574</v>
      </c>
      <c r="K54" s="549">
        <v>-298</v>
      </c>
      <c r="L54" s="380">
        <v>-3.9345128069712172</v>
      </c>
    </row>
    <row r="55" spans="1:12" ht="11.25" x14ac:dyDescent="0.2">
      <c r="A55" s="381"/>
      <c r="B55" s="385"/>
      <c r="C55" s="382" t="s">
        <v>353</v>
      </c>
      <c r="D55" s="385"/>
      <c r="E55" s="383"/>
      <c r="F55" s="548">
        <v>2138</v>
      </c>
      <c r="G55" s="548">
        <v>1973</v>
      </c>
      <c r="H55" s="548">
        <v>2412</v>
      </c>
      <c r="I55" s="548">
        <v>1952</v>
      </c>
      <c r="J55" s="548">
        <v>2217</v>
      </c>
      <c r="K55" s="549">
        <v>-79</v>
      </c>
      <c r="L55" s="380">
        <v>-3.5633739287325215</v>
      </c>
    </row>
    <row r="56" spans="1:12" ht="14.25" customHeight="1" x14ac:dyDescent="0.2">
      <c r="A56" s="381"/>
      <c r="B56" s="385"/>
      <c r="C56" s="384" t="s">
        <v>117</v>
      </c>
      <c r="D56" s="385"/>
      <c r="E56" s="383"/>
      <c r="F56" s="548">
        <v>1339</v>
      </c>
      <c r="G56" s="548">
        <v>1141</v>
      </c>
      <c r="H56" s="548">
        <v>1609</v>
      </c>
      <c r="I56" s="548">
        <v>1352</v>
      </c>
      <c r="J56" s="548">
        <v>1415</v>
      </c>
      <c r="K56" s="549">
        <v>-76</v>
      </c>
      <c r="L56" s="380">
        <v>-5.3710247349823321</v>
      </c>
    </row>
    <row r="57" spans="1:12" ht="18.75" customHeight="1" x14ac:dyDescent="0.2">
      <c r="A57" s="388"/>
      <c r="B57" s="389"/>
      <c r="C57" s="390" t="s">
        <v>353</v>
      </c>
      <c r="D57" s="389"/>
      <c r="E57" s="391"/>
      <c r="F57" s="551">
        <v>500</v>
      </c>
      <c r="G57" s="552">
        <v>477</v>
      </c>
      <c r="H57" s="552">
        <v>660</v>
      </c>
      <c r="I57" s="552">
        <v>475</v>
      </c>
      <c r="J57" s="552">
        <v>569</v>
      </c>
      <c r="K57" s="553">
        <f t="shared" ref="K57" si="0">IF(OR(F57=".",J57=".")=TRUE,".",IF(OR(F57="*",J57="*")=TRUE,"*",IF(AND(F57="-",J57="-")=TRUE,"-",IF(AND(ISNUMBER(J57),ISNUMBER(F57))=TRUE,IF(F57-J57=0,0,F57-J57),IF(ISNUMBER(F57)=TRUE,F57,-J57)))))</f>
        <v>-69</v>
      </c>
      <c r="L57" s="392">
        <f t="shared" ref="L57" si="1">IF(K57 =".",".",IF(K57 ="*","*",IF(K57="-","-",IF(K57=0,0,IF(OR(J57="-",J57=".",F57="-",F57=".")=TRUE,"X",IF(J57=0,"0,0",IF(ABS(K57*100/J57)&gt;250,".X",(K57*100/J57))))))))</f>
        <v>-12.126537785588752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8896</v>
      </c>
      <c r="E11" s="114">
        <v>6616</v>
      </c>
      <c r="F11" s="114">
        <v>11024</v>
      </c>
      <c r="G11" s="114">
        <v>7844</v>
      </c>
      <c r="H11" s="140">
        <v>9341</v>
      </c>
      <c r="I11" s="115">
        <v>-445</v>
      </c>
      <c r="J11" s="116">
        <v>-4.7639439032223532</v>
      </c>
    </row>
    <row r="12" spans="1:15" s="110" customFormat="1" ht="24.95" customHeight="1" x14ac:dyDescent="0.2">
      <c r="A12" s="193" t="s">
        <v>132</v>
      </c>
      <c r="B12" s="194" t="s">
        <v>133</v>
      </c>
      <c r="C12" s="113">
        <v>0.15737410071942445</v>
      </c>
      <c r="D12" s="115">
        <v>14</v>
      </c>
      <c r="E12" s="114">
        <v>5</v>
      </c>
      <c r="F12" s="114">
        <v>24</v>
      </c>
      <c r="G12" s="114">
        <v>13</v>
      </c>
      <c r="H12" s="140">
        <v>11</v>
      </c>
      <c r="I12" s="115">
        <v>3</v>
      </c>
      <c r="J12" s="116">
        <v>27.272727272727273</v>
      </c>
    </row>
    <row r="13" spans="1:15" s="110" customFormat="1" ht="24.95" customHeight="1" x14ac:dyDescent="0.2">
      <c r="A13" s="193" t="s">
        <v>134</v>
      </c>
      <c r="B13" s="199" t="s">
        <v>214</v>
      </c>
      <c r="C13" s="113">
        <v>1.0116906474820144</v>
      </c>
      <c r="D13" s="115">
        <v>90</v>
      </c>
      <c r="E13" s="114">
        <v>57</v>
      </c>
      <c r="F13" s="114">
        <v>125</v>
      </c>
      <c r="G13" s="114">
        <v>67</v>
      </c>
      <c r="H13" s="140">
        <v>79</v>
      </c>
      <c r="I13" s="115">
        <v>11</v>
      </c>
      <c r="J13" s="116">
        <v>13.924050632911392</v>
      </c>
    </row>
    <row r="14" spans="1:15" s="287" customFormat="1" ht="24.95" customHeight="1" x14ac:dyDescent="0.2">
      <c r="A14" s="193" t="s">
        <v>215</v>
      </c>
      <c r="B14" s="199" t="s">
        <v>137</v>
      </c>
      <c r="C14" s="113">
        <v>8.7005395683453237</v>
      </c>
      <c r="D14" s="115">
        <v>774</v>
      </c>
      <c r="E14" s="114">
        <v>568</v>
      </c>
      <c r="F14" s="114">
        <v>987</v>
      </c>
      <c r="G14" s="114">
        <v>797</v>
      </c>
      <c r="H14" s="140">
        <v>1046</v>
      </c>
      <c r="I14" s="115">
        <v>-272</v>
      </c>
      <c r="J14" s="116">
        <v>-26.003824091778203</v>
      </c>
      <c r="K14" s="110"/>
      <c r="L14" s="110"/>
      <c r="M14" s="110"/>
      <c r="N14" s="110"/>
      <c r="O14" s="110"/>
    </row>
    <row r="15" spans="1:15" s="110" customFormat="1" ht="24.95" customHeight="1" x14ac:dyDescent="0.2">
      <c r="A15" s="193" t="s">
        <v>216</v>
      </c>
      <c r="B15" s="199" t="s">
        <v>217</v>
      </c>
      <c r="C15" s="113">
        <v>1.1353417266187051</v>
      </c>
      <c r="D15" s="115">
        <v>101</v>
      </c>
      <c r="E15" s="114">
        <v>107</v>
      </c>
      <c r="F15" s="114">
        <v>127</v>
      </c>
      <c r="G15" s="114">
        <v>104</v>
      </c>
      <c r="H15" s="140">
        <v>63</v>
      </c>
      <c r="I15" s="115">
        <v>38</v>
      </c>
      <c r="J15" s="116">
        <v>60.317460317460316</v>
      </c>
    </row>
    <row r="16" spans="1:15" s="287" customFormat="1" ht="24.95" customHeight="1" x14ac:dyDescent="0.2">
      <c r="A16" s="193" t="s">
        <v>218</v>
      </c>
      <c r="B16" s="199" t="s">
        <v>141</v>
      </c>
      <c r="C16" s="113">
        <v>7.0930755395683454</v>
      </c>
      <c r="D16" s="115">
        <v>631</v>
      </c>
      <c r="E16" s="114">
        <v>422</v>
      </c>
      <c r="F16" s="114">
        <v>794</v>
      </c>
      <c r="G16" s="114">
        <v>636</v>
      </c>
      <c r="H16" s="140">
        <v>889</v>
      </c>
      <c r="I16" s="115">
        <v>-258</v>
      </c>
      <c r="J16" s="116">
        <v>-29.021372328458941</v>
      </c>
      <c r="K16" s="110"/>
      <c r="L16" s="110"/>
      <c r="M16" s="110"/>
      <c r="N16" s="110"/>
      <c r="O16" s="110"/>
    </row>
    <row r="17" spans="1:15" s="110" customFormat="1" ht="24.95" customHeight="1" x14ac:dyDescent="0.2">
      <c r="A17" s="193" t="s">
        <v>142</v>
      </c>
      <c r="B17" s="199" t="s">
        <v>220</v>
      </c>
      <c r="C17" s="113">
        <v>0.47212230215827339</v>
      </c>
      <c r="D17" s="115">
        <v>42</v>
      </c>
      <c r="E17" s="114">
        <v>39</v>
      </c>
      <c r="F17" s="114">
        <v>66</v>
      </c>
      <c r="G17" s="114">
        <v>57</v>
      </c>
      <c r="H17" s="140">
        <v>94</v>
      </c>
      <c r="I17" s="115">
        <v>-52</v>
      </c>
      <c r="J17" s="116">
        <v>-55.319148936170215</v>
      </c>
    </row>
    <row r="18" spans="1:15" s="287" customFormat="1" ht="24.95" customHeight="1" x14ac:dyDescent="0.2">
      <c r="A18" s="201" t="s">
        <v>144</v>
      </c>
      <c r="B18" s="202" t="s">
        <v>145</v>
      </c>
      <c r="C18" s="113">
        <v>7.081834532374101</v>
      </c>
      <c r="D18" s="115">
        <v>630</v>
      </c>
      <c r="E18" s="114">
        <v>233</v>
      </c>
      <c r="F18" s="114">
        <v>519</v>
      </c>
      <c r="G18" s="114">
        <v>434</v>
      </c>
      <c r="H18" s="140">
        <v>516</v>
      </c>
      <c r="I18" s="115">
        <v>114</v>
      </c>
      <c r="J18" s="116">
        <v>22.093023255813954</v>
      </c>
      <c r="K18" s="110"/>
      <c r="L18" s="110"/>
      <c r="M18" s="110"/>
      <c r="N18" s="110"/>
      <c r="O18" s="110"/>
    </row>
    <row r="19" spans="1:15" s="110" customFormat="1" ht="24.95" customHeight="1" x14ac:dyDescent="0.2">
      <c r="A19" s="193" t="s">
        <v>146</v>
      </c>
      <c r="B19" s="199" t="s">
        <v>147</v>
      </c>
      <c r="C19" s="113">
        <v>10.780125899280575</v>
      </c>
      <c r="D19" s="115">
        <v>959</v>
      </c>
      <c r="E19" s="114">
        <v>722</v>
      </c>
      <c r="F19" s="114">
        <v>1241</v>
      </c>
      <c r="G19" s="114">
        <v>765</v>
      </c>
      <c r="H19" s="140">
        <v>1138</v>
      </c>
      <c r="I19" s="115">
        <v>-179</v>
      </c>
      <c r="J19" s="116">
        <v>-15.729349736379614</v>
      </c>
    </row>
    <row r="20" spans="1:15" s="287" customFormat="1" ht="24.95" customHeight="1" x14ac:dyDescent="0.2">
      <c r="A20" s="193" t="s">
        <v>148</v>
      </c>
      <c r="B20" s="199" t="s">
        <v>149</v>
      </c>
      <c r="C20" s="113">
        <v>4.0130395683453237</v>
      </c>
      <c r="D20" s="115">
        <v>357</v>
      </c>
      <c r="E20" s="114">
        <v>235</v>
      </c>
      <c r="F20" s="114">
        <v>453</v>
      </c>
      <c r="G20" s="114">
        <v>355</v>
      </c>
      <c r="H20" s="140">
        <v>368</v>
      </c>
      <c r="I20" s="115">
        <v>-11</v>
      </c>
      <c r="J20" s="116">
        <v>-2.9891304347826089</v>
      </c>
      <c r="K20" s="110"/>
      <c r="L20" s="110"/>
      <c r="M20" s="110"/>
      <c r="N20" s="110"/>
      <c r="O20" s="110"/>
    </row>
    <row r="21" spans="1:15" s="110" customFormat="1" ht="24.95" customHeight="1" x14ac:dyDescent="0.2">
      <c r="A21" s="201" t="s">
        <v>150</v>
      </c>
      <c r="B21" s="202" t="s">
        <v>151</v>
      </c>
      <c r="C21" s="113">
        <v>4.7774280575539567</v>
      </c>
      <c r="D21" s="115">
        <v>425</v>
      </c>
      <c r="E21" s="114">
        <v>385</v>
      </c>
      <c r="F21" s="114">
        <v>501</v>
      </c>
      <c r="G21" s="114">
        <v>423</v>
      </c>
      <c r="H21" s="140">
        <v>446</v>
      </c>
      <c r="I21" s="115">
        <v>-21</v>
      </c>
      <c r="J21" s="116">
        <v>-4.7085201793721971</v>
      </c>
    </row>
    <row r="22" spans="1:15" s="110" customFormat="1" ht="24.95" customHeight="1" x14ac:dyDescent="0.2">
      <c r="A22" s="201" t="s">
        <v>152</v>
      </c>
      <c r="B22" s="199" t="s">
        <v>153</v>
      </c>
      <c r="C22" s="113">
        <v>2.6303956834532376</v>
      </c>
      <c r="D22" s="115">
        <v>234</v>
      </c>
      <c r="E22" s="114">
        <v>207</v>
      </c>
      <c r="F22" s="114">
        <v>347</v>
      </c>
      <c r="G22" s="114">
        <v>289</v>
      </c>
      <c r="H22" s="140">
        <v>246</v>
      </c>
      <c r="I22" s="115">
        <v>-12</v>
      </c>
      <c r="J22" s="116">
        <v>-4.8780487804878048</v>
      </c>
    </row>
    <row r="23" spans="1:15" s="110" customFormat="1" ht="24.95" customHeight="1" x14ac:dyDescent="0.2">
      <c r="A23" s="193" t="s">
        <v>154</v>
      </c>
      <c r="B23" s="199" t="s">
        <v>155</v>
      </c>
      <c r="C23" s="113">
        <v>0.80935251798561147</v>
      </c>
      <c r="D23" s="115">
        <v>72</v>
      </c>
      <c r="E23" s="114">
        <v>34</v>
      </c>
      <c r="F23" s="114">
        <v>75</v>
      </c>
      <c r="G23" s="114">
        <v>41</v>
      </c>
      <c r="H23" s="140">
        <v>121</v>
      </c>
      <c r="I23" s="115">
        <v>-49</v>
      </c>
      <c r="J23" s="116">
        <v>-40.495867768595041</v>
      </c>
    </row>
    <row r="24" spans="1:15" s="110" customFormat="1" ht="24.95" customHeight="1" x14ac:dyDescent="0.2">
      <c r="A24" s="193" t="s">
        <v>156</v>
      </c>
      <c r="B24" s="199" t="s">
        <v>221</v>
      </c>
      <c r="C24" s="113">
        <v>10.173111510791367</v>
      </c>
      <c r="D24" s="115">
        <v>905</v>
      </c>
      <c r="E24" s="114">
        <v>671</v>
      </c>
      <c r="F24" s="114">
        <v>843</v>
      </c>
      <c r="G24" s="114">
        <v>681</v>
      </c>
      <c r="H24" s="140">
        <v>910</v>
      </c>
      <c r="I24" s="115">
        <v>-5</v>
      </c>
      <c r="J24" s="116">
        <v>-0.5494505494505495</v>
      </c>
    </row>
    <row r="25" spans="1:15" s="110" customFormat="1" ht="24.95" customHeight="1" x14ac:dyDescent="0.2">
      <c r="A25" s="193" t="s">
        <v>222</v>
      </c>
      <c r="B25" s="204" t="s">
        <v>159</v>
      </c>
      <c r="C25" s="113">
        <v>11.308453237410072</v>
      </c>
      <c r="D25" s="115">
        <v>1006</v>
      </c>
      <c r="E25" s="114">
        <v>764</v>
      </c>
      <c r="F25" s="114">
        <v>960</v>
      </c>
      <c r="G25" s="114">
        <v>868</v>
      </c>
      <c r="H25" s="140">
        <v>1000</v>
      </c>
      <c r="I25" s="115">
        <v>6</v>
      </c>
      <c r="J25" s="116">
        <v>0.6</v>
      </c>
    </row>
    <row r="26" spans="1:15" s="110" customFormat="1" ht="24.95" customHeight="1" x14ac:dyDescent="0.2">
      <c r="A26" s="201">
        <v>782.78300000000002</v>
      </c>
      <c r="B26" s="203" t="s">
        <v>160</v>
      </c>
      <c r="C26" s="113">
        <v>13.590377697841726</v>
      </c>
      <c r="D26" s="115">
        <v>1209</v>
      </c>
      <c r="E26" s="114">
        <v>1033</v>
      </c>
      <c r="F26" s="114">
        <v>1472</v>
      </c>
      <c r="G26" s="114">
        <v>1514</v>
      </c>
      <c r="H26" s="140">
        <v>1472</v>
      </c>
      <c r="I26" s="115">
        <v>-263</v>
      </c>
      <c r="J26" s="116">
        <v>-17.866847826086957</v>
      </c>
    </row>
    <row r="27" spans="1:15" s="110" customFormat="1" ht="24.95" customHeight="1" x14ac:dyDescent="0.2">
      <c r="A27" s="193" t="s">
        <v>161</v>
      </c>
      <c r="B27" s="199" t="s">
        <v>162</v>
      </c>
      <c r="C27" s="113">
        <v>2.2594424460431655</v>
      </c>
      <c r="D27" s="115">
        <v>201</v>
      </c>
      <c r="E27" s="114">
        <v>183</v>
      </c>
      <c r="F27" s="114">
        <v>482</v>
      </c>
      <c r="G27" s="114">
        <v>175</v>
      </c>
      <c r="H27" s="140">
        <v>179</v>
      </c>
      <c r="I27" s="115">
        <v>22</v>
      </c>
      <c r="J27" s="116">
        <v>12.29050279329609</v>
      </c>
    </row>
    <row r="28" spans="1:15" s="110" customFormat="1" ht="24.95" customHeight="1" x14ac:dyDescent="0.2">
      <c r="A28" s="193" t="s">
        <v>163</v>
      </c>
      <c r="B28" s="199" t="s">
        <v>164</v>
      </c>
      <c r="C28" s="113">
        <v>3.4509892086330933</v>
      </c>
      <c r="D28" s="115">
        <v>307</v>
      </c>
      <c r="E28" s="114">
        <v>355</v>
      </c>
      <c r="F28" s="114">
        <v>492</v>
      </c>
      <c r="G28" s="114">
        <v>269</v>
      </c>
      <c r="H28" s="140">
        <v>264</v>
      </c>
      <c r="I28" s="115">
        <v>43</v>
      </c>
      <c r="J28" s="116">
        <v>16.287878787878789</v>
      </c>
    </row>
    <row r="29" spans="1:15" s="110" customFormat="1" ht="24.95" customHeight="1" x14ac:dyDescent="0.2">
      <c r="A29" s="193">
        <v>86</v>
      </c>
      <c r="B29" s="199" t="s">
        <v>165</v>
      </c>
      <c r="C29" s="113">
        <v>6.1263489208633093</v>
      </c>
      <c r="D29" s="115">
        <v>545</v>
      </c>
      <c r="E29" s="114">
        <v>339</v>
      </c>
      <c r="F29" s="114">
        <v>895</v>
      </c>
      <c r="G29" s="114">
        <v>327</v>
      </c>
      <c r="H29" s="140">
        <v>516</v>
      </c>
      <c r="I29" s="115">
        <v>29</v>
      </c>
      <c r="J29" s="116">
        <v>5.6201550387596901</v>
      </c>
    </row>
    <row r="30" spans="1:15" s="110" customFormat="1" ht="24.95" customHeight="1" x14ac:dyDescent="0.2">
      <c r="A30" s="193">
        <v>87.88</v>
      </c>
      <c r="B30" s="204" t="s">
        <v>166</v>
      </c>
      <c r="C30" s="113">
        <v>8.5544064748201443</v>
      </c>
      <c r="D30" s="115">
        <v>761</v>
      </c>
      <c r="E30" s="114">
        <v>506</v>
      </c>
      <c r="F30" s="114">
        <v>1033</v>
      </c>
      <c r="G30" s="114">
        <v>424</v>
      </c>
      <c r="H30" s="140">
        <v>533</v>
      </c>
      <c r="I30" s="115">
        <v>228</v>
      </c>
      <c r="J30" s="116">
        <v>42.776735459662291</v>
      </c>
    </row>
    <row r="31" spans="1:15" s="110" customFormat="1" ht="24.95" customHeight="1" x14ac:dyDescent="0.2">
      <c r="A31" s="193" t="s">
        <v>167</v>
      </c>
      <c r="B31" s="199" t="s">
        <v>168</v>
      </c>
      <c r="C31" s="113">
        <v>4.5750899280575537</v>
      </c>
      <c r="D31" s="115">
        <v>407</v>
      </c>
      <c r="E31" s="114">
        <v>319</v>
      </c>
      <c r="F31" s="114">
        <v>575</v>
      </c>
      <c r="G31" s="114">
        <v>402</v>
      </c>
      <c r="H31" s="140">
        <v>496</v>
      </c>
      <c r="I31" s="115">
        <v>-89</v>
      </c>
      <c r="J31" s="116">
        <v>-17.943548387096776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0.15737410071942445</v>
      </c>
      <c r="D34" s="115">
        <v>14</v>
      </c>
      <c r="E34" s="114">
        <v>5</v>
      </c>
      <c r="F34" s="114">
        <v>24</v>
      </c>
      <c r="G34" s="114">
        <v>13</v>
      </c>
      <c r="H34" s="140">
        <v>11</v>
      </c>
      <c r="I34" s="115">
        <v>3</v>
      </c>
      <c r="J34" s="116">
        <v>27.272727272727273</v>
      </c>
    </row>
    <row r="35" spans="1:10" s="110" customFormat="1" ht="24.95" customHeight="1" x14ac:dyDescent="0.2">
      <c r="A35" s="292" t="s">
        <v>171</v>
      </c>
      <c r="B35" s="293" t="s">
        <v>172</v>
      </c>
      <c r="C35" s="113">
        <v>16.794064748201439</v>
      </c>
      <c r="D35" s="115">
        <v>1494</v>
      </c>
      <c r="E35" s="114">
        <v>858</v>
      </c>
      <c r="F35" s="114">
        <v>1631</v>
      </c>
      <c r="G35" s="114">
        <v>1298</v>
      </c>
      <c r="H35" s="140">
        <v>1641</v>
      </c>
      <c r="I35" s="115">
        <v>-147</v>
      </c>
      <c r="J35" s="116">
        <v>-8.9579524680073135</v>
      </c>
    </row>
    <row r="36" spans="1:10" s="110" customFormat="1" ht="24.95" customHeight="1" x14ac:dyDescent="0.2">
      <c r="A36" s="294" t="s">
        <v>173</v>
      </c>
      <c r="B36" s="295" t="s">
        <v>174</v>
      </c>
      <c r="C36" s="125">
        <v>83.048561151079141</v>
      </c>
      <c r="D36" s="143">
        <v>7388</v>
      </c>
      <c r="E36" s="144">
        <v>5753</v>
      </c>
      <c r="F36" s="144">
        <v>9369</v>
      </c>
      <c r="G36" s="144">
        <v>6533</v>
      </c>
      <c r="H36" s="145">
        <v>7689</v>
      </c>
      <c r="I36" s="143">
        <v>-301</v>
      </c>
      <c r="J36" s="146">
        <v>-3.9146833138249448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8896</v>
      </c>
      <c r="F11" s="264">
        <v>6616</v>
      </c>
      <c r="G11" s="264">
        <v>11024</v>
      </c>
      <c r="H11" s="264">
        <v>7844</v>
      </c>
      <c r="I11" s="265">
        <v>9341</v>
      </c>
      <c r="J11" s="263">
        <v>-445</v>
      </c>
      <c r="K11" s="266">
        <v>-4.7639439032223532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25.798111510791365</v>
      </c>
      <c r="E13" s="115">
        <v>2295</v>
      </c>
      <c r="F13" s="114">
        <v>1729</v>
      </c>
      <c r="G13" s="114">
        <v>2742</v>
      </c>
      <c r="H13" s="114">
        <v>2232</v>
      </c>
      <c r="I13" s="140">
        <v>2514</v>
      </c>
      <c r="J13" s="115">
        <v>-219</v>
      </c>
      <c r="K13" s="116">
        <v>-8.7112171837708825</v>
      </c>
    </row>
    <row r="14" spans="1:15" ht="15.95" customHeight="1" x14ac:dyDescent="0.2">
      <c r="A14" s="306" t="s">
        <v>230</v>
      </c>
      <c r="B14" s="307"/>
      <c r="C14" s="308"/>
      <c r="D14" s="113">
        <v>51.787320143884891</v>
      </c>
      <c r="E14" s="115">
        <v>4607</v>
      </c>
      <c r="F14" s="114">
        <v>3363</v>
      </c>
      <c r="G14" s="114">
        <v>6080</v>
      </c>
      <c r="H14" s="114">
        <v>3883</v>
      </c>
      <c r="I14" s="140">
        <v>4825</v>
      </c>
      <c r="J14" s="115">
        <v>-218</v>
      </c>
      <c r="K14" s="116">
        <v>-4.5181347150259068</v>
      </c>
    </row>
    <row r="15" spans="1:15" ht="15.95" customHeight="1" x14ac:dyDescent="0.2">
      <c r="A15" s="306" t="s">
        <v>231</v>
      </c>
      <c r="B15" s="307"/>
      <c r="C15" s="308"/>
      <c r="D15" s="113">
        <v>9.9145683453237403</v>
      </c>
      <c r="E15" s="115">
        <v>882</v>
      </c>
      <c r="F15" s="114">
        <v>623</v>
      </c>
      <c r="G15" s="114">
        <v>1061</v>
      </c>
      <c r="H15" s="114">
        <v>777</v>
      </c>
      <c r="I15" s="140">
        <v>927</v>
      </c>
      <c r="J15" s="115">
        <v>-45</v>
      </c>
      <c r="K15" s="116">
        <v>-4.8543689320388346</v>
      </c>
    </row>
    <row r="16" spans="1:15" ht="15.95" customHeight="1" x14ac:dyDescent="0.2">
      <c r="A16" s="306" t="s">
        <v>232</v>
      </c>
      <c r="B16" s="307"/>
      <c r="C16" s="308"/>
      <c r="D16" s="113">
        <v>12.365107913669064</v>
      </c>
      <c r="E16" s="115">
        <v>1100</v>
      </c>
      <c r="F16" s="114">
        <v>890</v>
      </c>
      <c r="G16" s="114">
        <v>1072</v>
      </c>
      <c r="H16" s="114">
        <v>940</v>
      </c>
      <c r="I16" s="140">
        <v>1057</v>
      </c>
      <c r="J16" s="115">
        <v>43</v>
      </c>
      <c r="K16" s="116">
        <v>4.0681173131504256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0.17985611510791366</v>
      </c>
      <c r="E18" s="115">
        <v>16</v>
      </c>
      <c r="F18" s="114">
        <v>20</v>
      </c>
      <c r="G18" s="114">
        <v>55</v>
      </c>
      <c r="H18" s="114">
        <v>32</v>
      </c>
      <c r="I18" s="140">
        <v>17</v>
      </c>
      <c r="J18" s="115">
        <v>-1</v>
      </c>
      <c r="K18" s="116">
        <v>-5.882352941176471</v>
      </c>
    </row>
    <row r="19" spans="1:11" ht="14.1" customHeight="1" x14ac:dyDescent="0.2">
      <c r="A19" s="306" t="s">
        <v>235</v>
      </c>
      <c r="B19" s="307" t="s">
        <v>236</v>
      </c>
      <c r="C19" s="308"/>
      <c r="D19" s="113">
        <v>5.6205035971223019E-2</v>
      </c>
      <c r="E19" s="115">
        <v>5</v>
      </c>
      <c r="F19" s="114">
        <v>7</v>
      </c>
      <c r="G19" s="114">
        <v>17</v>
      </c>
      <c r="H19" s="114">
        <v>5</v>
      </c>
      <c r="I19" s="140">
        <v>7</v>
      </c>
      <c r="J19" s="115">
        <v>-2</v>
      </c>
      <c r="K19" s="116">
        <v>-28.571428571428573</v>
      </c>
    </row>
    <row r="20" spans="1:11" ht="14.1" customHeight="1" x14ac:dyDescent="0.2">
      <c r="A20" s="306">
        <v>12</v>
      </c>
      <c r="B20" s="307" t="s">
        <v>237</v>
      </c>
      <c r="C20" s="308"/>
      <c r="D20" s="113">
        <v>0.39343525179856115</v>
      </c>
      <c r="E20" s="115">
        <v>35</v>
      </c>
      <c r="F20" s="114">
        <v>23</v>
      </c>
      <c r="G20" s="114">
        <v>64</v>
      </c>
      <c r="H20" s="114">
        <v>38</v>
      </c>
      <c r="I20" s="140">
        <v>38</v>
      </c>
      <c r="J20" s="115">
        <v>-3</v>
      </c>
      <c r="K20" s="116">
        <v>-7.8947368421052628</v>
      </c>
    </row>
    <row r="21" spans="1:11" ht="14.1" customHeight="1" x14ac:dyDescent="0.2">
      <c r="A21" s="306">
        <v>21</v>
      </c>
      <c r="B21" s="307" t="s">
        <v>238</v>
      </c>
      <c r="C21" s="308"/>
      <c r="D21" s="113">
        <v>0.28102517985611508</v>
      </c>
      <c r="E21" s="115">
        <v>25</v>
      </c>
      <c r="F21" s="114">
        <v>21</v>
      </c>
      <c r="G21" s="114">
        <v>23</v>
      </c>
      <c r="H21" s="114">
        <v>24</v>
      </c>
      <c r="I21" s="140">
        <v>32</v>
      </c>
      <c r="J21" s="115">
        <v>-7</v>
      </c>
      <c r="K21" s="116">
        <v>-21.875</v>
      </c>
    </row>
    <row r="22" spans="1:11" ht="14.1" customHeight="1" x14ac:dyDescent="0.2">
      <c r="A22" s="306">
        <v>22</v>
      </c>
      <c r="B22" s="307" t="s">
        <v>239</v>
      </c>
      <c r="C22" s="308"/>
      <c r="D22" s="113">
        <v>1.0341726618705036</v>
      </c>
      <c r="E22" s="115">
        <v>92</v>
      </c>
      <c r="F22" s="114">
        <v>86</v>
      </c>
      <c r="G22" s="114">
        <v>167</v>
      </c>
      <c r="H22" s="114">
        <v>111</v>
      </c>
      <c r="I22" s="140">
        <v>101</v>
      </c>
      <c r="J22" s="115">
        <v>-9</v>
      </c>
      <c r="K22" s="116">
        <v>-8.9108910891089117</v>
      </c>
    </row>
    <row r="23" spans="1:11" ht="14.1" customHeight="1" x14ac:dyDescent="0.2">
      <c r="A23" s="306">
        <v>23</v>
      </c>
      <c r="B23" s="307" t="s">
        <v>240</v>
      </c>
      <c r="C23" s="308"/>
      <c r="D23" s="113">
        <v>1.0454136690647482</v>
      </c>
      <c r="E23" s="115">
        <v>93</v>
      </c>
      <c r="F23" s="114">
        <v>105</v>
      </c>
      <c r="G23" s="114">
        <v>101</v>
      </c>
      <c r="H23" s="114">
        <v>84</v>
      </c>
      <c r="I23" s="140">
        <v>80</v>
      </c>
      <c r="J23" s="115">
        <v>13</v>
      </c>
      <c r="K23" s="116">
        <v>16.25</v>
      </c>
    </row>
    <row r="24" spans="1:11" ht="14.1" customHeight="1" x14ac:dyDescent="0.2">
      <c r="A24" s="306">
        <v>24</v>
      </c>
      <c r="B24" s="307" t="s">
        <v>241</v>
      </c>
      <c r="C24" s="308"/>
      <c r="D24" s="113">
        <v>6.1263489208633093</v>
      </c>
      <c r="E24" s="115">
        <v>545</v>
      </c>
      <c r="F24" s="114">
        <v>274</v>
      </c>
      <c r="G24" s="114">
        <v>725</v>
      </c>
      <c r="H24" s="114">
        <v>564</v>
      </c>
      <c r="I24" s="140">
        <v>828</v>
      </c>
      <c r="J24" s="115">
        <v>-283</v>
      </c>
      <c r="K24" s="116">
        <v>-34.178743961352659</v>
      </c>
    </row>
    <row r="25" spans="1:11" ht="14.1" customHeight="1" x14ac:dyDescent="0.2">
      <c r="A25" s="306">
        <v>25</v>
      </c>
      <c r="B25" s="307" t="s">
        <v>242</v>
      </c>
      <c r="C25" s="308"/>
      <c r="D25" s="113">
        <v>5.8003597122302155</v>
      </c>
      <c r="E25" s="115">
        <v>516</v>
      </c>
      <c r="F25" s="114">
        <v>311</v>
      </c>
      <c r="G25" s="114">
        <v>617</v>
      </c>
      <c r="H25" s="114">
        <v>399</v>
      </c>
      <c r="I25" s="140">
        <v>502</v>
      </c>
      <c r="J25" s="115">
        <v>14</v>
      </c>
      <c r="K25" s="116">
        <v>2.7888446215139444</v>
      </c>
    </row>
    <row r="26" spans="1:11" ht="14.1" customHeight="1" x14ac:dyDescent="0.2">
      <c r="A26" s="306">
        <v>26</v>
      </c>
      <c r="B26" s="307" t="s">
        <v>243</v>
      </c>
      <c r="C26" s="308"/>
      <c r="D26" s="113">
        <v>2.4955035971223021</v>
      </c>
      <c r="E26" s="115">
        <v>222</v>
      </c>
      <c r="F26" s="114">
        <v>226</v>
      </c>
      <c r="G26" s="114">
        <v>376</v>
      </c>
      <c r="H26" s="114">
        <v>314</v>
      </c>
      <c r="I26" s="140">
        <v>274</v>
      </c>
      <c r="J26" s="115">
        <v>-52</v>
      </c>
      <c r="K26" s="116">
        <v>-18.978102189781023</v>
      </c>
    </row>
    <row r="27" spans="1:11" ht="14.1" customHeight="1" x14ac:dyDescent="0.2">
      <c r="A27" s="306">
        <v>27</v>
      </c>
      <c r="B27" s="307" t="s">
        <v>244</v>
      </c>
      <c r="C27" s="308"/>
      <c r="D27" s="113">
        <v>3.0800359712230216</v>
      </c>
      <c r="E27" s="115">
        <v>274</v>
      </c>
      <c r="F27" s="114">
        <v>185</v>
      </c>
      <c r="G27" s="114">
        <v>175</v>
      </c>
      <c r="H27" s="114">
        <v>188</v>
      </c>
      <c r="I27" s="140">
        <v>309</v>
      </c>
      <c r="J27" s="115">
        <v>-35</v>
      </c>
      <c r="K27" s="116">
        <v>-11.326860841423947</v>
      </c>
    </row>
    <row r="28" spans="1:11" ht="14.1" customHeight="1" x14ac:dyDescent="0.2">
      <c r="A28" s="306">
        <v>28</v>
      </c>
      <c r="B28" s="307" t="s">
        <v>245</v>
      </c>
      <c r="C28" s="308"/>
      <c r="D28" s="113">
        <v>0.2585431654676259</v>
      </c>
      <c r="E28" s="115">
        <v>23</v>
      </c>
      <c r="F28" s="114">
        <v>10</v>
      </c>
      <c r="G28" s="114">
        <v>19</v>
      </c>
      <c r="H28" s="114">
        <v>6</v>
      </c>
      <c r="I28" s="140">
        <v>16</v>
      </c>
      <c r="J28" s="115">
        <v>7</v>
      </c>
      <c r="K28" s="116">
        <v>43.75</v>
      </c>
    </row>
    <row r="29" spans="1:11" ht="14.1" customHeight="1" x14ac:dyDescent="0.2">
      <c r="A29" s="306">
        <v>29</v>
      </c>
      <c r="B29" s="307" t="s">
        <v>246</v>
      </c>
      <c r="C29" s="308"/>
      <c r="D29" s="113">
        <v>2.9001798561151078</v>
      </c>
      <c r="E29" s="115">
        <v>258</v>
      </c>
      <c r="F29" s="114">
        <v>243</v>
      </c>
      <c r="G29" s="114">
        <v>286</v>
      </c>
      <c r="H29" s="114">
        <v>271</v>
      </c>
      <c r="I29" s="140">
        <v>272</v>
      </c>
      <c r="J29" s="115">
        <v>-14</v>
      </c>
      <c r="K29" s="116">
        <v>-5.1470588235294121</v>
      </c>
    </row>
    <row r="30" spans="1:11" ht="14.1" customHeight="1" x14ac:dyDescent="0.2">
      <c r="A30" s="306" t="s">
        <v>247</v>
      </c>
      <c r="B30" s="307" t="s">
        <v>248</v>
      </c>
      <c r="C30" s="308"/>
      <c r="D30" s="113">
        <v>0.40467625899280574</v>
      </c>
      <c r="E30" s="115">
        <v>36</v>
      </c>
      <c r="F30" s="114" t="s">
        <v>514</v>
      </c>
      <c r="G30" s="114">
        <v>52</v>
      </c>
      <c r="H30" s="114" t="s">
        <v>514</v>
      </c>
      <c r="I30" s="140">
        <v>66</v>
      </c>
      <c r="J30" s="115">
        <v>-30</v>
      </c>
      <c r="K30" s="116">
        <v>-45.454545454545453</v>
      </c>
    </row>
    <row r="31" spans="1:11" ht="14.1" customHeight="1" x14ac:dyDescent="0.2">
      <c r="A31" s="306" t="s">
        <v>249</v>
      </c>
      <c r="B31" s="307" t="s">
        <v>250</v>
      </c>
      <c r="C31" s="308"/>
      <c r="D31" s="113">
        <v>2.4955035971223021</v>
      </c>
      <c r="E31" s="115">
        <v>222</v>
      </c>
      <c r="F31" s="114">
        <v>198</v>
      </c>
      <c r="G31" s="114">
        <v>231</v>
      </c>
      <c r="H31" s="114">
        <v>207</v>
      </c>
      <c r="I31" s="140">
        <v>206</v>
      </c>
      <c r="J31" s="115">
        <v>16</v>
      </c>
      <c r="K31" s="116">
        <v>7.766990291262136</v>
      </c>
    </row>
    <row r="32" spans="1:11" ht="14.1" customHeight="1" x14ac:dyDescent="0.2">
      <c r="A32" s="306">
        <v>31</v>
      </c>
      <c r="B32" s="307" t="s">
        <v>251</v>
      </c>
      <c r="C32" s="308"/>
      <c r="D32" s="113">
        <v>0.67446043165467628</v>
      </c>
      <c r="E32" s="115">
        <v>60</v>
      </c>
      <c r="F32" s="114">
        <v>65</v>
      </c>
      <c r="G32" s="114">
        <v>74</v>
      </c>
      <c r="H32" s="114">
        <v>44</v>
      </c>
      <c r="I32" s="140">
        <v>42</v>
      </c>
      <c r="J32" s="115">
        <v>18</v>
      </c>
      <c r="K32" s="116">
        <v>42.857142857142854</v>
      </c>
    </row>
    <row r="33" spans="1:11" ht="14.1" customHeight="1" x14ac:dyDescent="0.2">
      <c r="A33" s="306">
        <v>32</v>
      </c>
      <c r="B33" s="307" t="s">
        <v>252</v>
      </c>
      <c r="C33" s="308"/>
      <c r="D33" s="113">
        <v>2.0346223021582732</v>
      </c>
      <c r="E33" s="115">
        <v>181</v>
      </c>
      <c r="F33" s="114">
        <v>56</v>
      </c>
      <c r="G33" s="114">
        <v>221</v>
      </c>
      <c r="H33" s="114">
        <v>236</v>
      </c>
      <c r="I33" s="140">
        <v>230</v>
      </c>
      <c r="J33" s="115">
        <v>-49</v>
      </c>
      <c r="K33" s="116">
        <v>-21.304347826086957</v>
      </c>
    </row>
    <row r="34" spans="1:11" ht="14.1" customHeight="1" x14ac:dyDescent="0.2">
      <c r="A34" s="306">
        <v>33</v>
      </c>
      <c r="B34" s="307" t="s">
        <v>253</v>
      </c>
      <c r="C34" s="308"/>
      <c r="D34" s="113">
        <v>2.2931654676258995</v>
      </c>
      <c r="E34" s="115">
        <v>204</v>
      </c>
      <c r="F34" s="114">
        <v>61</v>
      </c>
      <c r="G34" s="114">
        <v>149</v>
      </c>
      <c r="H34" s="114">
        <v>123</v>
      </c>
      <c r="I34" s="140">
        <v>117</v>
      </c>
      <c r="J34" s="115">
        <v>87</v>
      </c>
      <c r="K34" s="116">
        <v>74.358974358974365</v>
      </c>
    </row>
    <row r="35" spans="1:11" ht="14.1" customHeight="1" x14ac:dyDescent="0.2">
      <c r="A35" s="306">
        <v>34</v>
      </c>
      <c r="B35" s="307" t="s">
        <v>254</v>
      </c>
      <c r="C35" s="308"/>
      <c r="D35" s="113">
        <v>2.360611510791367</v>
      </c>
      <c r="E35" s="115">
        <v>210</v>
      </c>
      <c r="F35" s="114">
        <v>181</v>
      </c>
      <c r="G35" s="114">
        <v>259</v>
      </c>
      <c r="H35" s="114">
        <v>238</v>
      </c>
      <c r="I35" s="140">
        <v>249</v>
      </c>
      <c r="J35" s="115">
        <v>-39</v>
      </c>
      <c r="K35" s="116">
        <v>-15.662650602409638</v>
      </c>
    </row>
    <row r="36" spans="1:11" ht="14.1" customHeight="1" x14ac:dyDescent="0.2">
      <c r="A36" s="306">
        <v>41</v>
      </c>
      <c r="B36" s="307" t="s">
        <v>255</v>
      </c>
      <c r="C36" s="308"/>
      <c r="D36" s="113">
        <v>0.2585431654676259</v>
      </c>
      <c r="E36" s="115">
        <v>23</v>
      </c>
      <c r="F36" s="114">
        <v>19</v>
      </c>
      <c r="G36" s="114">
        <v>34</v>
      </c>
      <c r="H36" s="114">
        <v>21</v>
      </c>
      <c r="I36" s="140">
        <v>34</v>
      </c>
      <c r="J36" s="115">
        <v>-11</v>
      </c>
      <c r="K36" s="116">
        <v>-32.352941176470587</v>
      </c>
    </row>
    <row r="37" spans="1:11" ht="14.1" customHeight="1" x14ac:dyDescent="0.2">
      <c r="A37" s="306">
        <v>42</v>
      </c>
      <c r="B37" s="307" t="s">
        <v>256</v>
      </c>
      <c r="C37" s="308"/>
      <c r="D37" s="113">
        <v>0.10116906474820143</v>
      </c>
      <c r="E37" s="115">
        <v>9</v>
      </c>
      <c r="F37" s="114">
        <v>11</v>
      </c>
      <c r="G37" s="114">
        <v>16</v>
      </c>
      <c r="H37" s="114">
        <v>10</v>
      </c>
      <c r="I37" s="140">
        <v>8</v>
      </c>
      <c r="J37" s="115">
        <v>1</v>
      </c>
      <c r="K37" s="116">
        <v>12.5</v>
      </c>
    </row>
    <row r="38" spans="1:11" ht="14.1" customHeight="1" x14ac:dyDescent="0.2">
      <c r="A38" s="306">
        <v>43</v>
      </c>
      <c r="B38" s="307" t="s">
        <v>257</v>
      </c>
      <c r="C38" s="308"/>
      <c r="D38" s="113">
        <v>1.7648381294964028</v>
      </c>
      <c r="E38" s="115">
        <v>157</v>
      </c>
      <c r="F38" s="114">
        <v>117</v>
      </c>
      <c r="G38" s="114">
        <v>235</v>
      </c>
      <c r="H38" s="114">
        <v>179</v>
      </c>
      <c r="I38" s="140">
        <v>183</v>
      </c>
      <c r="J38" s="115">
        <v>-26</v>
      </c>
      <c r="K38" s="116">
        <v>-14.207650273224044</v>
      </c>
    </row>
    <row r="39" spans="1:11" ht="14.1" customHeight="1" x14ac:dyDescent="0.2">
      <c r="A39" s="306">
        <v>51</v>
      </c>
      <c r="B39" s="307" t="s">
        <v>258</v>
      </c>
      <c r="C39" s="308"/>
      <c r="D39" s="113">
        <v>5.5642985611510793</v>
      </c>
      <c r="E39" s="115">
        <v>495</v>
      </c>
      <c r="F39" s="114">
        <v>431</v>
      </c>
      <c r="G39" s="114">
        <v>691</v>
      </c>
      <c r="H39" s="114">
        <v>534</v>
      </c>
      <c r="I39" s="140">
        <v>626</v>
      </c>
      <c r="J39" s="115">
        <v>-131</v>
      </c>
      <c r="K39" s="116">
        <v>-20.926517571884983</v>
      </c>
    </row>
    <row r="40" spans="1:11" ht="14.1" customHeight="1" x14ac:dyDescent="0.2">
      <c r="A40" s="306" t="s">
        <v>259</v>
      </c>
      <c r="B40" s="307" t="s">
        <v>260</v>
      </c>
      <c r="C40" s="308"/>
      <c r="D40" s="113">
        <v>4.7999100719424463</v>
      </c>
      <c r="E40" s="115">
        <v>427</v>
      </c>
      <c r="F40" s="114">
        <v>400</v>
      </c>
      <c r="G40" s="114">
        <v>648</v>
      </c>
      <c r="H40" s="114">
        <v>499</v>
      </c>
      <c r="I40" s="140">
        <v>587</v>
      </c>
      <c r="J40" s="115">
        <v>-160</v>
      </c>
      <c r="K40" s="116">
        <v>-27.257240204429301</v>
      </c>
    </row>
    <row r="41" spans="1:11" ht="14.1" customHeight="1" x14ac:dyDescent="0.2">
      <c r="A41" s="306"/>
      <c r="B41" s="307" t="s">
        <v>261</v>
      </c>
      <c r="C41" s="308"/>
      <c r="D41" s="113">
        <v>4.4851618705035969</v>
      </c>
      <c r="E41" s="115">
        <v>399</v>
      </c>
      <c r="F41" s="114">
        <v>348</v>
      </c>
      <c r="G41" s="114">
        <v>524</v>
      </c>
      <c r="H41" s="114">
        <v>453</v>
      </c>
      <c r="I41" s="140">
        <v>536</v>
      </c>
      <c r="J41" s="115">
        <v>-137</v>
      </c>
      <c r="K41" s="116">
        <v>-25.559701492537314</v>
      </c>
    </row>
    <row r="42" spans="1:11" ht="14.1" customHeight="1" x14ac:dyDescent="0.2">
      <c r="A42" s="306">
        <v>52</v>
      </c>
      <c r="B42" s="307" t="s">
        <v>262</v>
      </c>
      <c r="C42" s="308"/>
      <c r="D42" s="113">
        <v>4.6650179856115104</v>
      </c>
      <c r="E42" s="115">
        <v>415</v>
      </c>
      <c r="F42" s="114">
        <v>230</v>
      </c>
      <c r="G42" s="114">
        <v>348</v>
      </c>
      <c r="H42" s="114">
        <v>367</v>
      </c>
      <c r="I42" s="140">
        <v>391</v>
      </c>
      <c r="J42" s="115">
        <v>24</v>
      </c>
      <c r="K42" s="116">
        <v>6.1381074168797953</v>
      </c>
    </row>
    <row r="43" spans="1:11" ht="14.1" customHeight="1" x14ac:dyDescent="0.2">
      <c r="A43" s="306" t="s">
        <v>263</v>
      </c>
      <c r="B43" s="307" t="s">
        <v>264</v>
      </c>
      <c r="C43" s="308"/>
      <c r="D43" s="113">
        <v>3.5858812949640289</v>
      </c>
      <c r="E43" s="115">
        <v>319</v>
      </c>
      <c r="F43" s="114">
        <v>187</v>
      </c>
      <c r="G43" s="114">
        <v>269</v>
      </c>
      <c r="H43" s="114">
        <v>261</v>
      </c>
      <c r="I43" s="140">
        <v>325</v>
      </c>
      <c r="J43" s="115">
        <v>-6</v>
      </c>
      <c r="K43" s="116">
        <v>-1.8461538461538463</v>
      </c>
    </row>
    <row r="44" spans="1:11" ht="14.1" customHeight="1" x14ac:dyDescent="0.2">
      <c r="A44" s="306">
        <v>53</v>
      </c>
      <c r="B44" s="307" t="s">
        <v>265</v>
      </c>
      <c r="C44" s="308"/>
      <c r="D44" s="113">
        <v>1.4051258992805755</v>
      </c>
      <c r="E44" s="115">
        <v>125</v>
      </c>
      <c r="F44" s="114">
        <v>139</v>
      </c>
      <c r="G44" s="114">
        <v>208</v>
      </c>
      <c r="H44" s="114">
        <v>174</v>
      </c>
      <c r="I44" s="140">
        <v>220</v>
      </c>
      <c r="J44" s="115">
        <v>-95</v>
      </c>
      <c r="K44" s="116">
        <v>-43.18181818181818</v>
      </c>
    </row>
    <row r="45" spans="1:11" ht="14.1" customHeight="1" x14ac:dyDescent="0.2">
      <c r="A45" s="306" t="s">
        <v>266</v>
      </c>
      <c r="B45" s="307" t="s">
        <v>267</v>
      </c>
      <c r="C45" s="308"/>
      <c r="D45" s="113">
        <v>1.3938848920863309</v>
      </c>
      <c r="E45" s="115">
        <v>124</v>
      </c>
      <c r="F45" s="114">
        <v>133</v>
      </c>
      <c r="G45" s="114">
        <v>194</v>
      </c>
      <c r="H45" s="114">
        <v>165</v>
      </c>
      <c r="I45" s="140">
        <v>209</v>
      </c>
      <c r="J45" s="115">
        <v>-85</v>
      </c>
      <c r="K45" s="116">
        <v>-40.669856459330141</v>
      </c>
    </row>
    <row r="46" spans="1:11" ht="14.1" customHeight="1" x14ac:dyDescent="0.2">
      <c r="A46" s="306">
        <v>54</v>
      </c>
      <c r="B46" s="307" t="s">
        <v>268</v>
      </c>
      <c r="C46" s="308"/>
      <c r="D46" s="113">
        <v>6.4748201438848918</v>
      </c>
      <c r="E46" s="115">
        <v>576</v>
      </c>
      <c r="F46" s="114">
        <v>354</v>
      </c>
      <c r="G46" s="114">
        <v>531</v>
      </c>
      <c r="H46" s="114">
        <v>447</v>
      </c>
      <c r="I46" s="140">
        <v>503</v>
      </c>
      <c r="J46" s="115">
        <v>73</v>
      </c>
      <c r="K46" s="116">
        <v>14.512922465208748</v>
      </c>
    </row>
    <row r="47" spans="1:11" ht="14.1" customHeight="1" x14ac:dyDescent="0.2">
      <c r="A47" s="306">
        <v>61</v>
      </c>
      <c r="B47" s="307" t="s">
        <v>269</v>
      </c>
      <c r="C47" s="308"/>
      <c r="D47" s="113">
        <v>2.012140287769784</v>
      </c>
      <c r="E47" s="115">
        <v>179</v>
      </c>
      <c r="F47" s="114">
        <v>148</v>
      </c>
      <c r="G47" s="114">
        <v>229</v>
      </c>
      <c r="H47" s="114">
        <v>183</v>
      </c>
      <c r="I47" s="140">
        <v>175</v>
      </c>
      <c r="J47" s="115">
        <v>4</v>
      </c>
      <c r="K47" s="116">
        <v>2.2857142857142856</v>
      </c>
    </row>
    <row r="48" spans="1:11" ht="14.1" customHeight="1" x14ac:dyDescent="0.2">
      <c r="A48" s="306">
        <v>62</v>
      </c>
      <c r="B48" s="307" t="s">
        <v>270</v>
      </c>
      <c r="C48" s="308"/>
      <c r="D48" s="113">
        <v>7.4865107913669062</v>
      </c>
      <c r="E48" s="115">
        <v>666</v>
      </c>
      <c r="F48" s="114">
        <v>553</v>
      </c>
      <c r="G48" s="114">
        <v>731</v>
      </c>
      <c r="H48" s="114">
        <v>491</v>
      </c>
      <c r="I48" s="140">
        <v>630</v>
      </c>
      <c r="J48" s="115">
        <v>36</v>
      </c>
      <c r="K48" s="116">
        <v>5.7142857142857144</v>
      </c>
    </row>
    <row r="49" spans="1:11" ht="14.1" customHeight="1" x14ac:dyDescent="0.2">
      <c r="A49" s="306">
        <v>63</v>
      </c>
      <c r="B49" s="307" t="s">
        <v>271</v>
      </c>
      <c r="C49" s="308"/>
      <c r="D49" s="113">
        <v>3.2149280575539567</v>
      </c>
      <c r="E49" s="115">
        <v>286</v>
      </c>
      <c r="F49" s="114">
        <v>321</v>
      </c>
      <c r="G49" s="114">
        <v>362</v>
      </c>
      <c r="H49" s="114">
        <v>319</v>
      </c>
      <c r="I49" s="140">
        <v>308</v>
      </c>
      <c r="J49" s="115">
        <v>-22</v>
      </c>
      <c r="K49" s="116">
        <v>-7.1428571428571432</v>
      </c>
    </row>
    <row r="50" spans="1:11" ht="14.1" customHeight="1" x14ac:dyDescent="0.2">
      <c r="A50" s="306" t="s">
        <v>272</v>
      </c>
      <c r="B50" s="307" t="s">
        <v>273</v>
      </c>
      <c r="C50" s="308"/>
      <c r="D50" s="113">
        <v>0.29226618705035973</v>
      </c>
      <c r="E50" s="115">
        <v>26</v>
      </c>
      <c r="F50" s="114">
        <v>24</v>
      </c>
      <c r="G50" s="114">
        <v>29</v>
      </c>
      <c r="H50" s="114">
        <v>40</v>
      </c>
      <c r="I50" s="140">
        <v>34</v>
      </c>
      <c r="J50" s="115">
        <v>-8</v>
      </c>
      <c r="K50" s="116">
        <v>-23.529411764705884</v>
      </c>
    </row>
    <row r="51" spans="1:11" ht="14.1" customHeight="1" x14ac:dyDescent="0.2">
      <c r="A51" s="306" t="s">
        <v>274</v>
      </c>
      <c r="B51" s="307" t="s">
        <v>275</v>
      </c>
      <c r="C51" s="308"/>
      <c r="D51" s="113">
        <v>2.7652877697841727</v>
      </c>
      <c r="E51" s="115">
        <v>246</v>
      </c>
      <c r="F51" s="114">
        <v>277</v>
      </c>
      <c r="G51" s="114">
        <v>307</v>
      </c>
      <c r="H51" s="114">
        <v>251</v>
      </c>
      <c r="I51" s="140">
        <v>252</v>
      </c>
      <c r="J51" s="115">
        <v>-6</v>
      </c>
      <c r="K51" s="116">
        <v>-2.3809523809523809</v>
      </c>
    </row>
    <row r="52" spans="1:11" ht="14.1" customHeight="1" x14ac:dyDescent="0.2">
      <c r="A52" s="306">
        <v>71</v>
      </c>
      <c r="B52" s="307" t="s">
        <v>276</v>
      </c>
      <c r="C52" s="308"/>
      <c r="D52" s="113">
        <v>10.150629496402878</v>
      </c>
      <c r="E52" s="115">
        <v>903</v>
      </c>
      <c r="F52" s="114">
        <v>631</v>
      </c>
      <c r="G52" s="114">
        <v>915</v>
      </c>
      <c r="H52" s="114">
        <v>731</v>
      </c>
      <c r="I52" s="140">
        <v>830</v>
      </c>
      <c r="J52" s="115">
        <v>73</v>
      </c>
      <c r="K52" s="116">
        <v>8.7951807228915655</v>
      </c>
    </row>
    <row r="53" spans="1:11" ht="14.1" customHeight="1" x14ac:dyDescent="0.2">
      <c r="A53" s="306" t="s">
        <v>277</v>
      </c>
      <c r="B53" s="307" t="s">
        <v>278</v>
      </c>
      <c r="C53" s="308"/>
      <c r="D53" s="113">
        <v>4.0355215827338133</v>
      </c>
      <c r="E53" s="115">
        <v>359</v>
      </c>
      <c r="F53" s="114">
        <v>246</v>
      </c>
      <c r="G53" s="114">
        <v>295</v>
      </c>
      <c r="H53" s="114">
        <v>272</v>
      </c>
      <c r="I53" s="140">
        <v>304</v>
      </c>
      <c r="J53" s="115">
        <v>55</v>
      </c>
      <c r="K53" s="116">
        <v>18.092105263157894</v>
      </c>
    </row>
    <row r="54" spans="1:11" ht="14.1" customHeight="1" x14ac:dyDescent="0.2">
      <c r="A54" s="306" t="s">
        <v>279</v>
      </c>
      <c r="B54" s="307" t="s">
        <v>280</v>
      </c>
      <c r="C54" s="308"/>
      <c r="D54" s="113">
        <v>4.9797661870503598</v>
      </c>
      <c r="E54" s="115">
        <v>443</v>
      </c>
      <c r="F54" s="114">
        <v>317</v>
      </c>
      <c r="G54" s="114">
        <v>526</v>
      </c>
      <c r="H54" s="114">
        <v>388</v>
      </c>
      <c r="I54" s="140">
        <v>419</v>
      </c>
      <c r="J54" s="115">
        <v>24</v>
      </c>
      <c r="K54" s="116">
        <v>5.7279236276849641</v>
      </c>
    </row>
    <row r="55" spans="1:11" ht="14.1" customHeight="1" x14ac:dyDescent="0.2">
      <c r="A55" s="306">
        <v>72</v>
      </c>
      <c r="B55" s="307" t="s">
        <v>281</v>
      </c>
      <c r="C55" s="308"/>
      <c r="D55" s="113">
        <v>2.0795863309352516</v>
      </c>
      <c r="E55" s="115">
        <v>185</v>
      </c>
      <c r="F55" s="114">
        <v>104</v>
      </c>
      <c r="G55" s="114">
        <v>213</v>
      </c>
      <c r="H55" s="114">
        <v>139</v>
      </c>
      <c r="I55" s="140">
        <v>241</v>
      </c>
      <c r="J55" s="115">
        <v>-56</v>
      </c>
      <c r="K55" s="116">
        <v>-23.236514522821576</v>
      </c>
    </row>
    <row r="56" spans="1:11" ht="14.1" customHeight="1" x14ac:dyDescent="0.2">
      <c r="A56" s="306" t="s">
        <v>282</v>
      </c>
      <c r="B56" s="307" t="s">
        <v>283</v>
      </c>
      <c r="C56" s="308"/>
      <c r="D56" s="113">
        <v>0.71942446043165464</v>
      </c>
      <c r="E56" s="115">
        <v>64</v>
      </c>
      <c r="F56" s="114">
        <v>27</v>
      </c>
      <c r="G56" s="114">
        <v>61</v>
      </c>
      <c r="H56" s="114">
        <v>42</v>
      </c>
      <c r="I56" s="140">
        <v>96</v>
      </c>
      <c r="J56" s="115">
        <v>-32</v>
      </c>
      <c r="K56" s="116">
        <v>-33.333333333333336</v>
      </c>
    </row>
    <row r="57" spans="1:11" ht="14.1" customHeight="1" x14ac:dyDescent="0.2">
      <c r="A57" s="306" t="s">
        <v>284</v>
      </c>
      <c r="B57" s="307" t="s">
        <v>285</v>
      </c>
      <c r="C57" s="308"/>
      <c r="D57" s="113">
        <v>0.97796762589928055</v>
      </c>
      <c r="E57" s="115">
        <v>87</v>
      </c>
      <c r="F57" s="114">
        <v>57</v>
      </c>
      <c r="G57" s="114">
        <v>88</v>
      </c>
      <c r="H57" s="114">
        <v>71</v>
      </c>
      <c r="I57" s="140">
        <v>100</v>
      </c>
      <c r="J57" s="115">
        <v>-13</v>
      </c>
      <c r="K57" s="116">
        <v>-13</v>
      </c>
    </row>
    <row r="58" spans="1:11" ht="14.1" customHeight="1" x14ac:dyDescent="0.2">
      <c r="A58" s="306">
        <v>73</v>
      </c>
      <c r="B58" s="307" t="s">
        <v>286</v>
      </c>
      <c r="C58" s="308"/>
      <c r="D58" s="113">
        <v>1.5512589928057554</v>
      </c>
      <c r="E58" s="115">
        <v>138</v>
      </c>
      <c r="F58" s="114">
        <v>85</v>
      </c>
      <c r="G58" s="114">
        <v>324</v>
      </c>
      <c r="H58" s="114">
        <v>101</v>
      </c>
      <c r="I58" s="140">
        <v>152</v>
      </c>
      <c r="J58" s="115">
        <v>-14</v>
      </c>
      <c r="K58" s="116">
        <v>-9.2105263157894743</v>
      </c>
    </row>
    <row r="59" spans="1:11" ht="14.1" customHeight="1" x14ac:dyDescent="0.2">
      <c r="A59" s="306" t="s">
        <v>287</v>
      </c>
      <c r="B59" s="307" t="s">
        <v>288</v>
      </c>
      <c r="C59" s="308"/>
      <c r="D59" s="113">
        <v>1.0566546762589928</v>
      </c>
      <c r="E59" s="115">
        <v>94</v>
      </c>
      <c r="F59" s="114">
        <v>61</v>
      </c>
      <c r="G59" s="114">
        <v>256</v>
      </c>
      <c r="H59" s="114">
        <v>64</v>
      </c>
      <c r="I59" s="140">
        <v>89</v>
      </c>
      <c r="J59" s="115">
        <v>5</v>
      </c>
      <c r="K59" s="116">
        <v>5.617977528089888</v>
      </c>
    </row>
    <row r="60" spans="1:11" ht="14.1" customHeight="1" x14ac:dyDescent="0.2">
      <c r="A60" s="306">
        <v>81</v>
      </c>
      <c r="B60" s="307" t="s">
        <v>289</v>
      </c>
      <c r="C60" s="308"/>
      <c r="D60" s="113">
        <v>6.6546762589928061</v>
      </c>
      <c r="E60" s="115">
        <v>592</v>
      </c>
      <c r="F60" s="114">
        <v>382</v>
      </c>
      <c r="G60" s="114">
        <v>980</v>
      </c>
      <c r="H60" s="114">
        <v>381</v>
      </c>
      <c r="I60" s="140">
        <v>587</v>
      </c>
      <c r="J60" s="115">
        <v>5</v>
      </c>
      <c r="K60" s="116">
        <v>0.85178875638841567</v>
      </c>
    </row>
    <row r="61" spans="1:11" ht="14.1" customHeight="1" x14ac:dyDescent="0.2">
      <c r="A61" s="306" t="s">
        <v>290</v>
      </c>
      <c r="B61" s="307" t="s">
        <v>291</v>
      </c>
      <c r="C61" s="308"/>
      <c r="D61" s="113">
        <v>1.1578237410071943</v>
      </c>
      <c r="E61" s="115">
        <v>103</v>
      </c>
      <c r="F61" s="114">
        <v>62</v>
      </c>
      <c r="G61" s="114">
        <v>96</v>
      </c>
      <c r="H61" s="114">
        <v>95</v>
      </c>
      <c r="I61" s="140">
        <v>134</v>
      </c>
      <c r="J61" s="115">
        <v>-31</v>
      </c>
      <c r="K61" s="116">
        <v>-23.134328358208954</v>
      </c>
    </row>
    <row r="62" spans="1:11" ht="14.1" customHeight="1" x14ac:dyDescent="0.2">
      <c r="A62" s="306" t="s">
        <v>292</v>
      </c>
      <c r="B62" s="307" t="s">
        <v>293</v>
      </c>
      <c r="C62" s="308"/>
      <c r="D62" s="113">
        <v>3.0238309352517985</v>
      </c>
      <c r="E62" s="115">
        <v>269</v>
      </c>
      <c r="F62" s="114">
        <v>160</v>
      </c>
      <c r="G62" s="114">
        <v>575</v>
      </c>
      <c r="H62" s="114">
        <v>127</v>
      </c>
      <c r="I62" s="140">
        <v>257</v>
      </c>
      <c r="J62" s="115">
        <v>12</v>
      </c>
      <c r="K62" s="116">
        <v>4.6692607003891053</v>
      </c>
    </row>
    <row r="63" spans="1:11" ht="14.1" customHeight="1" x14ac:dyDescent="0.2">
      <c r="A63" s="306"/>
      <c r="B63" s="307" t="s">
        <v>294</v>
      </c>
      <c r="C63" s="308"/>
      <c r="D63" s="113">
        <v>2.7315647482014387</v>
      </c>
      <c r="E63" s="115">
        <v>243</v>
      </c>
      <c r="F63" s="114">
        <v>145</v>
      </c>
      <c r="G63" s="114">
        <v>501</v>
      </c>
      <c r="H63" s="114">
        <v>108</v>
      </c>
      <c r="I63" s="140">
        <v>236</v>
      </c>
      <c r="J63" s="115">
        <v>7</v>
      </c>
      <c r="K63" s="116">
        <v>2.9661016949152543</v>
      </c>
    </row>
    <row r="64" spans="1:11" ht="14.1" customHeight="1" x14ac:dyDescent="0.2">
      <c r="A64" s="306" t="s">
        <v>295</v>
      </c>
      <c r="B64" s="307" t="s">
        <v>296</v>
      </c>
      <c r="C64" s="308"/>
      <c r="D64" s="113">
        <v>1.022931654676259</v>
      </c>
      <c r="E64" s="115">
        <v>91</v>
      </c>
      <c r="F64" s="114">
        <v>53</v>
      </c>
      <c r="G64" s="114">
        <v>58</v>
      </c>
      <c r="H64" s="114">
        <v>63</v>
      </c>
      <c r="I64" s="140">
        <v>73</v>
      </c>
      <c r="J64" s="115">
        <v>18</v>
      </c>
      <c r="K64" s="116">
        <v>24.657534246575342</v>
      </c>
    </row>
    <row r="65" spans="1:11" ht="14.1" customHeight="1" x14ac:dyDescent="0.2">
      <c r="A65" s="306" t="s">
        <v>297</v>
      </c>
      <c r="B65" s="307" t="s">
        <v>298</v>
      </c>
      <c r="C65" s="308"/>
      <c r="D65" s="113">
        <v>0.77562949640287771</v>
      </c>
      <c r="E65" s="115">
        <v>69</v>
      </c>
      <c r="F65" s="114">
        <v>63</v>
      </c>
      <c r="G65" s="114">
        <v>146</v>
      </c>
      <c r="H65" s="114">
        <v>50</v>
      </c>
      <c r="I65" s="140">
        <v>68</v>
      </c>
      <c r="J65" s="115">
        <v>1</v>
      </c>
      <c r="K65" s="116">
        <v>1.4705882352941178</v>
      </c>
    </row>
    <row r="66" spans="1:11" ht="14.1" customHeight="1" x14ac:dyDescent="0.2">
      <c r="A66" s="306">
        <v>82</v>
      </c>
      <c r="B66" s="307" t="s">
        <v>299</v>
      </c>
      <c r="C66" s="308"/>
      <c r="D66" s="113">
        <v>3.7095323741007196</v>
      </c>
      <c r="E66" s="115">
        <v>330</v>
      </c>
      <c r="F66" s="114">
        <v>280</v>
      </c>
      <c r="G66" s="114">
        <v>531</v>
      </c>
      <c r="H66" s="114">
        <v>245</v>
      </c>
      <c r="I66" s="140">
        <v>321</v>
      </c>
      <c r="J66" s="115">
        <v>9</v>
      </c>
      <c r="K66" s="116">
        <v>2.8037383177570092</v>
      </c>
    </row>
    <row r="67" spans="1:11" ht="14.1" customHeight="1" x14ac:dyDescent="0.2">
      <c r="A67" s="306" t="s">
        <v>300</v>
      </c>
      <c r="B67" s="307" t="s">
        <v>301</v>
      </c>
      <c r="C67" s="308"/>
      <c r="D67" s="113">
        <v>2.8214928057553958</v>
      </c>
      <c r="E67" s="115">
        <v>251</v>
      </c>
      <c r="F67" s="114">
        <v>222</v>
      </c>
      <c r="G67" s="114">
        <v>379</v>
      </c>
      <c r="H67" s="114">
        <v>173</v>
      </c>
      <c r="I67" s="140">
        <v>212</v>
      </c>
      <c r="J67" s="115">
        <v>39</v>
      </c>
      <c r="K67" s="116">
        <v>18.39622641509434</v>
      </c>
    </row>
    <row r="68" spans="1:11" ht="14.1" customHeight="1" x14ac:dyDescent="0.2">
      <c r="A68" s="306" t="s">
        <v>302</v>
      </c>
      <c r="B68" s="307" t="s">
        <v>303</v>
      </c>
      <c r="C68" s="308"/>
      <c r="D68" s="113">
        <v>0.49460431654676257</v>
      </c>
      <c r="E68" s="115">
        <v>44</v>
      </c>
      <c r="F68" s="114">
        <v>38</v>
      </c>
      <c r="G68" s="114">
        <v>101</v>
      </c>
      <c r="H68" s="114">
        <v>40</v>
      </c>
      <c r="I68" s="140">
        <v>62</v>
      </c>
      <c r="J68" s="115">
        <v>-18</v>
      </c>
      <c r="K68" s="116">
        <v>-29.032258064516128</v>
      </c>
    </row>
    <row r="69" spans="1:11" ht="14.1" customHeight="1" x14ac:dyDescent="0.2">
      <c r="A69" s="306">
        <v>83</v>
      </c>
      <c r="B69" s="307" t="s">
        <v>304</v>
      </c>
      <c r="C69" s="308"/>
      <c r="D69" s="113">
        <v>5.1371402877697845</v>
      </c>
      <c r="E69" s="115">
        <v>457</v>
      </c>
      <c r="F69" s="114">
        <v>317</v>
      </c>
      <c r="G69" s="114">
        <v>573</v>
      </c>
      <c r="H69" s="114">
        <v>260</v>
      </c>
      <c r="I69" s="140">
        <v>337</v>
      </c>
      <c r="J69" s="115">
        <v>120</v>
      </c>
      <c r="K69" s="116">
        <v>35.608308605341243</v>
      </c>
    </row>
    <row r="70" spans="1:11" ht="14.1" customHeight="1" x14ac:dyDescent="0.2">
      <c r="A70" s="306" t="s">
        <v>305</v>
      </c>
      <c r="B70" s="307" t="s">
        <v>306</v>
      </c>
      <c r="C70" s="308"/>
      <c r="D70" s="113">
        <v>4.5076438848920866</v>
      </c>
      <c r="E70" s="115">
        <v>401</v>
      </c>
      <c r="F70" s="114">
        <v>264</v>
      </c>
      <c r="G70" s="114">
        <v>513</v>
      </c>
      <c r="H70" s="114">
        <v>202</v>
      </c>
      <c r="I70" s="140">
        <v>267</v>
      </c>
      <c r="J70" s="115">
        <v>134</v>
      </c>
      <c r="K70" s="116">
        <v>50.187265917602993</v>
      </c>
    </row>
    <row r="71" spans="1:11" ht="14.1" customHeight="1" x14ac:dyDescent="0.2">
      <c r="A71" s="306"/>
      <c r="B71" s="307" t="s">
        <v>307</v>
      </c>
      <c r="C71" s="308"/>
      <c r="D71" s="113">
        <v>2.2369604316546763</v>
      </c>
      <c r="E71" s="115">
        <v>199</v>
      </c>
      <c r="F71" s="114">
        <v>130</v>
      </c>
      <c r="G71" s="114">
        <v>288</v>
      </c>
      <c r="H71" s="114">
        <v>97</v>
      </c>
      <c r="I71" s="140">
        <v>126</v>
      </c>
      <c r="J71" s="115">
        <v>73</v>
      </c>
      <c r="K71" s="116">
        <v>57.936507936507937</v>
      </c>
    </row>
    <row r="72" spans="1:11" ht="14.1" customHeight="1" x14ac:dyDescent="0.2">
      <c r="A72" s="306">
        <v>84</v>
      </c>
      <c r="B72" s="307" t="s">
        <v>308</v>
      </c>
      <c r="C72" s="308"/>
      <c r="D72" s="113">
        <v>3.2036870503597124</v>
      </c>
      <c r="E72" s="115">
        <v>285</v>
      </c>
      <c r="F72" s="114">
        <v>310</v>
      </c>
      <c r="G72" s="114">
        <v>400</v>
      </c>
      <c r="H72" s="114">
        <v>261</v>
      </c>
      <c r="I72" s="140">
        <v>274</v>
      </c>
      <c r="J72" s="115">
        <v>11</v>
      </c>
      <c r="K72" s="116">
        <v>4.0145985401459852</v>
      </c>
    </row>
    <row r="73" spans="1:11" ht="14.1" customHeight="1" x14ac:dyDescent="0.2">
      <c r="A73" s="306" t="s">
        <v>309</v>
      </c>
      <c r="B73" s="307" t="s">
        <v>310</v>
      </c>
      <c r="C73" s="308"/>
      <c r="D73" s="113">
        <v>0.5170863309352518</v>
      </c>
      <c r="E73" s="115">
        <v>46</v>
      </c>
      <c r="F73" s="114">
        <v>43</v>
      </c>
      <c r="G73" s="114">
        <v>86</v>
      </c>
      <c r="H73" s="114">
        <v>33</v>
      </c>
      <c r="I73" s="140">
        <v>43</v>
      </c>
      <c r="J73" s="115">
        <v>3</v>
      </c>
      <c r="K73" s="116">
        <v>6.9767441860465116</v>
      </c>
    </row>
    <row r="74" spans="1:11" ht="14.1" customHeight="1" x14ac:dyDescent="0.2">
      <c r="A74" s="306" t="s">
        <v>311</v>
      </c>
      <c r="B74" s="307" t="s">
        <v>312</v>
      </c>
      <c r="C74" s="308"/>
      <c r="D74" s="113">
        <v>0.43839928057553956</v>
      </c>
      <c r="E74" s="115">
        <v>39</v>
      </c>
      <c r="F74" s="114">
        <v>39</v>
      </c>
      <c r="G74" s="114">
        <v>58</v>
      </c>
      <c r="H74" s="114">
        <v>31</v>
      </c>
      <c r="I74" s="140">
        <v>39</v>
      </c>
      <c r="J74" s="115">
        <v>0</v>
      </c>
      <c r="K74" s="116">
        <v>0</v>
      </c>
    </row>
    <row r="75" spans="1:11" ht="14.1" customHeight="1" x14ac:dyDescent="0.2">
      <c r="A75" s="306" t="s">
        <v>313</v>
      </c>
      <c r="B75" s="307" t="s">
        <v>314</v>
      </c>
      <c r="C75" s="308"/>
      <c r="D75" s="113">
        <v>1.5962230215827338</v>
      </c>
      <c r="E75" s="115">
        <v>142</v>
      </c>
      <c r="F75" s="114">
        <v>189</v>
      </c>
      <c r="G75" s="114">
        <v>127</v>
      </c>
      <c r="H75" s="114">
        <v>150</v>
      </c>
      <c r="I75" s="140">
        <v>107</v>
      </c>
      <c r="J75" s="115">
        <v>35</v>
      </c>
      <c r="K75" s="116">
        <v>32.710280373831779</v>
      </c>
    </row>
    <row r="76" spans="1:11" ht="14.1" customHeight="1" x14ac:dyDescent="0.2">
      <c r="A76" s="306">
        <v>91</v>
      </c>
      <c r="B76" s="307" t="s">
        <v>315</v>
      </c>
      <c r="C76" s="308"/>
      <c r="D76" s="113">
        <v>0.12365107913669064</v>
      </c>
      <c r="E76" s="115">
        <v>11</v>
      </c>
      <c r="F76" s="114">
        <v>12</v>
      </c>
      <c r="G76" s="114">
        <v>13</v>
      </c>
      <c r="H76" s="114">
        <v>14</v>
      </c>
      <c r="I76" s="140">
        <v>15</v>
      </c>
      <c r="J76" s="115">
        <v>-4</v>
      </c>
      <c r="K76" s="116">
        <v>-26.666666666666668</v>
      </c>
    </row>
    <row r="77" spans="1:11" ht="14.1" customHeight="1" x14ac:dyDescent="0.2">
      <c r="A77" s="306">
        <v>92</v>
      </c>
      <c r="B77" s="307" t="s">
        <v>316</v>
      </c>
      <c r="C77" s="308"/>
      <c r="D77" s="113">
        <v>2.2144784172661871</v>
      </c>
      <c r="E77" s="115">
        <v>197</v>
      </c>
      <c r="F77" s="114">
        <v>211</v>
      </c>
      <c r="G77" s="114">
        <v>183</v>
      </c>
      <c r="H77" s="114">
        <v>193</v>
      </c>
      <c r="I77" s="140">
        <v>247</v>
      </c>
      <c r="J77" s="115">
        <v>-50</v>
      </c>
      <c r="K77" s="116">
        <v>-20.242914979757085</v>
      </c>
    </row>
    <row r="78" spans="1:11" ht="14.1" customHeight="1" x14ac:dyDescent="0.2">
      <c r="A78" s="306">
        <v>93</v>
      </c>
      <c r="B78" s="307" t="s">
        <v>317</v>
      </c>
      <c r="C78" s="308"/>
      <c r="D78" s="113">
        <v>3.3723021582733811E-2</v>
      </c>
      <c r="E78" s="115">
        <v>3</v>
      </c>
      <c r="F78" s="114">
        <v>6</v>
      </c>
      <c r="G78" s="114">
        <v>8</v>
      </c>
      <c r="H78" s="114">
        <v>4</v>
      </c>
      <c r="I78" s="140">
        <v>6</v>
      </c>
      <c r="J78" s="115">
        <v>-3</v>
      </c>
      <c r="K78" s="116">
        <v>-50</v>
      </c>
    </row>
    <row r="79" spans="1:11" ht="14.1" customHeight="1" x14ac:dyDescent="0.2">
      <c r="A79" s="306">
        <v>94</v>
      </c>
      <c r="B79" s="307" t="s">
        <v>318</v>
      </c>
      <c r="C79" s="308"/>
      <c r="D79" s="113">
        <v>1.0116906474820144</v>
      </c>
      <c r="E79" s="115">
        <v>90</v>
      </c>
      <c r="F79" s="114">
        <v>74</v>
      </c>
      <c r="G79" s="114">
        <v>114</v>
      </c>
      <c r="H79" s="114">
        <v>97</v>
      </c>
      <c r="I79" s="140">
        <v>115</v>
      </c>
      <c r="J79" s="115">
        <v>-25</v>
      </c>
      <c r="K79" s="116">
        <v>-21.739130434782609</v>
      </c>
    </row>
    <row r="80" spans="1:11" ht="14.1" customHeight="1" x14ac:dyDescent="0.2">
      <c r="A80" s="306" t="s">
        <v>319</v>
      </c>
      <c r="B80" s="307" t="s">
        <v>320</v>
      </c>
      <c r="C80" s="308"/>
      <c r="D80" s="113">
        <v>8.9928057553956831E-2</v>
      </c>
      <c r="E80" s="115">
        <v>8</v>
      </c>
      <c r="F80" s="114">
        <v>3</v>
      </c>
      <c r="G80" s="114">
        <v>5</v>
      </c>
      <c r="H80" s="114">
        <v>9</v>
      </c>
      <c r="I80" s="140">
        <v>13</v>
      </c>
      <c r="J80" s="115">
        <v>-5</v>
      </c>
      <c r="K80" s="116">
        <v>-38.46153846153846</v>
      </c>
    </row>
    <row r="81" spans="1:11" ht="14.1" customHeight="1" x14ac:dyDescent="0.2">
      <c r="A81" s="310" t="s">
        <v>321</v>
      </c>
      <c r="B81" s="311" t="s">
        <v>334</v>
      </c>
      <c r="C81" s="312"/>
      <c r="D81" s="125">
        <v>0.13489208633093525</v>
      </c>
      <c r="E81" s="143">
        <v>12</v>
      </c>
      <c r="F81" s="144">
        <v>11</v>
      </c>
      <c r="G81" s="144">
        <v>69</v>
      </c>
      <c r="H81" s="144">
        <v>12</v>
      </c>
      <c r="I81" s="145">
        <v>18</v>
      </c>
      <c r="J81" s="143">
        <v>-6</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9816</v>
      </c>
      <c r="E11" s="114">
        <v>7400</v>
      </c>
      <c r="F11" s="114">
        <v>9589</v>
      </c>
      <c r="G11" s="114">
        <v>8001</v>
      </c>
      <c r="H11" s="140">
        <v>9809</v>
      </c>
      <c r="I11" s="115">
        <v>7</v>
      </c>
      <c r="J11" s="116">
        <v>7.1363033948414728E-2</v>
      </c>
    </row>
    <row r="12" spans="1:15" s="110" customFormat="1" ht="24.95" customHeight="1" x14ac:dyDescent="0.2">
      <c r="A12" s="193" t="s">
        <v>132</v>
      </c>
      <c r="B12" s="194" t="s">
        <v>133</v>
      </c>
      <c r="C12" s="113">
        <v>0.1528117359413203</v>
      </c>
      <c r="D12" s="115">
        <v>15</v>
      </c>
      <c r="E12" s="114">
        <v>15</v>
      </c>
      <c r="F12" s="114">
        <v>20</v>
      </c>
      <c r="G12" s="114">
        <v>10</v>
      </c>
      <c r="H12" s="140">
        <v>10</v>
      </c>
      <c r="I12" s="115">
        <v>5</v>
      </c>
      <c r="J12" s="116">
        <v>50</v>
      </c>
    </row>
    <row r="13" spans="1:15" s="110" customFormat="1" ht="24.95" customHeight="1" x14ac:dyDescent="0.2">
      <c r="A13" s="193" t="s">
        <v>134</v>
      </c>
      <c r="B13" s="199" t="s">
        <v>214</v>
      </c>
      <c r="C13" s="113">
        <v>1.1409942950285248</v>
      </c>
      <c r="D13" s="115">
        <v>112</v>
      </c>
      <c r="E13" s="114">
        <v>64</v>
      </c>
      <c r="F13" s="114">
        <v>92</v>
      </c>
      <c r="G13" s="114">
        <v>75</v>
      </c>
      <c r="H13" s="140">
        <v>108</v>
      </c>
      <c r="I13" s="115">
        <v>4</v>
      </c>
      <c r="J13" s="116">
        <v>3.7037037037037037</v>
      </c>
    </row>
    <row r="14" spans="1:15" s="287" customFormat="1" ht="24.95" customHeight="1" x14ac:dyDescent="0.2">
      <c r="A14" s="193" t="s">
        <v>215</v>
      </c>
      <c r="B14" s="199" t="s">
        <v>137</v>
      </c>
      <c r="C14" s="113">
        <v>9.4539527302363489</v>
      </c>
      <c r="D14" s="115">
        <v>928</v>
      </c>
      <c r="E14" s="114">
        <v>753</v>
      </c>
      <c r="F14" s="114">
        <v>888</v>
      </c>
      <c r="G14" s="114">
        <v>959</v>
      </c>
      <c r="H14" s="140">
        <v>1034</v>
      </c>
      <c r="I14" s="115">
        <v>-106</v>
      </c>
      <c r="J14" s="116">
        <v>-10.251450676982591</v>
      </c>
      <c r="K14" s="110"/>
      <c r="L14" s="110"/>
      <c r="M14" s="110"/>
      <c r="N14" s="110"/>
      <c r="O14" s="110"/>
    </row>
    <row r="15" spans="1:15" s="110" customFormat="1" ht="24.95" customHeight="1" x14ac:dyDescent="0.2">
      <c r="A15" s="193" t="s">
        <v>216</v>
      </c>
      <c r="B15" s="199" t="s">
        <v>217</v>
      </c>
      <c r="C15" s="113">
        <v>1.1817440912795436</v>
      </c>
      <c r="D15" s="115">
        <v>116</v>
      </c>
      <c r="E15" s="114">
        <v>167</v>
      </c>
      <c r="F15" s="114">
        <v>159</v>
      </c>
      <c r="G15" s="114">
        <v>105</v>
      </c>
      <c r="H15" s="140">
        <v>112</v>
      </c>
      <c r="I15" s="115">
        <v>4</v>
      </c>
      <c r="J15" s="116">
        <v>3.5714285714285716</v>
      </c>
    </row>
    <row r="16" spans="1:15" s="287" customFormat="1" ht="24.95" customHeight="1" x14ac:dyDescent="0.2">
      <c r="A16" s="193" t="s">
        <v>218</v>
      </c>
      <c r="B16" s="199" t="s">
        <v>141</v>
      </c>
      <c r="C16" s="113">
        <v>7.5183374083129584</v>
      </c>
      <c r="D16" s="115">
        <v>738</v>
      </c>
      <c r="E16" s="114">
        <v>528</v>
      </c>
      <c r="F16" s="114">
        <v>669</v>
      </c>
      <c r="G16" s="114">
        <v>814</v>
      </c>
      <c r="H16" s="140">
        <v>827</v>
      </c>
      <c r="I16" s="115">
        <v>-89</v>
      </c>
      <c r="J16" s="116">
        <v>-10.761789600967353</v>
      </c>
      <c r="K16" s="110"/>
      <c r="L16" s="110"/>
      <c r="M16" s="110"/>
      <c r="N16" s="110"/>
      <c r="O16" s="110"/>
    </row>
    <row r="17" spans="1:15" s="110" customFormat="1" ht="24.95" customHeight="1" x14ac:dyDescent="0.2">
      <c r="A17" s="193" t="s">
        <v>142</v>
      </c>
      <c r="B17" s="199" t="s">
        <v>220</v>
      </c>
      <c r="C17" s="113">
        <v>0.75387123064384676</v>
      </c>
      <c r="D17" s="115">
        <v>74</v>
      </c>
      <c r="E17" s="114">
        <v>58</v>
      </c>
      <c r="F17" s="114">
        <v>60</v>
      </c>
      <c r="G17" s="114">
        <v>40</v>
      </c>
      <c r="H17" s="140">
        <v>95</v>
      </c>
      <c r="I17" s="115">
        <v>-21</v>
      </c>
      <c r="J17" s="116">
        <v>-22.105263157894736</v>
      </c>
    </row>
    <row r="18" spans="1:15" s="287" customFormat="1" ht="24.95" customHeight="1" x14ac:dyDescent="0.2">
      <c r="A18" s="201" t="s">
        <v>144</v>
      </c>
      <c r="B18" s="202" t="s">
        <v>145</v>
      </c>
      <c r="C18" s="113">
        <v>6.3264058679706601</v>
      </c>
      <c r="D18" s="115">
        <v>621</v>
      </c>
      <c r="E18" s="114">
        <v>342</v>
      </c>
      <c r="F18" s="114">
        <v>416</v>
      </c>
      <c r="G18" s="114">
        <v>371</v>
      </c>
      <c r="H18" s="140">
        <v>444</v>
      </c>
      <c r="I18" s="115">
        <v>177</v>
      </c>
      <c r="J18" s="116">
        <v>39.864864864864863</v>
      </c>
      <c r="K18" s="110"/>
      <c r="L18" s="110"/>
      <c r="M18" s="110"/>
      <c r="N18" s="110"/>
      <c r="O18" s="110"/>
    </row>
    <row r="19" spans="1:15" s="110" customFormat="1" ht="24.95" customHeight="1" x14ac:dyDescent="0.2">
      <c r="A19" s="193" t="s">
        <v>146</v>
      </c>
      <c r="B19" s="199" t="s">
        <v>147</v>
      </c>
      <c r="C19" s="113">
        <v>11.481255093724531</v>
      </c>
      <c r="D19" s="115">
        <v>1127</v>
      </c>
      <c r="E19" s="114">
        <v>808</v>
      </c>
      <c r="F19" s="114">
        <v>1051</v>
      </c>
      <c r="G19" s="114">
        <v>806</v>
      </c>
      <c r="H19" s="140">
        <v>1111</v>
      </c>
      <c r="I19" s="115">
        <v>16</v>
      </c>
      <c r="J19" s="116">
        <v>1.4401440144014401</v>
      </c>
    </row>
    <row r="20" spans="1:15" s="287" customFormat="1" ht="24.95" customHeight="1" x14ac:dyDescent="0.2">
      <c r="A20" s="193" t="s">
        <v>148</v>
      </c>
      <c r="B20" s="199" t="s">
        <v>149</v>
      </c>
      <c r="C20" s="113">
        <v>3.6471067644661779</v>
      </c>
      <c r="D20" s="115">
        <v>358</v>
      </c>
      <c r="E20" s="114">
        <v>328</v>
      </c>
      <c r="F20" s="114">
        <v>362</v>
      </c>
      <c r="G20" s="114">
        <v>259</v>
      </c>
      <c r="H20" s="140">
        <v>368</v>
      </c>
      <c r="I20" s="115">
        <v>-10</v>
      </c>
      <c r="J20" s="116">
        <v>-2.7173913043478262</v>
      </c>
      <c r="K20" s="110"/>
      <c r="L20" s="110"/>
      <c r="M20" s="110"/>
      <c r="N20" s="110"/>
      <c r="O20" s="110"/>
    </row>
    <row r="21" spans="1:15" s="110" customFormat="1" ht="24.95" customHeight="1" x14ac:dyDescent="0.2">
      <c r="A21" s="201" t="s">
        <v>150</v>
      </c>
      <c r="B21" s="202" t="s">
        <v>151</v>
      </c>
      <c r="C21" s="113">
        <v>5.9189079054604727</v>
      </c>
      <c r="D21" s="115">
        <v>581</v>
      </c>
      <c r="E21" s="114">
        <v>379</v>
      </c>
      <c r="F21" s="114">
        <v>445</v>
      </c>
      <c r="G21" s="114">
        <v>438</v>
      </c>
      <c r="H21" s="140">
        <v>460</v>
      </c>
      <c r="I21" s="115">
        <v>121</v>
      </c>
      <c r="J21" s="116">
        <v>26.304347826086957</v>
      </c>
    </row>
    <row r="22" spans="1:15" s="110" customFormat="1" ht="24.95" customHeight="1" x14ac:dyDescent="0.2">
      <c r="A22" s="201" t="s">
        <v>152</v>
      </c>
      <c r="B22" s="199" t="s">
        <v>153</v>
      </c>
      <c r="C22" s="113">
        <v>2.1189894050529747</v>
      </c>
      <c r="D22" s="115">
        <v>208</v>
      </c>
      <c r="E22" s="114">
        <v>188</v>
      </c>
      <c r="F22" s="114">
        <v>302</v>
      </c>
      <c r="G22" s="114">
        <v>258</v>
      </c>
      <c r="H22" s="140">
        <v>253</v>
      </c>
      <c r="I22" s="115">
        <v>-45</v>
      </c>
      <c r="J22" s="116">
        <v>-17.786561264822133</v>
      </c>
    </row>
    <row r="23" spans="1:15" s="110" customFormat="1" ht="24.95" customHeight="1" x14ac:dyDescent="0.2">
      <c r="A23" s="193" t="s">
        <v>154</v>
      </c>
      <c r="B23" s="199" t="s">
        <v>155</v>
      </c>
      <c r="C23" s="113">
        <v>0.69274653626731864</v>
      </c>
      <c r="D23" s="115">
        <v>68</v>
      </c>
      <c r="E23" s="114">
        <v>52</v>
      </c>
      <c r="F23" s="114">
        <v>75</v>
      </c>
      <c r="G23" s="114">
        <v>70</v>
      </c>
      <c r="H23" s="140">
        <v>117</v>
      </c>
      <c r="I23" s="115">
        <v>-49</v>
      </c>
      <c r="J23" s="116">
        <v>-41.880341880341881</v>
      </c>
    </row>
    <row r="24" spans="1:15" s="110" customFormat="1" ht="24.95" customHeight="1" x14ac:dyDescent="0.2">
      <c r="A24" s="193" t="s">
        <v>156</v>
      </c>
      <c r="B24" s="199" t="s">
        <v>221</v>
      </c>
      <c r="C24" s="113">
        <v>9.8818255908720456</v>
      </c>
      <c r="D24" s="115">
        <v>970</v>
      </c>
      <c r="E24" s="114">
        <v>654</v>
      </c>
      <c r="F24" s="114">
        <v>768</v>
      </c>
      <c r="G24" s="114">
        <v>644</v>
      </c>
      <c r="H24" s="140">
        <v>894</v>
      </c>
      <c r="I24" s="115">
        <v>76</v>
      </c>
      <c r="J24" s="116">
        <v>8.5011185682326627</v>
      </c>
    </row>
    <row r="25" spans="1:15" s="110" customFormat="1" ht="24.95" customHeight="1" x14ac:dyDescent="0.2">
      <c r="A25" s="193" t="s">
        <v>222</v>
      </c>
      <c r="B25" s="204" t="s">
        <v>159</v>
      </c>
      <c r="C25" s="113">
        <v>10.91075794621027</v>
      </c>
      <c r="D25" s="115">
        <v>1071</v>
      </c>
      <c r="E25" s="114">
        <v>745</v>
      </c>
      <c r="F25" s="114">
        <v>876</v>
      </c>
      <c r="G25" s="114">
        <v>835</v>
      </c>
      <c r="H25" s="140">
        <v>1003</v>
      </c>
      <c r="I25" s="115">
        <v>68</v>
      </c>
      <c r="J25" s="116">
        <v>6.7796610169491522</v>
      </c>
    </row>
    <row r="26" spans="1:15" s="110" customFormat="1" ht="24.95" customHeight="1" x14ac:dyDescent="0.2">
      <c r="A26" s="201">
        <v>782.78300000000002</v>
      </c>
      <c r="B26" s="203" t="s">
        <v>160</v>
      </c>
      <c r="C26" s="113">
        <v>14.180929095354523</v>
      </c>
      <c r="D26" s="115">
        <v>1392</v>
      </c>
      <c r="E26" s="114">
        <v>1518</v>
      </c>
      <c r="F26" s="114">
        <v>1591</v>
      </c>
      <c r="G26" s="114">
        <v>1524</v>
      </c>
      <c r="H26" s="140">
        <v>1557</v>
      </c>
      <c r="I26" s="115">
        <v>-165</v>
      </c>
      <c r="J26" s="116">
        <v>-10.597302504816955</v>
      </c>
    </row>
    <row r="27" spans="1:15" s="110" customFormat="1" ht="24.95" customHeight="1" x14ac:dyDescent="0.2">
      <c r="A27" s="193" t="s">
        <v>161</v>
      </c>
      <c r="B27" s="199" t="s">
        <v>162</v>
      </c>
      <c r="C27" s="113">
        <v>3.4637326813365932</v>
      </c>
      <c r="D27" s="115">
        <v>340</v>
      </c>
      <c r="E27" s="114">
        <v>195</v>
      </c>
      <c r="F27" s="114">
        <v>410</v>
      </c>
      <c r="G27" s="114">
        <v>214</v>
      </c>
      <c r="H27" s="140">
        <v>309</v>
      </c>
      <c r="I27" s="115">
        <v>31</v>
      </c>
      <c r="J27" s="116">
        <v>10.032362459546926</v>
      </c>
    </row>
    <row r="28" spans="1:15" s="110" customFormat="1" ht="24.95" customHeight="1" x14ac:dyDescent="0.2">
      <c r="A28" s="193" t="s">
        <v>163</v>
      </c>
      <c r="B28" s="199" t="s">
        <v>164</v>
      </c>
      <c r="C28" s="113">
        <v>3.7591687041564792</v>
      </c>
      <c r="D28" s="115">
        <v>369</v>
      </c>
      <c r="E28" s="114">
        <v>266</v>
      </c>
      <c r="F28" s="114">
        <v>445</v>
      </c>
      <c r="G28" s="114">
        <v>329</v>
      </c>
      <c r="H28" s="140">
        <v>547</v>
      </c>
      <c r="I28" s="115">
        <v>-178</v>
      </c>
      <c r="J28" s="116">
        <v>-32.541133455210236</v>
      </c>
    </row>
    <row r="29" spans="1:15" s="110" customFormat="1" ht="24.95" customHeight="1" x14ac:dyDescent="0.2">
      <c r="A29" s="193">
        <v>86</v>
      </c>
      <c r="B29" s="199" t="s">
        <v>165</v>
      </c>
      <c r="C29" s="113">
        <v>5.3178484107579465</v>
      </c>
      <c r="D29" s="115">
        <v>522</v>
      </c>
      <c r="E29" s="114">
        <v>336</v>
      </c>
      <c r="F29" s="114">
        <v>580</v>
      </c>
      <c r="G29" s="114">
        <v>347</v>
      </c>
      <c r="H29" s="140">
        <v>492</v>
      </c>
      <c r="I29" s="115">
        <v>30</v>
      </c>
      <c r="J29" s="116">
        <v>6.0975609756097562</v>
      </c>
    </row>
    <row r="30" spans="1:15" s="110" customFormat="1" ht="24.95" customHeight="1" x14ac:dyDescent="0.2">
      <c r="A30" s="193">
        <v>87.88</v>
      </c>
      <c r="B30" s="204" t="s">
        <v>166</v>
      </c>
      <c r="C30" s="113">
        <v>7.1006519967400159</v>
      </c>
      <c r="D30" s="115">
        <v>697</v>
      </c>
      <c r="E30" s="114">
        <v>447</v>
      </c>
      <c r="F30" s="114">
        <v>826</v>
      </c>
      <c r="G30" s="114">
        <v>424</v>
      </c>
      <c r="H30" s="140">
        <v>560</v>
      </c>
      <c r="I30" s="115">
        <v>137</v>
      </c>
      <c r="J30" s="116">
        <v>24.464285714285715</v>
      </c>
    </row>
    <row r="31" spans="1:15" s="110" customFormat="1" ht="24.95" customHeight="1" x14ac:dyDescent="0.2">
      <c r="A31" s="193" t="s">
        <v>167</v>
      </c>
      <c r="B31" s="199" t="s">
        <v>168</v>
      </c>
      <c r="C31" s="113">
        <v>4.4519152404237978</v>
      </c>
      <c r="D31" s="115">
        <v>437</v>
      </c>
      <c r="E31" s="114">
        <v>309</v>
      </c>
      <c r="F31" s="114">
        <v>442</v>
      </c>
      <c r="G31" s="114">
        <v>438</v>
      </c>
      <c r="H31" s="140">
        <v>542</v>
      </c>
      <c r="I31" s="115">
        <v>-105</v>
      </c>
      <c r="J31" s="116">
        <v>-19.372693726937268</v>
      </c>
    </row>
    <row r="32" spans="1:15" s="110" customFormat="1" ht="24.95" customHeight="1" x14ac:dyDescent="0.2">
      <c r="A32" s="193"/>
      <c r="B32" s="204" t="s">
        <v>169</v>
      </c>
      <c r="C32" s="113">
        <v>0</v>
      </c>
      <c r="D32" s="115">
        <v>0</v>
      </c>
      <c r="E32" s="114" t="s">
        <v>514</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0.1528117359413203</v>
      </c>
      <c r="D34" s="115">
        <v>15</v>
      </c>
      <c r="E34" s="114">
        <v>15</v>
      </c>
      <c r="F34" s="114">
        <v>20</v>
      </c>
      <c r="G34" s="114">
        <v>10</v>
      </c>
      <c r="H34" s="140">
        <v>10</v>
      </c>
      <c r="I34" s="115">
        <v>5</v>
      </c>
      <c r="J34" s="116">
        <v>50</v>
      </c>
    </row>
    <row r="35" spans="1:10" s="110" customFormat="1" ht="24.95" customHeight="1" x14ac:dyDescent="0.2">
      <c r="A35" s="292" t="s">
        <v>171</v>
      </c>
      <c r="B35" s="293" t="s">
        <v>172</v>
      </c>
      <c r="C35" s="113">
        <v>16.921352893235532</v>
      </c>
      <c r="D35" s="115">
        <v>1661</v>
      </c>
      <c r="E35" s="114">
        <v>1159</v>
      </c>
      <c r="F35" s="114">
        <v>1396</v>
      </c>
      <c r="G35" s="114">
        <v>1405</v>
      </c>
      <c r="H35" s="140">
        <v>1586</v>
      </c>
      <c r="I35" s="115">
        <v>75</v>
      </c>
      <c r="J35" s="116">
        <v>4.7288776796973515</v>
      </c>
    </row>
    <row r="36" spans="1:10" s="110" customFormat="1" ht="24.95" customHeight="1" x14ac:dyDescent="0.2">
      <c r="A36" s="294" t="s">
        <v>173</v>
      </c>
      <c r="B36" s="295" t="s">
        <v>174</v>
      </c>
      <c r="C36" s="125">
        <v>82.925835370823151</v>
      </c>
      <c r="D36" s="143">
        <v>8140</v>
      </c>
      <c r="E36" s="144">
        <v>6225</v>
      </c>
      <c r="F36" s="144">
        <v>8173</v>
      </c>
      <c r="G36" s="144">
        <v>6586</v>
      </c>
      <c r="H36" s="145">
        <v>8213</v>
      </c>
      <c r="I36" s="143">
        <v>-73</v>
      </c>
      <c r="J36" s="146">
        <v>-0.88883477413856082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9816</v>
      </c>
      <c r="F11" s="264">
        <v>7400</v>
      </c>
      <c r="G11" s="264">
        <v>9589</v>
      </c>
      <c r="H11" s="264">
        <v>8001</v>
      </c>
      <c r="I11" s="265">
        <v>9809</v>
      </c>
      <c r="J11" s="263">
        <v>7</v>
      </c>
      <c r="K11" s="266">
        <v>7.1363033948414728E-2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24.276691116544416</v>
      </c>
      <c r="E13" s="115">
        <v>2383</v>
      </c>
      <c r="F13" s="114">
        <v>2041</v>
      </c>
      <c r="G13" s="114">
        <v>2618</v>
      </c>
      <c r="H13" s="114">
        <v>2263</v>
      </c>
      <c r="I13" s="140">
        <v>2356</v>
      </c>
      <c r="J13" s="115">
        <v>27</v>
      </c>
      <c r="K13" s="116">
        <v>1.1460101867572157</v>
      </c>
    </row>
    <row r="14" spans="1:17" ht="15.95" customHeight="1" x14ac:dyDescent="0.2">
      <c r="A14" s="306" t="s">
        <v>230</v>
      </c>
      <c r="B14" s="307"/>
      <c r="C14" s="308"/>
      <c r="D14" s="113">
        <v>53.229421352893233</v>
      </c>
      <c r="E14" s="115">
        <v>5225</v>
      </c>
      <c r="F14" s="114">
        <v>3906</v>
      </c>
      <c r="G14" s="114">
        <v>4955</v>
      </c>
      <c r="H14" s="114">
        <v>3948</v>
      </c>
      <c r="I14" s="140">
        <v>5114</v>
      </c>
      <c r="J14" s="115">
        <v>111</v>
      </c>
      <c r="K14" s="116">
        <v>2.1705123191239735</v>
      </c>
    </row>
    <row r="15" spans="1:17" ht="15.95" customHeight="1" x14ac:dyDescent="0.2">
      <c r="A15" s="306" t="s">
        <v>231</v>
      </c>
      <c r="B15" s="307"/>
      <c r="C15" s="308"/>
      <c r="D15" s="113">
        <v>9.555827220863895</v>
      </c>
      <c r="E15" s="115">
        <v>938</v>
      </c>
      <c r="F15" s="114">
        <v>638</v>
      </c>
      <c r="G15" s="114">
        <v>854</v>
      </c>
      <c r="H15" s="114">
        <v>747</v>
      </c>
      <c r="I15" s="140">
        <v>967</v>
      </c>
      <c r="J15" s="115">
        <v>-29</v>
      </c>
      <c r="K15" s="116">
        <v>-2.9989658738366081</v>
      </c>
    </row>
    <row r="16" spans="1:17" ht="15.95" customHeight="1" x14ac:dyDescent="0.2">
      <c r="A16" s="306" t="s">
        <v>232</v>
      </c>
      <c r="B16" s="307"/>
      <c r="C16" s="308"/>
      <c r="D16" s="113">
        <v>12.724123879380603</v>
      </c>
      <c r="E16" s="115">
        <v>1249</v>
      </c>
      <c r="F16" s="114">
        <v>797</v>
      </c>
      <c r="G16" s="114">
        <v>1098</v>
      </c>
      <c r="H16" s="114">
        <v>1013</v>
      </c>
      <c r="I16" s="140">
        <v>1351</v>
      </c>
      <c r="J16" s="115">
        <v>-102</v>
      </c>
      <c r="K16" s="116">
        <v>-7.5499629903774981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0.26487367563162184</v>
      </c>
      <c r="E18" s="115">
        <v>26</v>
      </c>
      <c r="F18" s="114">
        <v>18</v>
      </c>
      <c r="G18" s="114">
        <v>46</v>
      </c>
      <c r="H18" s="114">
        <v>25</v>
      </c>
      <c r="I18" s="140">
        <v>21</v>
      </c>
      <c r="J18" s="115">
        <v>5</v>
      </c>
      <c r="K18" s="116">
        <v>23.80952380952381</v>
      </c>
    </row>
    <row r="19" spans="1:11" ht="14.1" customHeight="1" x14ac:dyDescent="0.2">
      <c r="A19" s="306" t="s">
        <v>235</v>
      </c>
      <c r="B19" s="307" t="s">
        <v>236</v>
      </c>
      <c r="C19" s="308"/>
      <c r="D19" s="113">
        <v>9.1687041564792182E-2</v>
      </c>
      <c r="E19" s="115">
        <v>9</v>
      </c>
      <c r="F19" s="114">
        <v>6</v>
      </c>
      <c r="G19" s="114">
        <v>6</v>
      </c>
      <c r="H19" s="114">
        <v>12</v>
      </c>
      <c r="I19" s="140">
        <v>7</v>
      </c>
      <c r="J19" s="115">
        <v>2</v>
      </c>
      <c r="K19" s="116">
        <v>28.571428571428573</v>
      </c>
    </row>
    <row r="20" spans="1:11" ht="14.1" customHeight="1" x14ac:dyDescent="0.2">
      <c r="A20" s="306">
        <v>12</v>
      </c>
      <c r="B20" s="307" t="s">
        <v>237</v>
      </c>
      <c r="C20" s="308"/>
      <c r="D20" s="113">
        <v>0.57049714751426239</v>
      </c>
      <c r="E20" s="115">
        <v>56</v>
      </c>
      <c r="F20" s="114">
        <v>59</v>
      </c>
      <c r="G20" s="114">
        <v>52</v>
      </c>
      <c r="H20" s="114">
        <v>32</v>
      </c>
      <c r="I20" s="140">
        <v>37</v>
      </c>
      <c r="J20" s="115">
        <v>19</v>
      </c>
      <c r="K20" s="116">
        <v>51.351351351351354</v>
      </c>
    </row>
    <row r="21" spans="1:11" ht="14.1" customHeight="1" x14ac:dyDescent="0.2">
      <c r="A21" s="306">
        <v>21</v>
      </c>
      <c r="B21" s="307" t="s">
        <v>238</v>
      </c>
      <c r="C21" s="308"/>
      <c r="D21" s="113">
        <v>0.40749796251018744</v>
      </c>
      <c r="E21" s="115">
        <v>40</v>
      </c>
      <c r="F21" s="114">
        <v>28</v>
      </c>
      <c r="G21" s="114">
        <v>27</v>
      </c>
      <c r="H21" s="114">
        <v>21</v>
      </c>
      <c r="I21" s="140">
        <v>42</v>
      </c>
      <c r="J21" s="115">
        <v>-2</v>
      </c>
      <c r="K21" s="116">
        <v>-4.7619047619047619</v>
      </c>
    </row>
    <row r="22" spans="1:11" ht="14.1" customHeight="1" x14ac:dyDescent="0.2">
      <c r="A22" s="306">
        <v>22</v>
      </c>
      <c r="B22" s="307" t="s">
        <v>239</v>
      </c>
      <c r="C22" s="308"/>
      <c r="D22" s="113">
        <v>0.96780766096169524</v>
      </c>
      <c r="E22" s="115">
        <v>95</v>
      </c>
      <c r="F22" s="114">
        <v>108</v>
      </c>
      <c r="G22" s="114">
        <v>131</v>
      </c>
      <c r="H22" s="114">
        <v>109</v>
      </c>
      <c r="I22" s="140">
        <v>125</v>
      </c>
      <c r="J22" s="115">
        <v>-30</v>
      </c>
      <c r="K22" s="116">
        <v>-24</v>
      </c>
    </row>
    <row r="23" spans="1:11" ht="14.1" customHeight="1" x14ac:dyDescent="0.2">
      <c r="A23" s="306">
        <v>23</v>
      </c>
      <c r="B23" s="307" t="s">
        <v>240</v>
      </c>
      <c r="C23" s="308"/>
      <c r="D23" s="113">
        <v>0.89649551752241241</v>
      </c>
      <c r="E23" s="115">
        <v>88</v>
      </c>
      <c r="F23" s="114">
        <v>103</v>
      </c>
      <c r="G23" s="114">
        <v>122</v>
      </c>
      <c r="H23" s="114">
        <v>85</v>
      </c>
      <c r="I23" s="140">
        <v>104</v>
      </c>
      <c r="J23" s="115">
        <v>-16</v>
      </c>
      <c r="K23" s="116">
        <v>-15.384615384615385</v>
      </c>
    </row>
    <row r="24" spans="1:11" ht="14.1" customHeight="1" x14ac:dyDescent="0.2">
      <c r="A24" s="306">
        <v>24</v>
      </c>
      <c r="B24" s="307" t="s">
        <v>241</v>
      </c>
      <c r="C24" s="308"/>
      <c r="D24" s="113">
        <v>6.1532192339038305</v>
      </c>
      <c r="E24" s="115">
        <v>604</v>
      </c>
      <c r="F24" s="114">
        <v>512</v>
      </c>
      <c r="G24" s="114">
        <v>700</v>
      </c>
      <c r="H24" s="114">
        <v>743</v>
      </c>
      <c r="I24" s="140">
        <v>729</v>
      </c>
      <c r="J24" s="115">
        <v>-125</v>
      </c>
      <c r="K24" s="116">
        <v>-17.146776406035666</v>
      </c>
    </row>
    <row r="25" spans="1:11" ht="14.1" customHeight="1" x14ac:dyDescent="0.2">
      <c r="A25" s="306">
        <v>25</v>
      </c>
      <c r="B25" s="307" t="s">
        <v>242</v>
      </c>
      <c r="C25" s="308"/>
      <c r="D25" s="113">
        <v>5.1752241238793806</v>
      </c>
      <c r="E25" s="115">
        <v>508</v>
      </c>
      <c r="F25" s="114">
        <v>524</v>
      </c>
      <c r="G25" s="114">
        <v>534</v>
      </c>
      <c r="H25" s="114">
        <v>416</v>
      </c>
      <c r="I25" s="140">
        <v>507</v>
      </c>
      <c r="J25" s="115">
        <v>1</v>
      </c>
      <c r="K25" s="116">
        <v>0.19723865877712032</v>
      </c>
    </row>
    <row r="26" spans="1:11" ht="14.1" customHeight="1" x14ac:dyDescent="0.2">
      <c r="A26" s="306">
        <v>26</v>
      </c>
      <c r="B26" s="307" t="s">
        <v>243</v>
      </c>
      <c r="C26" s="308"/>
      <c r="D26" s="113">
        <v>3.2905460472697636</v>
      </c>
      <c r="E26" s="115">
        <v>323</v>
      </c>
      <c r="F26" s="114">
        <v>252</v>
      </c>
      <c r="G26" s="114">
        <v>290</v>
      </c>
      <c r="H26" s="114">
        <v>285</v>
      </c>
      <c r="I26" s="140">
        <v>284</v>
      </c>
      <c r="J26" s="115">
        <v>39</v>
      </c>
      <c r="K26" s="116">
        <v>13.732394366197184</v>
      </c>
    </row>
    <row r="27" spans="1:11" ht="14.1" customHeight="1" x14ac:dyDescent="0.2">
      <c r="A27" s="306">
        <v>27</v>
      </c>
      <c r="B27" s="307" t="s">
        <v>244</v>
      </c>
      <c r="C27" s="308"/>
      <c r="D27" s="113">
        <v>2.8219233903830481</v>
      </c>
      <c r="E27" s="115">
        <v>277</v>
      </c>
      <c r="F27" s="114">
        <v>165</v>
      </c>
      <c r="G27" s="114">
        <v>180</v>
      </c>
      <c r="H27" s="114">
        <v>201</v>
      </c>
      <c r="I27" s="140">
        <v>282</v>
      </c>
      <c r="J27" s="115">
        <v>-5</v>
      </c>
      <c r="K27" s="116">
        <v>-1.7730496453900708</v>
      </c>
    </row>
    <row r="28" spans="1:11" ht="14.1" customHeight="1" x14ac:dyDescent="0.2">
      <c r="A28" s="306">
        <v>28</v>
      </c>
      <c r="B28" s="307" t="s">
        <v>245</v>
      </c>
      <c r="C28" s="308"/>
      <c r="D28" s="113">
        <v>0.2139364303178484</v>
      </c>
      <c r="E28" s="115">
        <v>21</v>
      </c>
      <c r="F28" s="114">
        <v>48</v>
      </c>
      <c r="G28" s="114">
        <v>24</v>
      </c>
      <c r="H28" s="114">
        <v>15</v>
      </c>
      <c r="I28" s="140">
        <v>26</v>
      </c>
      <c r="J28" s="115">
        <v>-5</v>
      </c>
      <c r="K28" s="116">
        <v>-19.23076923076923</v>
      </c>
    </row>
    <row r="29" spans="1:11" ht="14.1" customHeight="1" x14ac:dyDescent="0.2">
      <c r="A29" s="306">
        <v>29</v>
      </c>
      <c r="B29" s="307" t="s">
        <v>246</v>
      </c>
      <c r="C29" s="308"/>
      <c r="D29" s="113">
        <v>3.0460472697636511</v>
      </c>
      <c r="E29" s="115">
        <v>299</v>
      </c>
      <c r="F29" s="114">
        <v>249</v>
      </c>
      <c r="G29" s="114">
        <v>243</v>
      </c>
      <c r="H29" s="114">
        <v>250</v>
      </c>
      <c r="I29" s="140">
        <v>274</v>
      </c>
      <c r="J29" s="115">
        <v>25</v>
      </c>
      <c r="K29" s="116">
        <v>9.1240875912408761</v>
      </c>
    </row>
    <row r="30" spans="1:11" ht="14.1" customHeight="1" x14ac:dyDescent="0.2">
      <c r="A30" s="306" t="s">
        <v>247</v>
      </c>
      <c r="B30" s="307" t="s">
        <v>248</v>
      </c>
      <c r="C30" s="308"/>
      <c r="D30" s="113">
        <v>0.49918500407497962</v>
      </c>
      <c r="E30" s="115">
        <v>49</v>
      </c>
      <c r="F30" s="114">
        <v>48</v>
      </c>
      <c r="G30" s="114">
        <v>43</v>
      </c>
      <c r="H30" s="114">
        <v>43</v>
      </c>
      <c r="I30" s="140">
        <v>35</v>
      </c>
      <c r="J30" s="115">
        <v>14</v>
      </c>
      <c r="K30" s="116">
        <v>40</v>
      </c>
    </row>
    <row r="31" spans="1:11" ht="14.1" customHeight="1" x14ac:dyDescent="0.2">
      <c r="A31" s="306" t="s">
        <v>249</v>
      </c>
      <c r="B31" s="307" t="s">
        <v>250</v>
      </c>
      <c r="C31" s="308"/>
      <c r="D31" s="113">
        <v>2.5468622656886715</v>
      </c>
      <c r="E31" s="115">
        <v>250</v>
      </c>
      <c r="F31" s="114">
        <v>201</v>
      </c>
      <c r="G31" s="114">
        <v>197</v>
      </c>
      <c r="H31" s="114">
        <v>207</v>
      </c>
      <c r="I31" s="140">
        <v>239</v>
      </c>
      <c r="J31" s="115">
        <v>11</v>
      </c>
      <c r="K31" s="116">
        <v>4.6025104602510458</v>
      </c>
    </row>
    <row r="32" spans="1:11" ht="14.1" customHeight="1" x14ac:dyDescent="0.2">
      <c r="A32" s="306">
        <v>31</v>
      </c>
      <c r="B32" s="307" t="s">
        <v>251</v>
      </c>
      <c r="C32" s="308"/>
      <c r="D32" s="113">
        <v>0.78443357783211087</v>
      </c>
      <c r="E32" s="115">
        <v>77</v>
      </c>
      <c r="F32" s="114">
        <v>55</v>
      </c>
      <c r="G32" s="114">
        <v>62</v>
      </c>
      <c r="H32" s="114">
        <v>41</v>
      </c>
      <c r="I32" s="140">
        <v>49</v>
      </c>
      <c r="J32" s="115">
        <v>28</v>
      </c>
      <c r="K32" s="116">
        <v>57.142857142857146</v>
      </c>
    </row>
    <row r="33" spans="1:11" ht="14.1" customHeight="1" x14ac:dyDescent="0.2">
      <c r="A33" s="306">
        <v>32</v>
      </c>
      <c r="B33" s="307" t="s">
        <v>252</v>
      </c>
      <c r="C33" s="308"/>
      <c r="D33" s="113">
        <v>1.6809290953545233</v>
      </c>
      <c r="E33" s="115">
        <v>165</v>
      </c>
      <c r="F33" s="114">
        <v>159</v>
      </c>
      <c r="G33" s="114">
        <v>207</v>
      </c>
      <c r="H33" s="114">
        <v>196</v>
      </c>
      <c r="I33" s="140">
        <v>167</v>
      </c>
      <c r="J33" s="115">
        <v>-2</v>
      </c>
      <c r="K33" s="116">
        <v>-1.1976047904191616</v>
      </c>
    </row>
    <row r="34" spans="1:11" ht="14.1" customHeight="1" x14ac:dyDescent="0.2">
      <c r="A34" s="306">
        <v>33</v>
      </c>
      <c r="B34" s="307" t="s">
        <v>253</v>
      </c>
      <c r="C34" s="308"/>
      <c r="D34" s="113">
        <v>1.8541157294213528</v>
      </c>
      <c r="E34" s="115">
        <v>182</v>
      </c>
      <c r="F34" s="114">
        <v>124</v>
      </c>
      <c r="G34" s="114">
        <v>145</v>
      </c>
      <c r="H34" s="114">
        <v>81</v>
      </c>
      <c r="I34" s="140">
        <v>98</v>
      </c>
      <c r="J34" s="115">
        <v>84</v>
      </c>
      <c r="K34" s="116">
        <v>85.714285714285708</v>
      </c>
    </row>
    <row r="35" spans="1:11" ht="14.1" customHeight="1" x14ac:dyDescent="0.2">
      <c r="A35" s="306">
        <v>34</v>
      </c>
      <c r="B35" s="307" t="s">
        <v>254</v>
      </c>
      <c r="C35" s="308"/>
      <c r="D35" s="113">
        <v>2.5264873675631621</v>
      </c>
      <c r="E35" s="115">
        <v>248</v>
      </c>
      <c r="F35" s="114">
        <v>163</v>
      </c>
      <c r="G35" s="114">
        <v>207</v>
      </c>
      <c r="H35" s="114">
        <v>216</v>
      </c>
      <c r="I35" s="140">
        <v>247</v>
      </c>
      <c r="J35" s="115">
        <v>1</v>
      </c>
      <c r="K35" s="116">
        <v>0.40485829959514169</v>
      </c>
    </row>
    <row r="36" spans="1:11" ht="14.1" customHeight="1" x14ac:dyDescent="0.2">
      <c r="A36" s="306">
        <v>41</v>
      </c>
      <c r="B36" s="307" t="s">
        <v>255</v>
      </c>
      <c r="C36" s="308"/>
      <c r="D36" s="113">
        <v>0.30562347188264061</v>
      </c>
      <c r="E36" s="115">
        <v>30</v>
      </c>
      <c r="F36" s="114">
        <v>23</v>
      </c>
      <c r="G36" s="114">
        <v>26</v>
      </c>
      <c r="H36" s="114">
        <v>27</v>
      </c>
      <c r="I36" s="140">
        <v>30</v>
      </c>
      <c r="J36" s="115">
        <v>0</v>
      </c>
      <c r="K36" s="116">
        <v>0</v>
      </c>
    </row>
    <row r="37" spans="1:11" ht="14.1" customHeight="1" x14ac:dyDescent="0.2">
      <c r="A37" s="306">
        <v>42</v>
      </c>
      <c r="B37" s="307" t="s">
        <v>256</v>
      </c>
      <c r="C37" s="308"/>
      <c r="D37" s="113">
        <v>8.1499592502037491E-2</v>
      </c>
      <c r="E37" s="115">
        <v>8</v>
      </c>
      <c r="F37" s="114">
        <v>6</v>
      </c>
      <c r="G37" s="114">
        <v>17</v>
      </c>
      <c r="H37" s="114">
        <v>10</v>
      </c>
      <c r="I37" s="140">
        <v>10</v>
      </c>
      <c r="J37" s="115">
        <v>-2</v>
      </c>
      <c r="K37" s="116">
        <v>-20</v>
      </c>
    </row>
    <row r="38" spans="1:11" ht="14.1" customHeight="1" x14ac:dyDescent="0.2">
      <c r="A38" s="306">
        <v>43</v>
      </c>
      <c r="B38" s="307" t="s">
        <v>257</v>
      </c>
      <c r="C38" s="308"/>
      <c r="D38" s="113">
        <v>1.1104319478402609</v>
      </c>
      <c r="E38" s="115">
        <v>109</v>
      </c>
      <c r="F38" s="114">
        <v>99</v>
      </c>
      <c r="G38" s="114">
        <v>213</v>
      </c>
      <c r="H38" s="114">
        <v>154</v>
      </c>
      <c r="I38" s="140">
        <v>159</v>
      </c>
      <c r="J38" s="115">
        <v>-50</v>
      </c>
      <c r="K38" s="116">
        <v>-31.446540880503143</v>
      </c>
    </row>
    <row r="39" spans="1:11" ht="14.1" customHeight="1" x14ac:dyDescent="0.2">
      <c r="A39" s="306">
        <v>51</v>
      </c>
      <c r="B39" s="307" t="s">
        <v>258</v>
      </c>
      <c r="C39" s="308"/>
      <c r="D39" s="113">
        <v>6.2347188264058682</v>
      </c>
      <c r="E39" s="115">
        <v>612</v>
      </c>
      <c r="F39" s="114">
        <v>509</v>
      </c>
      <c r="G39" s="114">
        <v>647</v>
      </c>
      <c r="H39" s="114">
        <v>547</v>
      </c>
      <c r="I39" s="140">
        <v>728</v>
      </c>
      <c r="J39" s="115">
        <v>-116</v>
      </c>
      <c r="K39" s="116">
        <v>-15.934065934065934</v>
      </c>
    </row>
    <row r="40" spans="1:11" ht="14.1" customHeight="1" x14ac:dyDescent="0.2">
      <c r="A40" s="306" t="s">
        <v>259</v>
      </c>
      <c r="B40" s="307" t="s">
        <v>260</v>
      </c>
      <c r="C40" s="308"/>
      <c r="D40" s="113">
        <v>5.440097799511002</v>
      </c>
      <c r="E40" s="115">
        <v>534</v>
      </c>
      <c r="F40" s="114">
        <v>487</v>
      </c>
      <c r="G40" s="114">
        <v>618</v>
      </c>
      <c r="H40" s="114">
        <v>520</v>
      </c>
      <c r="I40" s="140">
        <v>684</v>
      </c>
      <c r="J40" s="115">
        <v>-150</v>
      </c>
      <c r="K40" s="116">
        <v>-21.92982456140351</v>
      </c>
    </row>
    <row r="41" spans="1:11" ht="14.1" customHeight="1" x14ac:dyDescent="0.2">
      <c r="A41" s="306"/>
      <c r="B41" s="307" t="s">
        <v>261</v>
      </c>
      <c r="C41" s="308"/>
      <c r="D41" s="113">
        <v>4.8390383048084757</v>
      </c>
      <c r="E41" s="115">
        <v>475</v>
      </c>
      <c r="F41" s="114">
        <v>443</v>
      </c>
      <c r="G41" s="114">
        <v>503</v>
      </c>
      <c r="H41" s="114">
        <v>451</v>
      </c>
      <c r="I41" s="140">
        <v>602</v>
      </c>
      <c r="J41" s="115">
        <v>-127</v>
      </c>
      <c r="K41" s="116">
        <v>-21.096345514950166</v>
      </c>
    </row>
    <row r="42" spans="1:11" ht="14.1" customHeight="1" x14ac:dyDescent="0.2">
      <c r="A42" s="306">
        <v>52</v>
      </c>
      <c r="B42" s="307" t="s">
        <v>262</v>
      </c>
      <c r="C42" s="308"/>
      <c r="D42" s="113">
        <v>4.0647921760391199</v>
      </c>
      <c r="E42" s="115">
        <v>399</v>
      </c>
      <c r="F42" s="114">
        <v>302</v>
      </c>
      <c r="G42" s="114">
        <v>297</v>
      </c>
      <c r="H42" s="114">
        <v>268</v>
      </c>
      <c r="I42" s="140">
        <v>339</v>
      </c>
      <c r="J42" s="115">
        <v>60</v>
      </c>
      <c r="K42" s="116">
        <v>17.699115044247787</v>
      </c>
    </row>
    <row r="43" spans="1:11" ht="14.1" customHeight="1" x14ac:dyDescent="0.2">
      <c r="A43" s="306" t="s">
        <v>263</v>
      </c>
      <c r="B43" s="307" t="s">
        <v>264</v>
      </c>
      <c r="C43" s="308"/>
      <c r="D43" s="113">
        <v>3.1886715566422166</v>
      </c>
      <c r="E43" s="115">
        <v>313</v>
      </c>
      <c r="F43" s="114">
        <v>221</v>
      </c>
      <c r="G43" s="114">
        <v>215</v>
      </c>
      <c r="H43" s="114">
        <v>196</v>
      </c>
      <c r="I43" s="140">
        <v>286</v>
      </c>
      <c r="J43" s="115">
        <v>27</v>
      </c>
      <c r="K43" s="116">
        <v>9.44055944055944</v>
      </c>
    </row>
    <row r="44" spans="1:11" ht="14.1" customHeight="1" x14ac:dyDescent="0.2">
      <c r="A44" s="306">
        <v>53</v>
      </c>
      <c r="B44" s="307" t="s">
        <v>265</v>
      </c>
      <c r="C44" s="308"/>
      <c r="D44" s="113">
        <v>2.0986145069274653</v>
      </c>
      <c r="E44" s="115">
        <v>206</v>
      </c>
      <c r="F44" s="114">
        <v>184</v>
      </c>
      <c r="G44" s="114">
        <v>181</v>
      </c>
      <c r="H44" s="114">
        <v>149</v>
      </c>
      <c r="I44" s="140">
        <v>175</v>
      </c>
      <c r="J44" s="115">
        <v>31</v>
      </c>
      <c r="K44" s="116">
        <v>17.714285714285715</v>
      </c>
    </row>
    <row r="45" spans="1:11" ht="14.1" customHeight="1" x14ac:dyDescent="0.2">
      <c r="A45" s="306" t="s">
        <v>266</v>
      </c>
      <c r="B45" s="307" t="s">
        <v>267</v>
      </c>
      <c r="C45" s="308"/>
      <c r="D45" s="113">
        <v>1.9967400162999185</v>
      </c>
      <c r="E45" s="115">
        <v>196</v>
      </c>
      <c r="F45" s="114">
        <v>129</v>
      </c>
      <c r="G45" s="114">
        <v>170</v>
      </c>
      <c r="H45" s="114">
        <v>137</v>
      </c>
      <c r="I45" s="140">
        <v>170</v>
      </c>
      <c r="J45" s="115">
        <v>26</v>
      </c>
      <c r="K45" s="116">
        <v>15.294117647058824</v>
      </c>
    </row>
    <row r="46" spans="1:11" ht="14.1" customHeight="1" x14ac:dyDescent="0.2">
      <c r="A46" s="306">
        <v>54</v>
      </c>
      <c r="B46" s="307" t="s">
        <v>268</v>
      </c>
      <c r="C46" s="308"/>
      <c r="D46" s="113">
        <v>5.8068459657701714</v>
      </c>
      <c r="E46" s="115">
        <v>570</v>
      </c>
      <c r="F46" s="114">
        <v>377</v>
      </c>
      <c r="G46" s="114">
        <v>496</v>
      </c>
      <c r="H46" s="114">
        <v>478</v>
      </c>
      <c r="I46" s="140">
        <v>576</v>
      </c>
      <c r="J46" s="115">
        <v>-6</v>
      </c>
      <c r="K46" s="116">
        <v>-1.0416666666666667</v>
      </c>
    </row>
    <row r="47" spans="1:11" ht="14.1" customHeight="1" x14ac:dyDescent="0.2">
      <c r="A47" s="306">
        <v>61</v>
      </c>
      <c r="B47" s="307" t="s">
        <v>269</v>
      </c>
      <c r="C47" s="308"/>
      <c r="D47" s="113">
        <v>1.9865525672371638</v>
      </c>
      <c r="E47" s="115">
        <v>195</v>
      </c>
      <c r="F47" s="114">
        <v>148</v>
      </c>
      <c r="G47" s="114">
        <v>179</v>
      </c>
      <c r="H47" s="114">
        <v>160</v>
      </c>
      <c r="I47" s="140">
        <v>203</v>
      </c>
      <c r="J47" s="115">
        <v>-8</v>
      </c>
      <c r="K47" s="116">
        <v>-3.9408866995073892</v>
      </c>
    </row>
    <row r="48" spans="1:11" ht="14.1" customHeight="1" x14ac:dyDescent="0.2">
      <c r="A48" s="306">
        <v>62</v>
      </c>
      <c r="B48" s="307" t="s">
        <v>270</v>
      </c>
      <c r="C48" s="308"/>
      <c r="D48" s="113">
        <v>7.9054604726976363</v>
      </c>
      <c r="E48" s="115">
        <v>776</v>
      </c>
      <c r="F48" s="114">
        <v>586</v>
      </c>
      <c r="G48" s="114">
        <v>682</v>
      </c>
      <c r="H48" s="114">
        <v>484</v>
      </c>
      <c r="I48" s="140">
        <v>681</v>
      </c>
      <c r="J48" s="115">
        <v>95</v>
      </c>
      <c r="K48" s="116">
        <v>13.950073421439059</v>
      </c>
    </row>
    <row r="49" spans="1:11" ht="14.1" customHeight="1" x14ac:dyDescent="0.2">
      <c r="A49" s="306">
        <v>63</v>
      </c>
      <c r="B49" s="307" t="s">
        <v>271</v>
      </c>
      <c r="C49" s="308"/>
      <c r="D49" s="113">
        <v>4.3704156479217602</v>
      </c>
      <c r="E49" s="115">
        <v>429</v>
      </c>
      <c r="F49" s="114">
        <v>296</v>
      </c>
      <c r="G49" s="114">
        <v>341</v>
      </c>
      <c r="H49" s="114">
        <v>356</v>
      </c>
      <c r="I49" s="140">
        <v>321</v>
      </c>
      <c r="J49" s="115">
        <v>108</v>
      </c>
      <c r="K49" s="116">
        <v>33.644859813084111</v>
      </c>
    </row>
    <row r="50" spans="1:11" ht="14.1" customHeight="1" x14ac:dyDescent="0.2">
      <c r="A50" s="306" t="s">
        <v>272</v>
      </c>
      <c r="B50" s="307" t="s">
        <v>273</v>
      </c>
      <c r="C50" s="308"/>
      <c r="D50" s="113">
        <v>0.30562347188264061</v>
      </c>
      <c r="E50" s="115">
        <v>30</v>
      </c>
      <c r="F50" s="114">
        <v>24</v>
      </c>
      <c r="G50" s="114">
        <v>37</v>
      </c>
      <c r="H50" s="114">
        <v>48</v>
      </c>
      <c r="I50" s="140">
        <v>23</v>
      </c>
      <c r="J50" s="115">
        <v>7</v>
      </c>
      <c r="K50" s="116">
        <v>30.434782608695652</v>
      </c>
    </row>
    <row r="51" spans="1:11" ht="14.1" customHeight="1" x14ac:dyDescent="0.2">
      <c r="A51" s="306" t="s">
        <v>274</v>
      </c>
      <c r="B51" s="307" t="s">
        <v>275</v>
      </c>
      <c r="C51" s="308"/>
      <c r="D51" s="113">
        <v>3.9323553382233087</v>
      </c>
      <c r="E51" s="115">
        <v>386</v>
      </c>
      <c r="F51" s="114">
        <v>218</v>
      </c>
      <c r="G51" s="114">
        <v>279</v>
      </c>
      <c r="H51" s="114">
        <v>289</v>
      </c>
      <c r="I51" s="140">
        <v>276</v>
      </c>
      <c r="J51" s="115">
        <v>110</v>
      </c>
      <c r="K51" s="116">
        <v>39.855072463768117</v>
      </c>
    </row>
    <row r="52" spans="1:11" ht="14.1" customHeight="1" x14ac:dyDescent="0.2">
      <c r="A52" s="306">
        <v>71</v>
      </c>
      <c r="B52" s="307" t="s">
        <v>276</v>
      </c>
      <c r="C52" s="308"/>
      <c r="D52" s="113">
        <v>10.004074979625102</v>
      </c>
      <c r="E52" s="115">
        <v>982</v>
      </c>
      <c r="F52" s="114">
        <v>621</v>
      </c>
      <c r="G52" s="114">
        <v>812</v>
      </c>
      <c r="H52" s="114">
        <v>733</v>
      </c>
      <c r="I52" s="140">
        <v>919</v>
      </c>
      <c r="J52" s="115">
        <v>63</v>
      </c>
      <c r="K52" s="116">
        <v>6.8552774755168659</v>
      </c>
    </row>
    <row r="53" spans="1:11" ht="14.1" customHeight="1" x14ac:dyDescent="0.2">
      <c r="A53" s="306" t="s">
        <v>277</v>
      </c>
      <c r="B53" s="307" t="s">
        <v>278</v>
      </c>
      <c r="C53" s="308"/>
      <c r="D53" s="113">
        <v>3.9119804400977993</v>
      </c>
      <c r="E53" s="115">
        <v>384</v>
      </c>
      <c r="F53" s="114">
        <v>227</v>
      </c>
      <c r="G53" s="114">
        <v>282</v>
      </c>
      <c r="H53" s="114">
        <v>278</v>
      </c>
      <c r="I53" s="140">
        <v>330</v>
      </c>
      <c r="J53" s="115">
        <v>54</v>
      </c>
      <c r="K53" s="116">
        <v>16.363636363636363</v>
      </c>
    </row>
    <row r="54" spans="1:11" ht="14.1" customHeight="1" x14ac:dyDescent="0.2">
      <c r="A54" s="306" t="s">
        <v>279</v>
      </c>
      <c r="B54" s="307" t="s">
        <v>280</v>
      </c>
      <c r="C54" s="308"/>
      <c r="D54" s="113">
        <v>4.9307253463732685</v>
      </c>
      <c r="E54" s="115">
        <v>484</v>
      </c>
      <c r="F54" s="114">
        <v>332</v>
      </c>
      <c r="G54" s="114">
        <v>458</v>
      </c>
      <c r="H54" s="114">
        <v>378</v>
      </c>
      <c r="I54" s="140">
        <v>477</v>
      </c>
      <c r="J54" s="115">
        <v>7</v>
      </c>
      <c r="K54" s="116">
        <v>1.4675052410901468</v>
      </c>
    </row>
    <row r="55" spans="1:11" ht="14.1" customHeight="1" x14ac:dyDescent="0.2">
      <c r="A55" s="306">
        <v>72</v>
      </c>
      <c r="B55" s="307" t="s">
        <v>281</v>
      </c>
      <c r="C55" s="308"/>
      <c r="D55" s="113">
        <v>2.0273023634881824</v>
      </c>
      <c r="E55" s="115">
        <v>199</v>
      </c>
      <c r="F55" s="114">
        <v>132</v>
      </c>
      <c r="G55" s="114">
        <v>185</v>
      </c>
      <c r="H55" s="114">
        <v>163</v>
      </c>
      <c r="I55" s="140">
        <v>291</v>
      </c>
      <c r="J55" s="115">
        <v>-92</v>
      </c>
      <c r="K55" s="116">
        <v>-31.615120274914091</v>
      </c>
    </row>
    <row r="56" spans="1:11" ht="14.1" customHeight="1" x14ac:dyDescent="0.2">
      <c r="A56" s="306" t="s">
        <v>282</v>
      </c>
      <c r="B56" s="307" t="s">
        <v>283</v>
      </c>
      <c r="C56" s="308"/>
      <c r="D56" s="113">
        <v>0.60105949470252651</v>
      </c>
      <c r="E56" s="115">
        <v>59</v>
      </c>
      <c r="F56" s="114">
        <v>42</v>
      </c>
      <c r="G56" s="114">
        <v>56</v>
      </c>
      <c r="H56" s="114">
        <v>51</v>
      </c>
      <c r="I56" s="140">
        <v>136</v>
      </c>
      <c r="J56" s="115">
        <v>-77</v>
      </c>
      <c r="K56" s="116">
        <v>-56.617647058823529</v>
      </c>
    </row>
    <row r="57" spans="1:11" ht="14.1" customHeight="1" x14ac:dyDescent="0.2">
      <c r="A57" s="306" t="s">
        <v>284</v>
      </c>
      <c r="B57" s="307" t="s">
        <v>285</v>
      </c>
      <c r="C57" s="308"/>
      <c r="D57" s="113">
        <v>0.88630806845965771</v>
      </c>
      <c r="E57" s="115">
        <v>87</v>
      </c>
      <c r="F57" s="114">
        <v>68</v>
      </c>
      <c r="G57" s="114">
        <v>75</v>
      </c>
      <c r="H57" s="114">
        <v>81</v>
      </c>
      <c r="I57" s="140">
        <v>103</v>
      </c>
      <c r="J57" s="115">
        <v>-16</v>
      </c>
      <c r="K57" s="116">
        <v>-15.533980582524272</v>
      </c>
    </row>
    <row r="58" spans="1:11" ht="14.1" customHeight="1" x14ac:dyDescent="0.2">
      <c r="A58" s="306">
        <v>73</v>
      </c>
      <c r="B58" s="307" t="s">
        <v>286</v>
      </c>
      <c r="C58" s="308"/>
      <c r="D58" s="113">
        <v>1.9254278728606358</v>
      </c>
      <c r="E58" s="115">
        <v>189</v>
      </c>
      <c r="F58" s="114">
        <v>115</v>
      </c>
      <c r="G58" s="114">
        <v>221</v>
      </c>
      <c r="H58" s="114">
        <v>133</v>
      </c>
      <c r="I58" s="140">
        <v>168</v>
      </c>
      <c r="J58" s="115">
        <v>21</v>
      </c>
      <c r="K58" s="116">
        <v>12.5</v>
      </c>
    </row>
    <row r="59" spans="1:11" ht="14.1" customHeight="1" x14ac:dyDescent="0.2">
      <c r="A59" s="306" t="s">
        <v>287</v>
      </c>
      <c r="B59" s="307" t="s">
        <v>288</v>
      </c>
      <c r="C59" s="308"/>
      <c r="D59" s="113">
        <v>1.3447432762836187</v>
      </c>
      <c r="E59" s="115">
        <v>132</v>
      </c>
      <c r="F59" s="114">
        <v>71</v>
      </c>
      <c r="G59" s="114">
        <v>162</v>
      </c>
      <c r="H59" s="114">
        <v>81</v>
      </c>
      <c r="I59" s="140">
        <v>110</v>
      </c>
      <c r="J59" s="115">
        <v>22</v>
      </c>
      <c r="K59" s="116">
        <v>20</v>
      </c>
    </row>
    <row r="60" spans="1:11" ht="14.1" customHeight="1" x14ac:dyDescent="0.2">
      <c r="A60" s="306">
        <v>81</v>
      </c>
      <c r="B60" s="307" t="s">
        <v>289</v>
      </c>
      <c r="C60" s="308"/>
      <c r="D60" s="113">
        <v>5.9392828035859822</v>
      </c>
      <c r="E60" s="115">
        <v>583</v>
      </c>
      <c r="F60" s="114">
        <v>393</v>
      </c>
      <c r="G60" s="114">
        <v>697</v>
      </c>
      <c r="H60" s="114">
        <v>416</v>
      </c>
      <c r="I60" s="140">
        <v>586</v>
      </c>
      <c r="J60" s="115">
        <v>-3</v>
      </c>
      <c r="K60" s="116">
        <v>-0.51194539249146753</v>
      </c>
    </row>
    <row r="61" spans="1:11" ht="14.1" customHeight="1" x14ac:dyDescent="0.2">
      <c r="A61" s="306" t="s">
        <v>290</v>
      </c>
      <c r="B61" s="307" t="s">
        <v>291</v>
      </c>
      <c r="C61" s="308"/>
      <c r="D61" s="113">
        <v>0.91687041564792171</v>
      </c>
      <c r="E61" s="115">
        <v>90</v>
      </c>
      <c r="F61" s="114">
        <v>73</v>
      </c>
      <c r="G61" s="114">
        <v>88</v>
      </c>
      <c r="H61" s="114">
        <v>107</v>
      </c>
      <c r="I61" s="140">
        <v>139</v>
      </c>
      <c r="J61" s="115">
        <v>-49</v>
      </c>
      <c r="K61" s="116">
        <v>-35.251798561151077</v>
      </c>
    </row>
    <row r="62" spans="1:11" ht="14.1" customHeight="1" x14ac:dyDescent="0.2">
      <c r="A62" s="306" t="s">
        <v>292</v>
      </c>
      <c r="B62" s="307" t="s">
        <v>293</v>
      </c>
      <c r="C62" s="308"/>
      <c r="D62" s="113">
        <v>2.6894865525672373</v>
      </c>
      <c r="E62" s="115">
        <v>264</v>
      </c>
      <c r="F62" s="114">
        <v>190</v>
      </c>
      <c r="G62" s="114">
        <v>422</v>
      </c>
      <c r="H62" s="114">
        <v>149</v>
      </c>
      <c r="I62" s="140">
        <v>234</v>
      </c>
      <c r="J62" s="115">
        <v>30</v>
      </c>
      <c r="K62" s="116">
        <v>12.820512820512821</v>
      </c>
    </row>
    <row r="63" spans="1:11" ht="14.1" customHeight="1" x14ac:dyDescent="0.2">
      <c r="A63" s="306"/>
      <c r="B63" s="307" t="s">
        <v>294</v>
      </c>
      <c r="C63" s="308"/>
      <c r="D63" s="113">
        <v>2.3634881825590872</v>
      </c>
      <c r="E63" s="115">
        <v>232</v>
      </c>
      <c r="F63" s="114">
        <v>169</v>
      </c>
      <c r="G63" s="114">
        <v>370</v>
      </c>
      <c r="H63" s="114">
        <v>132</v>
      </c>
      <c r="I63" s="140">
        <v>211</v>
      </c>
      <c r="J63" s="115">
        <v>21</v>
      </c>
      <c r="K63" s="116">
        <v>9.9526066350710902</v>
      </c>
    </row>
    <row r="64" spans="1:11" ht="14.1" customHeight="1" x14ac:dyDescent="0.2">
      <c r="A64" s="306" t="s">
        <v>295</v>
      </c>
      <c r="B64" s="307" t="s">
        <v>296</v>
      </c>
      <c r="C64" s="308"/>
      <c r="D64" s="113">
        <v>0.67237163814180934</v>
      </c>
      <c r="E64" s="115">
        <v>66</v>
      </c>
      <c r="F64" s="114">
        <v>40</v>
      </c>
      <c r="G64" s="114">
        <v>56</v>
      </c>
      <c r="H64" s="114">
        <v>57</v>
      </c>
      <c r="I64" s="140">
        <v>72</v>
      </c>
      <c r="J64" s="115">
        <v>-6</v>
      </c>
      <c r="K64" s="116">
        <v>-8.3333333333333339</v>
      </c>
    </row>
    <row r="65" spans="1:11" ht="14.1" customHeight="1" x14ac:dyDescent="0.2">
      <c r="A65" s="306" t="s">
        <v>297</v>
      </c>
      <c r="B65" s="307" t="s">
        <v>298</v>
      </c>
      <c r="C65" s="308"/>
      <c r="D65" s="113">
        <v>0.69274653626731864</v>
      </c>
      <c r="E65" s="115">
        <v>68</v>
      </c>
      <c r="F65" s="114">
        <v>44</v>
      </c>
      <c r="G65" s="114">
        <v>61</v>
      </c>
      <c r="H65" s="114">
        <v>53</v>
      </c>
      <c r="I65" s="140">
        <v>75</v>
      </c>
      <c r="J65" s="115">
        <v>-7</v>
      </c>
      <c r="K65" s="116">
        <v>-9.3333333333333339</v>
      </c>
    </row>
    <row r="66" spans="1:11" ht="14.1" customHeight="1" x14ac:dyDescent="0.2">
      <c r="A66" s="306">
        <v>82</v>
      </c>
      <c r="B66" s="307" t="s">
        <v>299</v>
      </c>
      <c r="C66" s="308"/>
      <c r="D66" s="113">
        <v>3.4535452322738385</v>
      </c>
      <c r="E66" s="115">
        <v>339</v>
      </c>
      <c r="F66" s="114">
        <v>287</v>
      </c>
      <c r="G66" s="114">
        <v>392</v>
      </c>
      <c r="H66" s="114">
        <v>273</v>
      </c>
      <c r="I66" s="140">
        <v>344</v>
      </c>
      <c r="J66" s="115">
        <v>-5</v>
      </c>
      <c r="K66" s="116">
        <v>-1.4534883720930232</v>
      </c>
    </row>
    <row r="67" spans="1:11" ht="14.1" customHeight="1" x14ac:dyDescent="0.2">
      <c r="A67" s="306" t="s">
        <v>300</v>
      </c>
      <c r="B67" s="307" t="s">
        <v>301</v>
      </c>
      <c r="C67" s="308"/>
      <c r="D67" s="113">
        <v>2.4857375713121432</v>
      </c>
      <c r="E67" s="115">
        <v>244</v>
      </c>
      <c r="F67" s="114">
        <v>218</v>
      </c>
      <c r="G67" s="114">
        <v>290</v>
      </c>
      <c r="H67" s="114">
        <v>179</v>
      </c>
      <c r="I67" s="140">
        <v>224</v>
      </c>
      <c r="J67" s="115">
        <v>20</v>
      </c>
      <c r="K67" s="116">
        <v>8.9285714285714288</v>
      </c>
    </row>
    <row r="68" spans="1:11" ht="14.1" customHeight="1" x14ac:dyDescent="0.2">
      <c r="A68" s="306" t="s">
        <v>302</v>
      </c>
      <c r="B68" s="307" t="s">
        <v>303</v>
      </c>
      <c r="C68" s="308"/>
      <c r="D68" s="113">
        <v>0.57049714751426239</v>
      </c>
      <c r="E68" s="115">
        <v>56</v>
      </c>
      <c r="F68" s="114">
        <v>54</v>
      </c>
      <c r="G68" s="114">
        <v>76</v>
      </c>
      <c r="H68" s="114">
        <v>52</v>
      </c>
      <c r="I68" s="140">
        <v>79</v>
      </c>
      <c r="J68" s="115">
        <v>-23</v>
      </c>
      <c r="K68" s="116">
        <v>-29.11392405063291</v>
      </c>
    </row>
    <row r="69" spans="1:11" ht="14.1" customHeight="1" x14ac:dyDescent="0.2">
      <c r="A69" s="306">
        <v>83</v>
      </c>
      <c r="B69" s="307" t="s">
        <v>304</v>
      </c>
      <c r="C69" s="308"/>
      <c r="D69" s="113">
        <v>4.5843520782396086</v>
      </c>
      <c r="E69" s="115">
        <v>450</v>
      </c>
      <c r="F69" s="114">
        <v>231</v>
      </c>
      <c r="G69" s="114">
        <v>398</v>
      </c>
      <c r="H69" s="114">
        <v>227</v>
      </c>
      <c r="I69" s="140">
        <v>347</v>
      </c>
      <c r="J69" s="115">
        <v>103</v>
      </c>
      <c r="K69" s="116">
        <v>29.682997118155619</v>
      </c>
    </row>
    <row r="70" spans="1:11" ht="14.1" customHeight="1" x14ac:dyDescent="0.2">
      <c r="A70" s="306" t="s">
        <v>305</v>
      </c>
      <c r="B70" s="307" t="s">
        <v>306</v>
      </c>
      <c r="C70" s="308"/>
      <c r="D70" s="113">
        <v>4.0342298288508553</v>
      </c>
      <c r="E70" s="115">
        <v>396</v>
      </c>
      <c r="F70" s="114">
        <v>184</v>
      </c>
      <c r="G70" s="114">
        <v>336</v>
      </c>
      <c r="H70" s="114">
        <v>186</v>
      </c>
      <c r="I70" s="140">
        <v>293</v>
      </c>
      <c r="J70" s="115">
        <v>103</v>
      </c>
      <c r="K70" s="116">
        <v>35.153583617747444</v>
      </c>
    </row>
    <row r="71" spans="1:11" ht="14.1" customHeight="1" x14ac:dyDescent="0.2">
      <c r="A71" s="306"/>
      <c r="B71" s="307" t="s">
        <v>307</v>
      </c>
      <c r="C71" s="308"/>
      <c r="D71" s="113">
        <v>2.2921760391198043</v>
      </c>
      <c r="E71" s="115">
        <v>225</v>
      </c>
      <c r="F71" s="114">
        <v>85</v>
      </c>
      <c r="G71" s="114">
        <v>190</v>
      </c>
      <c r="H71" s="114">
        <v>102</v>
      </c>
      <c r="I71" s="140">
        <v>135</v>
      </c>
      <c r="J71" s="115">
        <v>90</v>
      </c>
      <c r="K71" s="116">
        <v>66.666666666666671</v>
      </c>
    </row>
    <row r="72" spans="1:11" ht="14.1" customHeight="1" x14ac:dyDescent="0.2">
      <c r="A72" s="306">
        <v>84</v>
      </c>
      <c r="B72" s="307" t="s">
        <v>308</v>
      </c>
      <c r="C72" s="308"/>
      <c r="D72" s="113">
        <v>3.9832925835370823</v>
      </c>
      <c r="E72" s="115">
        <v>391</v>
      </c>
      <c r="F72" s="114">
        <v>244</v>
      </c>
      <c r="G72" s="114">
        <v>470</v>
      </c>
      <c r="H72" s="114">
        <v>293</v>
      </c>
      <c r="I72" s="140">
        <v>509</v>
      </c>
      <c r="J72" s="115">
        <v>-118</v>
      </c>
      <c r="K72" s="116">
        <v>-23.18271119842829</v>
      </c>
    </row>
    <row r="73" spans="1:11" ht="14.1" customHeight="1" x14ac:dyDescent="0.2">
      <c r="A73" s="306" t="s">
        <v>309</v>
      </c>
      <c r="B73" s="307" t="s">
        <v>310</v>
      </c>
      <c r="C73" s="308"/>
      <c r="D73" s="113">
        <v>1.2836185819070904</v>
      </c>
      <c r="E73" s="115">
        <v>126</v>
      </c>
      <c r="F73" s="114">
        <v>51</v>
      </c>
      <c r="G73" s="114">
        <v>245</v>
      </c>
      <c r="H73" s="114">
        <v>99</v>
      </c>
      <c r="I73" s="140">
        <v>242</v>
      </c>
      <c r="J73" s="115">
        <v>-116</v>
      </c>
      <c r="K73" s="116">
        <v>-47.933884297520663</v>
      </c>
    </row>
    <row r="74" spans="1:11" ht="14.1" customHeight="1" x14ac:dyDescent="0.2">
      <c r="A74" s="306" t="s">
        <v>311</v>
      </c>
      <c r="B74" s="307" t="s">
        <v>312</v>
      </c>
      <c r="C74" s="308"/>
      <c r="D74" s="113">
        <v>0.47881010594947027</v>
      </c>
      <c r="E74" s="115">
        <v>47</v>
      </c>
      <c r="F74" s="114">
        <v>28</v>
      </c>
      <c r="G74" s="114">
        <v>46</v>
      </c>
      <c r="H74" s="114">
        <v>35</v>
      </c>
      <c r="I74" s="140">
        <v>69</v>
      </c>
      <c r="J74" s="115">
        <v>-22</v>
      </c>
      <c r="K74" s="116">
        <v>-31.884057971014492</v>
      </c>
    </row>
    <row r="75" spans="1:11" ht="14.1" customHeight="1" x14ac:dyDescent="0.2">
      <c r="A75" s="306" t="s">
        <v>313</v>
      </c>
      <c r="B75" s="307" t="s">
        <v>314</v>
      </c>
      <c r="C75" s="308"/>
      <c r="D75" s="113">
        <v>1.4975550122249388</v>
      </c>
      <c r="E75" s="115">
        <v>147</v>
      </c>
      <c r="F75" s="114">
        <v>127</v>
      </c>
      <c r="G75" s="114">
        <v>87</v>
      </c>
      <c r="H75" s="114">
        <v>119</v>
      </c>
      <c r="I75" s="140">
        <v>128</v>
      </c>
      <c r="J75" s="115">
        <v>19</v>
      </c>
      <c r="K75" s="116">
        <v>14.84375</v>
      </c>
    </row>
    <row r="76" spans="1:11" ht="14.1" customHeight="1" x14ac:dyDescent="0.2">
      <c r="A76" s="306">
        <v>91</v>
      </c>
      <c r="B76" s="307" t="s">
        <v>315</v>
      </c>
      <c r="C76" s="308"/>
      <c r="D76" s="113">
        <v>0.11206193969030155</v>
      </c>
      <c r="E76" s="115">
        <v>11</v>
      </c>
      <c r="F76" s="114">
        <v>4</v>
      </c>
      <c r="G76" s="114">
        <v>12</v>
      </c>
      <c r="H76" s="114">
        <v>7</v>
      </c>
      <c r="I76" s="140">
        <v>15</v>
      </c>
      <c r="J76" s="115">
        <v>-4</v>
      </c>
      <c r="K76" s="116">
        <v>-26.666666666666668</v>
      </c>
    </row>
    <row r="77" spans="1:11" ht="14.1" customHeight="1" x14ac:dyDescent="0.2">
      <c r="A77" s="306">
        <v>92</v>
      </c>
      <c r="B77" s="307" t="s">
        <v>316</v>
      </c>
      <c r="C77" s="308"/>
      <c r="D77" s="113">
        <v>2.0171149144254277</v>
      </c>
      <c r="E77" s="115">
        <v>198</v>
      </c>
      <c r="F77" s="114">
        <v>180</v>
      </c>
      <c r="G77" s="114">
        <v>202</v>
      </c>
      <c r="H77" s="114">
        <v>221</v>
      </c>
      <c r="I77" s="140">
        <v>258</v>
      </c>
      <c r="J77" s="115">
        <v>-60</v>
      </c>
      <c r="K77" s="116">
        <v>-23.255813953488371</v>
      </c>
    </row>
    <row r="78" spans="1:11" ht="14.1" customHeight="1" x14ac:dyDescent="0.2">
      <c r="A78" s="306">
        <v>93</v>
      </c>
      <c r="B78" s="307" t="s">
        <v>317</v>
      </c>
      <c r="C78" s="308"/>
      <c r="D78" s="113">
        <v>0.11206193969030155</v>
      </c>
      <c r="E78" s="115">
        <v>11</v>
      </c>
      <c r="F78" s="114">
        <v>5</v>
      </c>
      <c r="G78" s="114">
        <v>7</v>
      </c>
      <c r="H78" s="114">
        <v>5</v>
      </c>
      <c r="I78" s="140">
        <v>3</v>
      </c>
      <c r="J78" s="115">
        <v>8</v>
      </c>
      <c r="K78" s="116" t="s">
        <v>515</v>
      </c>
    </row>
    <row r="79" spans="1:11" ht="14.1" customHeight="1" x14ac:dyDescent="0.2">
      <c r="A79" s="306">
        <v>94</v>
      </c>
      <c r="B79" s="307" t="s">
        <v>318</v>
      </c>
      <c r="C79" s="308"/>
      <c r="D79" s="113">
        <v>0.92705786471067642</v>
      </c>
      <c r="E79" s="115">
        <v>91</v>
      </c>
      <c r="F79" s="114">
        <v>68</v>
      </c>
      <c r="G79" s="114">
        <v>75</v>
      </c>
      <c r="H79" s="114">
        <v>145</v>
      </c>
      <c r="I79" s="140">
        <v>115</v>
      </c>
      <c r="J79" s="115">
        <v>-24</v>
      </c>
      <c r="K79" s="116">
        <v>-20.869565217391305</v>
      </c>
    </row>
    <row r="80" spans="1:11" ht="14.1" customHeight="1" x14ac:dyDescent="0.2">
      <c r="A80" s="306" t="s">
        <v>319</v>
      </c>
      <c r="B80" s="307" t="s">
        <v>320</v>
      </c>
      <c r="C80" s="308"/>
      <c r="D80" s="113">
        <v>8.1499592502037491E-2</v>
      </c>
      <c r="E80" s="115">
        <v>8</v>
      </c>
      <c r="F80" s="114">
        <v>5</v>
      </c>
      <c r="G80" s="114">
        <v>5</v>
      </c>
      <c r="H80" s="114">
        <v>6</v>
      </c>
      <c r="I80" s="140">
        <v>19</v>
      </c>
      <c r="J80" s="115">
        <v>-11</v>
      </c>
      <c r="K80" s="116">
        <v>-57.89473684210526</v>
      </c>
    </row>
    <row r="81" spans="1:11" ht="14.1" customHeight="1" x14ac:dyDescent="0.2">
      <c r="A81" s="310" t="s">
        <v>321</v>
      </c>
      <c r="B81" s="311" t="s">
        <v>334</v>
      </c>
      <c r="C81" s="312"/>
      <c r="D81" s="125">
        <v>0.2139364303178484</v>
      </c>
      <c r="E81" s="143">
        <v>21</v>
      </c>
      <c r="F81" s="144">
        <v>18</v>
      </c>
      <c r="G81" s="144">
        <v>64</v>
      </c>
      <c r="H81" s="144">
        <v>30</v>
      </c>
      <c r="I81" s="145">
        <v>21</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105834</v>
      </c>
      <c r="C10" s="114">
        <v>52167</v>
      </c>
      <c r="D10" s="114">
        <v>53667</v>
      </c>
      <c r="E10" s="114">
        <v>80836</v>
      </c>
      <c r="F10" s="114">
        <v>23592</v>
      </c>
      <c r="G10" s="114">
        <v>12697</v>
      </c>
      <c r="H10" s="114">
        <v>31904</v>
      </c>
      <c r="I10" s="115">
        <v>17834</v>
      </c>
      <c r="J10" s="114">
        <v>14501</v>
      </c>
      <c r="K10" s="114">
        <v>3333</v>
      </c>
      <c r="L10" s="423">
        <v>7720</v>
      </c>
      <c r="M10" s="424">
        <v>8890</v>
      </c>
    </row>
    <row r="11" spans="1:13" ht="11.1" customHeight="1" x14ac:dyDescent="0.2">
      <c r="A11" s="422" t="s">
        <v>388</v>
      </c>
      <c r="B11" s="115">
        <v>107505</v>
      </c>
      <c r="C11" s="114">
        <v>53584</v>
      </c>
      <c r="D11" s="114">
        <v>53921</v>
      </c>
      <c r="E11" s="114">
        <v>82263</v>
      </c>
      <c r="F11" s="114">
        <v>23856</v>
      </c>
      <c r="G11" s="114">
        <v>12614</v>
      </c>
      <c r="H11" s="114">
        <v>32629</v>
      </c>
      <c r="I11" s="115">
        <v>18091</v>
      </c>
      <c r="J11" s="114">
        <v>14619</v>
      </c>
      <c r="K11" s="114">
        <v>3472</v>
      </c>
      <c r="L11" s="423">
        <v>9087</v>
      </c>
      <c r="M11" s="424">
        <v>7045</v>
      </c>
    </row>
    <row r="12" spans="1:13" ht="11.1" customHeight="1" x14ac:dyDescent="0.2">
      <c r="A12" s="422" t="s">
        <v>389</v>
      </c>
      <c r="B12" s="115">
        <v>108921</v>
      </c>
      <c r="C12" s="114">
        <v>54543</v>
      </c>
      <c r="D12" s="114">
        <v>54378</v>
      </c>
      <c r="E12" s="114">
        <v>83856</v>
      </c>
      <c r="F12" s="114">
        <v>23689</v>
      </c>
      <c r="G12" s="114">
        <v>13241</v>
      </c>
      <c r="H12" s="114">
        <v>33030</v>
      </c>
      <c r="I12" s="115">
        <v>17339</v>
      </c>
      <c r="J12" s="114">
        <v>13833</v>
      </c>
      <c r="K12" s="114">
        <v>3506</v>
      </c>
      <c r="L12" s="423">
        <v>11907</v>
      </c>
      <c r="M12" s="424">
        <v>10407</v>
      </c>
    </row>
    <row r="13" spans="1:13" s="110" customFormat="1" ht="11.1" customHeight="1" x14ac:dyDescent="0.2">
      <c r="A13" s="422" t="s">
        <v>390</v>
      </c>
      <c r="B13" s="115">
        <v>108517</v>
      </c>
      <c r="C13" s="114">
        <v>53821</v>
      </c>
      <c r="D13" s="114">
        <v>54696</v>
      </c>
      <c r="E13" s="114">
        <v>83082</v>
      </c>
      <c r="F13" s="114">
        <v>24091</v>
      </c>
      <c r="G13" s="114">
        <v>12587</v>
      </c>
      <c r="H13" s="114">
        <v>33306</v>
      </c>
      <c r="I13" s="115">
        <v>17611</v>
      </c>
      <c r="J13" s="114">
        <v>14112</v>
      </c>
      <c r="K13" s="114">
        <v>3499</v>
      </c>
      <c r="L13" s="423">
        <v>7063</v>
      </c>
      <c r="M13" s="424">
        <v>8040</v>
      </c>
    </row>
    <row r="14" spans="1:13" ht="15" customHeight="1" x14ac:dyDescent="0.2">
      <c r="A14" s="422" t="s">
        <v>391</v>
      </c>
      <c r="B14" s="115">
        <v>107697</v>
      </c>
      <c r="C14" s="114">
        <v>53612</v>
      </c>
      <c r="D14" s="114">
        <v>54085</v>
      </c>
      <c r="E14" s="114">
        <v>80795</v>
      </c>
      <c r="F14" s="114">
        <v>25831</v>
      </c>
      <c r="G14" s="114">
        <v>11979</v>
      </c>
      <c r="H14" s="114">
        <v>33262</v>
      </c>
      <c r="I14" s="115">
        <v>17316</v>
      </c>
      <c r="J14" s="114">
        <v>13939</v>
      </c>
      <c r="K14" s="114">
        <v>3377</v>
      </c>
      <c r="L14" s="423">
        <v>8632</v>
      </c>
      <c r="M14" s="424">
        <v>9430</v>
      </c>
    </row>
    <row r="15" spans="1:13" ht="11.1" customHeight="1" x14ac:dyDescent="0.2">
      <c r="A15" s="422" t="s">
        <v>388</v>
      </c>
      <c r="B15" s="115">
        <v>108877</v>
      </c>
      <c r="C15" s="114">
        <v>54470</v>
      </c>
      <c r="D15" s="114">
        <v>54407</v>
      </c>
      <c r="E15" s="114">
        <v>81369</v>
      </c>
      <c r="F15" s="114">
        <v>26488</v>
      </c>
      <c r="G15" s="114">
        <v>11673</v>
      </c>
      <c r="H15" s="114">
        <v>33922</v>
      </c>
      <c r="I15" s="115">
        <v>17461</v>
      </c>
      <c r="J15" s="114">
        <v>13986</v>
      </c>
      <c r="K15" s="114">
        <v>3475</v>
      </c>
      <c r="L15" s="423">
        <v>8129</v>
      </c>
      <c r="M15" s="424">
        <v>7015</v>
      </c>
    </row>
    <row r="16" spans="1:13" ht="11.1" customHeight="1" x14ac:dyDescent="0.2">
      <c r="A16" s="422" t="s">
        <v>389</v>
      </c>
      <c r="B16" s="115">
        <v>110368</v>
      </c>
      <c r="C16" s="114">
        <v>55389</v>
      </c>
      <c r="D16" s="114">
        <v>54979</v>
      </c>
      <c r="E16" s="114">
        <v>82760</v>
      </c>
      <c r="F16" s="114">
        <v>26991</v>
      </c>
      <c r="G16" s="114">
        <v>12312</v>
      </c>
      <c r="H16" s="114">
        <v>34344</v>
      </c>
      <c r="I16" s="115">
        <v>17238</v>
      </c>
      <c r="J16" s="114">
        <v>13569</v>
      </c>
      <c r="K16" s="114">
        <v>3669</v>
      </c>
      <c r="L16" s="423">
        <v>10604</v>
      </c>
      <c r="M16" s="424">
        <v>9507</v>
      </c>
    </row>
    <row r="17" spans="1:13" s="110" customFormat="1" ht="11.1" customHeight="1" x14ac:dyDescent="0.2">
      <c r="A17" s="422" t="s">
        <v>390</v>
      </c>
      <c r="B17" s="115">
        <v>109421</v>
      </c>
      <c r="C17" s="114">
        <v>54544</v>
      </c>
      <c r="D17" s="114">
        <v>54877</v>
      </c>
      <c r="E17" s="114">
        <v>82357</v>
      </c>
      <c r="F17" s="114">
        <v>27015</v>
      </c>
      <c r="G17" s="114">
        <v>11767</v>
      </c>
      <c r="H17" s="114">
        <v>34349</v>
      </c>
      <c r="I17" s="115">
        <v>17537</v>
      </c>
      <c r="J17" s="114">
        <v>13906</v>
      </c>
      <c r="K17" s="114">
        <v>3631</v>
      </c>
      <c r="L17" s="423">
        <v>6434</v>
      </c>
      <c r="M17" s="424">
        <v>7557</v>
      </c>
    </row>
    <row r="18" spans="1:13" ht="15" customHeight="1" x14ac:dyDescent="0.2">
      <c r="A18" s="422" t="s">
        <v>392</v>
      </c>
      <c r="B18" s="115">
        <v>108722</v>
      </c>
      <c r="C18" s="114">
        <v>54060</v>
      </c>
      <c r="D18" s="114">
        <v>54662</v>
      </c>
      <c r="E18" s="114">
        <v>80858</v>
      </c>
      <c r="F18" s="114">
        <v>27724</v>
      </c>
      <c r="G18" s="114">
        <v>11294</v>
      </c>
      <c r="H18" s="114">
        <v>34307</v>
      </c>
      <c r="I18" s="115">
        <v>16915</v>
      </c>
      <c r="J18" s="114">
        <v>13422</v>
      </c>
      <c r="K18" s="114">
        <v>3493</v>
      </c>
      <c r="L18" s="423">
        <v>8554</v>
      </c>
      <c r="M18" s="424">
        <v>9377</v>
      </c>
    </row>
    <row r="19" spans="1:13" ht="11.1" customHeight="1" x14ac:dyDescent="0.2">
      <c r="A19" s="422" t="s">
        <v>388</v>
      </c>
      <c r="B19" s="115">
        <v>109275</v>
      </c>
      <c r="C19" s="114">
        <v>54727</v>
      </c>
      <c r="D19" s="114">
        <v>54548</v>
      </c>
      <c r="E19" s="114">
        <v>81336</v>
      </c>
      <c r="F19" s="114">
        <v>27796</v>
      </c>
      <c r="G19" s="114">
        <v>10854</v>
      </c>
      <c r="H19" s="114">
        <v>34701</v>
      </c>
      <c r="I19" s="115">
        <v>17106</v>
      </c>
      <c r="J19" s="114">
        <v>13513</v>
      </c>
      <c r="K19" s="114">
        <v>3593</v>
      </c>
      <c r="L19" s="423">
        <v>8005</v>
      </c>
      <c r="M19" s="424">
        <v>7537</v>
      </c>
    </row>
    <row r="20" spans="1:13" ht="11.1" customHeight="1" x14ac:dyDescent="0.2">
      <c r="A20" s="422" t="s">
        <v>389</v>
      </c>
      <c r="B20" s="115">
        <v>110665</v>
      </c>
      <c r="C20" s="114">
        <v>55378</v>
      </c>
      <c r="D20" s="114">
        <v>55287</v>
      </c>
      <c r="E20" s="114">
        <v>82148</v>
      </c>
      <c r="F20" s="114">
        <v>28390</v>
      </c>
      <c r="G20" s="114">
        <v>11448</v>
      </c>
      <c r="H20" s="114">
        <v>35129</v>
      </c>
      <c r="I20" s="115">
        <v>17037</v>
      </c>
      <c r="J20" s="114">
        <v>13273</v>
      </c>
      <c r="K20" s="114">
        <v>3764</v>
      </c>
      <c r="L20" s="423">
        <v>9752</v>
      </c>
      <c r="M20" s="424">
        <v>8592</v>
      </c>
    </row>
    <row r="21" spans="1:13" s="110" customFormat="1" ht="11.1" customHeight="1" x14ac:dyDescent="0.2">
      <c r="A21" s="422" t="s">
        <v>390</v>
      </c>
      <c r="B21" s="115">
        <v>110328</v>
      </c>
      <c r="C21" s="114">
        <v>54725</v>
      </c>
      <c r="D21" s="114">
        <v>55603</v>
      </c>
      <c r="E21" s="114">
        <v>81647</v>
      </c>
      <c r="F21" s="114">
        <v>28639</v>
      </c>
      <c r="G21" s="114">
        <v>11010</v>
      </c>
      <c r="H21" s="114">
        <v>35205</v>
      </c>
      <c r="I21" s="115">
        <v>17458</v>
      </c>
      <c r="J21" s="114">
        <v>13633</v>
      </c>
      <c r="K21" s="114">
        <v>3825</v>
      </c>
      <c r="L21" s="423">
        <v>6467</v>
      </c>
      <c r="M21" s="424">
        <v>7252</v>
      </c>
    </row>
    <row r="22" spans="1:13" ht="15" customHeight="1" x14ac:dyDescent="0.2">
      <c r="A22" s="422" t="s">
        <v>393</v>
      </c>
      <c r="B22" s="115">
        <v>109071</v>
      </c>
      <c r="C22" s="114">
        <v>54026</v>
      </c>
      <c r="D22" s="114">
        <v>55045</v>
      </c>
      <c r="E22" s="114">
        <v>80693</v>
      </c>
      <c r="F22" s="114">
        <v>28217</v>
      </c>
      <c r="G22" s="114">
        <v>10241</v>
      </c>
      <c r="H22" s="114">
        <v>35257</v>
      </c>
      <c r="I22" s="115">
        <v>17156</v>
      </c>
      <c r="J22" s="114">
        <v>13401</v>
      </c>
      <c r="K22" s="114">
        <v>3755</v>
      </c>
      <c r="L22" s="423">
        <v>7320</v>
      </c>
      <c r="M22" s="424">
        <v>8451</v>
      </c>
    </row>
    <row r="23" spans="1:13" ht="11.1" customHeight="1" x14ac:dyDescent="0.2">
      <c r="A23" s="422" t="s">
        <v>388</v>
      </c>
      <c r="B23" s="115">
        <v>110059</v>
      </c>
      <c r="C23" s="114">
        <v>54922</v>
      </c>
      <c r="D23" s="114">
        <v>55137</v>
      </c>
      <c r="E23" s="114">
        <v>81429</v>
      </c>
      <c r="F23" s="114">
        <v>28420</v>
      </c>
      <c r="G23" s="114">
        <v>9764</v>
      </c>
      <c r="H23" s="114">
        <v>35929</v>
      </c>
      <c r="I23" s="115">
        <v>17562</v>
      </c>
      <c r="J23" s="114">
        <v>13720</v>
      </c>
      <c r="K23" s="114">
        <v>3842</v>
      </c>
      <c r="L23" s="423">
        <v>7000</v>
      </c>
      <c r="M23" s="424">
        <v>6147</v>
      </c>
    </row>
    <row r="24" spans="1:13" ht="11.1" customHeight="1" x14ac:dyDescent="0.2">
      <c r="A24" s="422" t="s">
        <v>389</v>
      </c>
      <c r="B24" s="115">
        <v>112189</v>
      </c>
      <c r="C24" s="114">
        <v>56003</v>
      </c>
      <c r="D24" s="114">
        <v>56186</v>
      </c>
      <c r="E24" s="114">
        <v>81943</v>
      </c>
      <c r="F24" s="114">
        <v>29049</v>
      </c>
      <c r="G24" s="114">
        <v>10474</v>
      </c>
      <c r="H24" s="114">
        <v>36515</v>
      </c>
      <c r="I24" s="115">
        <v>17696</v>
      </c>
      <c r="J24" s="114">
        <v>13548</v>
      </c>
      <c r="K24" s="114">
        <v>4148</v>
      </c>
      <c r="L24" s="423">
        <v>10126</v>
      </c>
      <c r="M24" s="424">
        <v>8615</v>
      </c>
    </row>
    <row r="25" spans="1:13" s="110" customFormat="1" ht="11.1" customHeight="1" x14ac:dyDescent="0.2">
      <c r="A25" s="422" t="s">
        <v>390</v>
      </c>
      <c r="B25" s="115">
        <v>111257</v>
      </c>
      <c r="C25" s="114">
        <v>55279</v>
      </c>
      <c r="D25" s="114">
        <v>55978</v>
      </c>
      <c r="E25" s="114">
        <v>80854</v>
      </c>
      <c r="F25" s="114">
        <v>29198</v>
      </c>
      <c r="G25" s="114">
        <v>9954</v>
      </c>
      <c r="H25" s="114">
        <v>36633</v>
      </c>
      <c r="I25" s="115">
        <v>17948</v>
      </c>
      <c r="J25" s="114">
        <v>13834</v>
      </c>
      <c r="K25" s="114">
        <v>4114</v>
      </c>
      <c r="L25" s="423">
        <v>6381</v>
      </c>
      <c r="M25" s="424">
        <v>7069</v>
      </c>
    </row>
    <row r="26" spans="1:13" ht="15" customHeight="1" x14ac:dyDescent="0.2">
      <c r="A26" s="422" t="s">
        <v>394</v>
      </c>
      <c r="B26" s="115">
        <v>109991</v>
      </c>
      <c r="C26" s="114">
        <v>54632</v>
      </c>
      <c r="D26" s="114">
        <v>55359</v>
      </c>
      <c r="E26" s="114">
        <v>80294</v>
      </c>
      <c r="F26" s="114">
        <v>28948</v>
      </c>
      <c r="G26" s="114">
        <v>9227</v>
      </c>
      <c r="H26" s="114">
        <v>36681</v>
      </c>
      <c r="I26" s="115">
        <v>17085</v>
      </c>
      <c r="J26" s="114">
        <v>13119</v>
      </c>
      <c r="K26" s="114">
        <v>3966</v>
      </c>
      <c r="L26" s="423">
        <v>7765</v>
      </c>
      <c r="M26" s="424">
        <v>8445</v>
      </c>
    </row>
    <row r="27" spans="1:13" ht="11.1" customHeight="1" x14ac:dyDescent="0.2">
      <c r="A27" s="422" t="s">
        <v>388</v>
      </c>
      <c r="B27" s="115">
        <v>110877</v>
      </c>
      <c r="C27" s="114">
        <v>55401</v>
      </c>
      <c r="D27" s="114">
        <v>55476</v>
      </c>
      <c r="E27" s="114">
        <v>80877</v>
      </c>
      <c r="F27" s="114">
        <v>29203</v>
      </c>
      <c r="G27" s="114">
        <v>8937</v>
      </c>
      <c r="H27" s="114">
        <v>37360</v>
      </c>
      <c r="I27" s="115">
        <v>17213</v>
      </c>
      <c r="J27" s="114">
        <v>13183</v>
      </c>
      <c r="K27" s="114">
        <v>4030</v>
      </c>
      <c r="L27" s="423">
        <v>6974</v>
      </c>
      <c r="M27" s="424">
        <v>6301</v>
      </c>
    </row>
    <row r="28" spans="1:13" ht="11.1" customHeight="1" x14ac:dyDescent="0.2">
      <c r="A28" s="422" t="s">
        <v>389</v>
      </c>
      <c r="B28" s="115">
        <v>112800</v>
      </c>
      <c r="C28" s="114">
        <v>56431</v>
      </c>
      <c r="D28" s="114">
        <v>56369</v>
      </c>
      <c r="E28" s="114">
        <v>82869</v>
      </c>
      <c r="F28" s="114">
        <v>29780</v>
      </c>
      <c r="G28" s="114">
        <v>9723</v>
      </c>
      <c r="H28" s="114">
        <v>37626</v>
      </c>
      <c r="I28" s="115">
        <v>16974</v>
      </c>
      <c r="J28" s="114">
        <v>12840</v>
      </c>
      <c r="K28" s="114">
        <v>4134</v>
      </c>
      <c r="L28" s="423">
        <v>10032</v>
      </c>
      <c r="M28" s="424">
        <v>8555</v>
      </c>
    </row>
    <row r="29" spans="1:13" s="110" customFormat="1" ht="11.1" customHeight="1" x14ac:dyDescent="0.2">
      <c r="A29" s="422" t="s">
        <v>390</v>
      </c>
      <c r="B29" s="115">
        <v>111544</v>
      </c>
      <c r="C29" s="114">
        <v>55444</v>
      </c>
      <c r="D29" s="114">
        <v>56100</v>
      </c>
      <c r="E29" s="114">
        <v>81507</v>
      </c>
      <c r="F29" s="114">
        <v>29968</v>
      </c>
      <c r="G29" s="114">
        <v>9247</v>
      </c>
      <c r="H29" s="114">
        <v>37484</v>
      </c>
      <c r="I29" s="115">
        <v>17127</v>
      </c>
      <c r="J29" s="114">
        <v>13009</v>
      </c>
      <c r="K29" s="114">
        <v>4118</v>
      </c>
      <c r="L29" s="423">
        <v>6153</v>
      </c>
      <c r="M29" s="424">
        <v>7265</v>
      </c>
    </row>
    <row r="30" spans="1:13" ht="15" customHeight="1" x14ac:dyDescent="0.2">
      <c r="A30" s="422" t="s">
        <v>395</v>
      </c>
      <c r="B30" s="115">
        <v>111207</v>
      </c>
      <c r="C30" s="114">
        <v>55164</v>
      </c>
      <c r="D30" s="114">
        <v>56043</v>
      </c>
      <c r="E30" s="114">
        <v>80697</v>
      </c>
      <c r="F30" s="114">
        <v>30464</v>
      </c>
      <c r="G30" s="114">
        <v>8662</v>
      </c>
      <c r="H30" s="114">
        <v>37471</v>
      </c>
      <c r="I30" s="115">
        <v>15996</v>
      </c>
      <c r="J30" s="114">
        <v>12014</v>
      </c>
      <c r="K30" s="114">
        <v>3982</v>
      </c>
      <c r="L30" s="423">
        <v>8559</v>
      </c>
      <c r="M30" s="424">
        <v>8743</v>
      </c>
    </row>
    <row r="31" spans="1:13" ht="11.1" customHeight="1" x14ac:dyDescent="0.2">
      <c r="A31" s="422" t="s">
        <v>388</v>
      </c>
      <c r="B31" s="115">
        <v>112019</v>
      </c>
      <c r="C31" s="114">
        <v>55899</v>
      </c>
      <c r="D31" s="114">
        <v>56120</v>
      </c>
      <c r="E31" s="114">
        <v>81108</v>
      </c>
      <c r="F31" s="114">
        <v>30875</v>
      </c>
      <c r="G31" s="114">
        <v>8333</v>
      </c>
      <c r="H31" s="114">
        <v>38131</v>
      </c>
      <c r="I31" s="115">
        <v>16018</v>
      </c>
      <c r="J31" s="114">
        <v>12006</v>
      </c>
      <c r="K31" s="114">
        <v>4012</v>
      </c>
      <c r="L31" s="423">
        <v>7091</v>
      </c>
      <c r="M31" s="424">
        <v>6404</v>
      </c>
    </row>
    <row r="32" spans="1:13" ht="11.1" customHeight="1" x14ac:dyDescent="0.2">
      <c r="A32" s="422" t="s">
        <v>389</v>
      </c>
      <c r="B32" s="115">
        <v>113472</v>
      </c>
      <c r="C32" s="114">
        <v>56603</v>
      </c>
      <c r="D32" s="114">
        <v>56869</v>
      </c>
      <c r="E32" s="114">
        <v>81978</v>
      </c>
      <c r="F32" s="114">
        <v>31488</v>
      </c>
      <c r="G32" s="114">
        <v>9257</v>
      </c>
      <c r="H32" s="114">
        <v>38255</v>
      </c>
      <c r="I32" s="115">
        <v>15899</v>
      </c>
      <c r="J32" s="114">
        <v>11725</v>
      </c>
      <c r="K32" s="114">
        <v>4174</v>
      </c>
      <c r="L32" s="423">
        <v>10111</v>
      </c>
      <c r="M32" s="424">
        <v>8502</v>
      </c>
    </row>
    <row r="33" spans="1:13" s="110" customFormat="1" ht="11.1" customHeight="1" x14ac:dyDescent="0.2">
      <c r="A33" s="422" t="s">
        <v>390</v>
      </c>
      <c r="B33" s="115">
        <v>113205</v>
      </c>
      <c r="C33" s="114">
        <v>56147</v>
      </c>
      <c r="D33" s="114">
        <v>57058</v>
      </c>
      <c r="E33" s="114">
        <v>81116</v>
      </c>
      <c r="F33" s="114">
        <v>32084</v>
      </c>
      <c r="G33" s="114">
        <v>8842</v>
      </c>
      <c r="H33" s="114">
        <v>38305</v>
      </c>
      <c r="I33" s="115">
        <v>16260</v>
      </c>
      <c r="J33" s="114">
        <v>11919</v>
      </c>
      <c r="K33" s="114">
        <v>4341</v>
      </c>
      <c r="L33" s="423">
        <v>6975</v>
      </c>
      <c r="M33" s="424">
        <v>7266</v>
      </c>
    </row>
    <row r="34" spans="1:13" ht="15" customHeight="1" x14ac:dyDescent="0.2">
      <c r="A34" s="422" t="s">
        <v>396</v>
      </c>
      <c r="B34" s="115">
        <v>112741</v>
      </c>
      <c r="C34" s="114">
        <v>55869</v>
      </c>
      <c r="D34" s="114">
        <v>56872</v>
      </c>
      <c r="E34" s="114">
        <v>80618</v>
      </c>
      <c r="F34" s="114">
        <v>32119</v>
      </c>
      <c r="G34" s="114">
        <v>8386</v>
      </c>
      <c r="H34" s="114">
        <v>38263</v>
      </c>
      <c r="I34" s="115">
        <v>16184</v>
      </c>
      <c r="J34" s="114">
        <v>11899</v>
      </c>
      <c r="K34" s="114">
        <v>4285</v>
      </c>
      <c r="L34" s="423">
        <v>7816</v>
      </c>
      <c r="M34" s="424">
        <v>8244</v>
      </c>
    </row>
    <row r="35" spans="1:13" ht="11.1" customHeight="1" x14ac:dyDescent="0.2">
      <c r="A35" s="422" t="s">
        <v>388</v>
      </c>
      <c r="B35" s="115">
        <v>113324</v>
      </c>
      <c r="C35" s="114">
        <v>56484</v>
      </c>
      <c r="D35" s="114">
        <v>56840</v>
      </c>
      <c r="E35" s="114">
        <v>80799</v>
      </c>
      <c r="F35" s="114">
        <v>32523</v>
      </c>
      <c r="G35" s="114">
        <v>8121</v>
      </c>
      <c r="H35" s="114">
        <v>38661</v>
      </c>
      <c r="I35" s="115">
        <v>16349</v>
      </c>
      <c r="J35" s="114">
        <v>11944</v>
      </c>
      <c r="K35" s="114">
        <v>4405</v>
      </c>
      <c r="L35" s="423">
        <v>7842</v>
      </c>
      <c r="M35" s="424">
        <v>7098</v>
      </c>
    </row>
    <row r="36" spans="1:13" ht="11.1" customHeight="1" x14ac:dyDescent="0.2">
      <c r="A36" s="422" t="s">
        <v>389</v>
      </c>
      <c r="B36" s="115">
        <v>115358</v>
      </c>
      <c r="C36" s="114">
        <v>57566</v>
      </c>
      <c r="D36" s="114">
        <v>57792</v>
      </c>
      <c r="E36" s="114">
        <v>82225</v>
      </c>
      <c r="F36" s="114">
        <v>33132</v>
      </c>
      <c r="G36" s="114">
        <v>9190</v>
      </c>
      <c r="H36" s="114">
        <v>39021</v>
      </c>
      <c r="I36" s="115">
        <v>16251</v>
      </c>
      <c r="J36" s="114">
        <v>11645</v>
      </c>
      <c r="K36" s="114">
        <v>4606</v>
      </c>
      <c r="L36" s="423">
        <v>10314</v>
      </c>
      <c r="M36" s="424">
        <v>8585</v>
      </c>
    </row>
    <row r="37" spans="1:13" s="110" customFormat="1" ht="11.1" customHeight="1" x14ac:dyDescent="0.2">
      <c r="A37" s="422" t="s">
        <v>390</v>
      </c>
      <c r="B37" s="115">
        <v>114799</v>
      </c>
      <c r="C37" s="114">
        <v>57126</v>
      </c>
      <c r="D37" s="114">
        <v>57673</v>
      </c>
      <c r="E37" s="114">
        <v>81480</v>
      </c>
      <c r="F37" s="114">
        <v>33318</v>
      </c>
      <c r="G37" s="114">
        <v>9012</v>
      </c>
      <c r="H37" s="114">
        <v>38908</v>
      </c>
      <c r="I37" s="115">
        <v>16428</v>
      </c>
      <c r="J37" s="114">
        <v>11797</v>
      </c>
      <c r="K37" s="114">
        <v>4631</v>
      </c>
      <c r="L37" s="423">
        <v>6739</v>
      </c>
      <c r="M37" s="424">
        <v>7415</v>
      </c>
    </row>
    <row r="38" spans="1:13" ht="15" customHeight="1" x14ac:dyDescent="0.2">
      <c r="A38" s="425" t="s">
        <v>397</v>
      </c>
      <c r="B38" s="115">
        <v>114707</v>
      </c>
      <c r="C38" s="114">
        <v>57103</v>
      </c>
      <c r="D38" s="114">
        <v>57604</v>
      </c>
      <c r="E38" s="114">
        <v>81136</v>
      </c>
      <c r="F38" s="114">
        <v>33571</v>
      </c>
      <c r="G38" s="114">
        <v>8747</v>
      </c>
      <c r="H38" s="114">
        <v>39038</v>
      </c>
      <c r="I38" s="115">
        <v>16190</v>
      </c>
      <c r="J38" s="114">
        <v>11609</v>
      </c>
      <c r="K38" s="114">
        <v>4581</v>
      </c>
      <c r="L38" s="423">
        <v>8759</v>
      </c>
      <c r="M38" s="424">
        <v>9165</v>
      </c>
    </row>
    <row r="39" spans="1:13" ht="11.1" customHeight="1" x14ac:dyDescent="0.2">
      <c r="A39" s="422" t="s">
        <v>388</v>
      </c>
      <c r="B39" s="115">
        <v>115677</v>
      </c>
      <c r="C39" s="114">
        <v>57794</v>
      </c>
      <c r="D39" s="114">
        <v>57883</v>
      </c>
      <c r="E39" s="114">
        <v>81624</v>
      </c>
      <c r="F39" s="114">
        <v>34053</v>
      </c>
      <c r="G39" s="114">
        <v>8641</v>
      </c>
      <c r="H39" s="114">
        <v>39747</v>
      </c>
      <c r="I39" s="115">
        <v>16507</v>
      </c>
      <c r="J39" s="114">
        <v>11818</v>
      </c>
      <c r="K39" s="114">
        <v>4689</v>
      </c>
      <c r="L39" s="423">
        <v>8191</v>
      </c>
      <c r="M39" s="424">
        <v>7477</v>
      </c>
    </row>
    <row r="40" spans="1:13" ht="11.1" customHeight="1" x14ac:dyDescent="0.2">
      <c r="A40" s="425" t="s">
        <v>389</v>
      </c>
      <c r="B40" s="115">
        <v>117230</v>
      </c>
      <c r="C40" s="114">
        <v>58748</v>
      </c>
      <c r="D40" s="114">
        <v>58482</v>
      </c>
      <c r="E40" s="114">
        <v>82762</v>
      </c>
      <c r="F40" s="114">
        <v>34468</v>
      </c>
      <c r="G40" s="114">
        <v>9753</v>
      </c>
      <c r="H40" s="114">
        <v>39812</v>
      </c>
      <c r="I40" s="115">
        <v>16388</v>
      </c>
      <c r="J40" s="114">
        <v>11510</v>
      </c>
      <c r="K40" s="114">
        <v>4878</v>
      </c>
      <c r="L40" s="423">
        <v>11473</v>
      </c>
      <c r="M40" s="424">
        <v>10002</v>
      </c>
    </row>
    <row r="41" spans="1:13" s="110" customFormat="1" ht="11.1" customHeight="1" x14ac:dyDescent="0.2">
      <c r="A41" s="422" t="s">
        <v>390</v>
      </c>
      <c r="B41" s="115">
        <v>116814</v>
      </c>
      <c r="C41" s="114">
        <v>58430</v>
      </c>
      <c r="D41" s="114">
        <v>58384</v>
      </c>
      <c r="E41" s="114">
        <v>82106</v>
      </c>
      <c r="F41" s="114">
        <v>34708</v>
      </c>
      <c r="G41" s="114">
        <v>9503</v>
      </c>
      <c r="H41" s="114">
        <v>39942</v>
      </c>
      <c r="I41" s="115">
        <v>16741</v>
      </c>
      <c r="J41" s="114">
        <v>11776</v>
      </c>
      <c r="K41" s="114">
        <v>4965</v>
      </c>
      <c r="L41" s="423">
        <v>6933</v>
      </c>
      <c r="M41" s="424">
        <v>7448</v>
      </c>
    </row>
    <row r="42" spans="1:13" ht="15" customHeight="1" x14ac:dyDescent="0.2">
      <c r="A42" s="422" t="s">
        <v>398</v>
      </c>
      <c r="B42" s="115">
        <v>116510</v>
      </c>
      <c r="C42" s="114">
        <v>58358</v>
      </c>
      <c r="D42" s="114">
        <v>58152</v>
      </c>
      <c r="E42" s="114">
        <v>81676</v>
      </c>
      <c r="F42" s="114">
        <v>34834</v>
      </c>
      <c r="G42" s="114">
        <v>9279</v>
      </c>
      <c r="H42" s="114">
        <v>39850</v>
      </c>
      <c r="I42" s="115">
        <v>16461</v>
      </c>
      <c r="J42" s="114">
        <v>11591</v>
      </c>
      <c r="K42" s="114">
        <v>4870</v>
      </c>
      <c r="L42" s="423">
        <v>8756</v>
      </c>
      <c r="M42" s="424">
        <v>9150</v>
      </c>
    </row>
    <row r="43" spans="1:13" ht="11.1" customHeight="1" x14ac:dyDescent="0.2">
      <c r="A43" s="422" t="s">
        <v>388</v>
      </c>
      <c r="B43" s="115">
        <v>116783</v>
      </c>
      <c r="C43" s="114">
        <v>58794</v>
      </c>
      <c r="D43" s="114">
        <v>57989</v>
      </c>
      <c r="E43" s="114">
        <v>81649</v>
      </c>
      <c r="F43" s="114">
        <v>35134</v>
      </c>
      <c r="G43" s="114">
        <v>9147</v>
      </c>
      <c r="H43" s="114">
        <v>40120</v>
      </c>
      <c r="I43" s="115">
        <v>16672</v>
      </c>
      <c r="J43" s="114">
        <v>11739</v>
      </c>
      <c r="K43" s="114">
        <v>4933</v>
      </c>
      <c r="L43" s="423">
        <v>8207</v>
      </c>
      <c r="M43" s="424">
        <v>7890</v>
      </c>
    </row>
    <row r="44" spans="1:13" ht="11.1" customHeight="1" x14ac:dyDescent="0.2">
      <c r="A44" s="422" t="s">
        <v>389</v>
      </c>
      <c r="B44" s="115">
        <v>118523</v>
      </c>
      <c r="C44" s="114">
        <v>59978</v>
      </c>
      <c r="D44" s="114">
        <v>58545</v>
      </c>
      <c r="E44" s="114">
        <v>82982</v>
      </c>
      <c r="F44" s="114">
        <v>35541</v>
      </c>
      <c r="G44" s="114">
        <v>10332</v>
      </c>
      <c r="H44" s="114">
        <v>40250</v>
      </c>
      <c r="I44" s="115">
        <v>16519</v>
      </c>
      <c r="J44" s="114">
        <v>11429</v>
      </c>
      <c r="K44" s="114">
        <v>5090</v>
      </c>
      <c r="L44" s="423">
        <v>10907</v>
      </c>
      <c r="M44" s="424">
        <v>9289</v>
      </c>
    </row>
    <row r="45" spans="1:13" s="110" customFormat="1" ht="11.1" customHeight="1" x14ac:dyDescent="0.2">
      <c r="A45" s="422" t="s">
        <v>390</v>
      </c>
      <c r="B45" s="115">
        <v>117554</v>
      </c>
      <c r="C45" s="114">
        <v>59313</v>
      </c>
      <c r="D45" s="114">
        <v>58241</v>
      </c>
      <c r="E45" s="114">
        <v>81808</v>
      </c>
      <c r="F45" s="114">
        <v>35746</v>
      </c>
      <c r="G45" s="114">
        <v>10176</v>
      </c>
      <c r="H45" s="114">
        <v>40020</v>
      </c>
      <c r="I45" s="115">
        <v>16653</v>
      </c>
      <c r="J45" s="114">
        <v>11500</v>
      </c>
      <c r="K45" s="114">
        <v>5153</v>
      </c>
      <c r="L45" s="423">
        <v>7175</v>
      </c>
      <c r="M45" s="424">
        <v>7829</v>
      </c>
    </row>
    <row r="46" spans="1:13" ht="15" customHeight="1" x14ac:dyDescent="0.2">
      <c r="A46" s="422" t="s">
        <v>399</v>
      </c>
      <c r="B46" s="115">
        <v>117228</v>
      </c>
      <c r="C46" s="114">
        <v>59358</v>
      </c>
      <c r="D46" s="114">
        <v>57870</v>
      </c>
      <c r="E46" s="114">
        <v>81380</v>
      </c>
      <c r="F46" s="114">
        <v>35848</v>
      </c>
      <c r="G46" s="114">
        <v>10029</v>
      </c>
      <c r="H46" s="114">
        <v>39923</v>
      </c>
      <c r="I46" s="115">
        <v>16438</v>
      </c>
      <c r="J46" s="114">
        <v>11319</v>
      </c>
      <c r="K46" s="114">
        <v>5119</v>
      </c>
      <c r="L46" s="423">
        <v>9341</v>
      </c>
      <c r="M46" s="424">
        <v>9809</v>
      </c>
    </row>
    <row r="47" spans="1:13" ht="11.1" customHeight="1" x14ac:dyDescent="0.2">
      <c r="A47" s="422" t="s">
        <v>388</v>
      </c>
      <c r="B47" s="115">
        <v>117159</v>
      </c>
      <c r="C47" s="114">
        <v>59539</v>
      </c>
      <c r="D47" s="114">
        <v>57620</v>
      </c>
      <c r="E47" s="114">
        <v>81149</v>
      </c>
      <c r="F47" s="114">
        <v>36010</v>
      </c>
      <c r="G47" s="114">
        <v>9811</v>
      </c>
      <c r="H47" s="114">
        <v>40066</v>
      </c>
      <c r="I47" s="115">
        <v>16606</v>
      </c>
      <c r="J47" s="114">
        <v>11385</v>
      </c>
      <c r="K47" s="114">
        <v>5221</v>
      </c>
      <c r="L47" s="423">
        <v>7844</v>
      </c>
      <c r="M47" s="424">
        <v>8001</v>
      </c>
    </row>
    <row r="48" spans="1:13" ht="11.1" customHeight="1" x14ac:dyDescent="0.2">
      <c r="A48" s="422" t="s">
        <v>389</v>
      </c>
      <c r="B48" s="115">
        <v>118972</v>
      </c>
      <c r="C48" s="114">
        <v>60615</v>
      </c>
      <c r="D48" s="114">
        <v>58357</v>
      </c>
      <c r="E48" s="114">
        <v>82211</v>
      </c>
      <c r="F48" s="114">
        <v>36761</v>
      </c>
      <c r="G48" s="114">
        <v>11056</v>
      </c>
      <c r="H48" s="114">
        <v>40283</v>
      </c>
      <c r="I48" s="115">
        <v>16458</v>
      </c>
      <c r="J48" s="114">
        <v>10975</v>
      </c>
      <c r="K48" s="114">
        <v>5483</v>
      </c>
      <c r="L48" s="423">
        <v>11024</v>
      </c>
      <c r="M48" s="424">
        <v>9589</v>
      </c>
    </row>
    <row r="49" spans="1:17" s="110" customFormat="1" ht="11.1" customHeight="1" x14ac:dyDescent="0.2">
      <c r="A49" s="422" t="s">
        <v>390</v>
      </c>
      <c r="B49" s="115">
        <v>118291</v>
      </c>
      <c r="C49" s="114">
        <v>60040</v>
      </c>
      <c r="D49" s="114">
        <v>58251</v>
      </c>
      <c r="E49" s="114">
        <v>81212</v>
      </c>
      <c r="F49" s="114">
        <v>37079</v>
      </c>
      <c r="G49" s="114">
        <v>10826</v>
      </c>
      <c r="H49" s="114">
        <v>40225</v>
      </c>
      <c r="I49" s="115">
        <v>16650</v>
      </c>
      <c r="J49" s="114">
        <v>11111</v>
      </c>
      <c r="K49" s="114">
        <v>5539</v>
      </c>
      <c r="L49" s="423">
        <v>6616</v>
      </c>
      <c r="M49" s="424">
        <v>7400</v>
      </c>
    </row>
    <row r="50" spans="1:17" ht="15" customHeight="1" x14ac:dyDescent="0.2">
      <c r="A50" s="422" t="s">
        <v>400</v>
      </c>
      <c r="B50" s="143">
        <v>117442</v>
      </c>
      <c r="C50" s="144">
        <v>59690</v>
      </c>
      <c r="D50" s="144">
        <v>57752</v>
      </c>
      <c r="E50" s="144">
        <v>80352</v>
      </c>
      <c r="F50" s="144">
        <v>37090</v>
      </c>
      <c r="G50" s="144">
        <v>10486</v>
      </c>
      <c r="H50" s="144">
        <v>40025</v>
      </c>
      <c r="I50" s="143">
        <v>15968</v>
      </c>
      <c r="J50" s="144">
        <v>10639</v>
      </c>
      <c r="K50" s="144">
        <v>5329</v>
      </c>
      <c r="L50" s="426">
        <v>8896</v>
      </c>
      <c r="M50" s="427">
        <v>9816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0.18255024396901764</v>
      </c>
      <c r="C6" s="480">
        <f>'Tabelle 3.3'!J11</f>
        <v>-2.8592286166200269</v>
      </c>
      <c r="D6" s="481">
        <f t="shared" ref="D6:E9" si="0">IF(OR(AND(B6&gt;=-50,B6&lt;=50),ISNUMBER(B6)=FALSE),B6,"")</f>
        <v>0.18255024396901764</v>
      </c>
      <c r="E6" s="481">
        <f t="shared" si="0"/>
        <v>-2.8592286166200269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0.18255024396901764</v>
      </c>
      <c r="C14" s="480">
        <f>'Tabelle 3.3'!J11</f>
        <v>-2.8592286166200269</v>
      </c>
      <c r="D14" s="481">
        <f>IF(OR(AND(B14&gt;=-50,B14&lt;=50),ISNUMBER(B14)=FALSE),B14,"")</f>
        <v>0.18255024396901764</v>
      </c>
      <c r="E14" s="481">
        <f>IF(OR(AND(C14&gt;=-50,C14&lt;=50),ISNUMBER(C14)=FALSE),C14,"")</f>
        <v>-2.8592286166200269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-2.5906735751295336</v>
      </c>
      <c r="C15" s="480">
        <f>'Tabelle 3.3'!J12</f>
        <v>0</v>
      </c>
      <c r="D15" s="481">
        <f t="shared" ref="D15:E45" si="3">IF(OR(AND(B15&gt;=-50,B15&lt;=50),ISNUMBER(B15)=FALSE),B15,"")</f>
        <v>-2.5906735751295336</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-1.4444071212630165</v>
      </c>
      <c r="C16" s="480">
        <f>'Tabelle 3.3'!J13</f>
        <v>14.814814814814815</v>
      </c>
      <c r="D16" s="481">
        <f t="shared" si="3"/>
        <v>-1.4444071212630165</v>
      </c>
      <c r="E16" s="481">
        <f t="shared" si="3"/>
        <v>14.814814814814815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-2.1606904941203728</v>
      </c>
      <c r="C17" s="480">
        <f>'Tabelle 3.3'!J14</f>
        <v>-4.577464788732394</v>
      </c>
      <c r="D17" s="481">
        <f t="shared" si="3"/>
        <v>-2.1606904941203728</v>
      </c>
      <c r="E17" s="481">
        <f t="shared" si="3"/>
        <v>-4.577464788732394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-4.3117744610281923</v>
      </c>
      <c r="C18" s="480">
        <f>'Tabelle 3.3'!J15</f>
        <v>-0.39840637450199201</v>
      </c>
      <c r="D18" s="481">
        <f t="shared" si="3"/>
        <v>-4.3117744610281923</v>
      </c>
      <c r="E18" s="481">
        <f t="shared" si="3"/>
        <v>-0.39840637450199201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-1.8542863073410365</v>
      </c>
      <c r="C19" s="480">
        <f>'Tabelle 3.3'!J16</f>
        <v>-5.7620817843866172</v>
      </c>
      <c r="D19" s="481">
        <f t="shared" si="3"/>
        <v>-1.8542863073410365</v>
      </c>
      <c r="E19" s="481">
        <f t="shared" si="3"/>
        <v>-5.7620817843866172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-2.6973026973026974</v>
      </c>
      <c r="C20" s="480">
        <f>'Tabelle 3.3'!J17</f>
        <v>-11.111111111111111</v>
      </c>
      <c r="D20" s="481">
        <f t="shared" si="3"/>
        <v>-2.6973026973026974</v>
      </c>
      <c r="E20" s="481">
        <f t="shared" si="3"/>
        <v>-11.111111111111111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1.2180680087971578</v>
      </c>
      <c r="C21" s="480">
        <f>'Tabelle 3.3'!J18</f>
        <v>-8.1666666666666661</v>
      </c>
      <c r="D21" s="481">
        <f t="shared" si="3"/>
        <v>1.2180680087971578</v>
      </c>
      <c r="E21" s="481">
        <f t="shared" si="3"/>
        <v>-8.1666666666666661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-0.43475307384009237</v>
      </c>
      <c r="C22" s="480">
        <f>'Tabelle 3.3'!J19</f>
        <v>-5.33658876874782</v>
      </c>
      <c r="D22" s="481">
        <f t="shared" si="3"/>
        <v>-0.43475307384009237</v>
      </c>
      <c r="E22" s="481">
        <f t="shared" si="3"/>
        <v>-5.33658876874782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1.5324165029469548</v>
      </c>
      <c r="C23" s="480">
        <f>'Tabelle 3.3'!J20</f>
        <v>-8.9456869009584672</v>
      </c>
      <c r="D23" s="481">
        <f t="shared" si="3"/>
        <v>1.5324165029469548</v>
      </c>
      <c r="E23" s="481">
        <f t="shared" si="3"/>
        <v>-8.9456869009584672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-2.9850746268656718</v>
      </c>
      <c r="C24" s="480">
        <f>'Tabelle 3.3'!J21</f>
        <v>-11.423930698429887</v>
      </c>
      <c r="D24" s="481">
        <f t="shared" si="3"/>
        <v>-2.9850746268656718</v>
      </c>
      <c r="E24" s="481">
        <f t="shared" si="3"/>
        <v>-11.423930698429887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5.3821800090456806</v>
      </c>
      <c r="C25" s="480">
        <f>'Tabelle 3.3'!J22</f>
        <v>-0.72202166064981954</v>
      </c>
      <c r="D25" s="481">
        <f t="shared" si="3"/>
        <v>5.3821800090456806</v>
      </c>
      <c r="E25" s="481">
        <f t="shared" si="3"/>
        <v>-0.72202166064981954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-2.1972406745017885</v>
      </c>
      <c r="C26" s="480">
        <f>'Tabelle 3.3'!J23</f>
        <v>8.2191780821917817</v>
      </c>
      <c r="D26" s="481">
        <f t="shared" si="3"/>
        <v>-2.1972406745017885</v>
      </c>
      <c r="E26" s="481">
        <f t="shared" si="3"/>
        <v>8.2191780821917817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1.9598947463932492</v>
      </c>
      <c r="C27" s="480">
        <f>'Tabelle 3.3'!J24</f>
        <v>-2.3498694516971281</v>
      </c>
      <c r="D27" s="481">
        <f t="shared" si="3"/>
        <v>1.9598947463932492</v>
      </c>
      <c r="E27" s="481">
        <f t="shared" si="3"/>
        <v>-2.3498694516971281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0.8370535714285714</v>
      </c>
      <c r="C28" s="480">
        <f>'Tabelle 3.3'!J25</f>
        <v>-0.63310220078384083</v>
      </c>
      <c r="D28" s="481">
        <f t="shared" si="3"/>
        <v>0.8370535714285714</v>
      </c>
      <c r="E28" s="481">
        <f t="shared" si="3"/>
        <v>-0.63310220078384083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-16.348055372445618</v>
      </c>
      <c r="C29" s="480">
        <f>'Tabelle 3.3'!J26</f>
        <v>-13.103448275862069</v>
      </c>
      <c r="D29" s="481">
        <f t="shared" si="3"/>
        <v>-16.348055372445618</v>
      </c>
      <c r="E29" s="481">
        <f t="shared" si="3"/>
        <v>-13.103448275862069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0.12973227974997051</v>
      </c>
      <c r="C30" s="480">
        <f>'Tabelle 3.3'!J27</f>
        <v>-2.8571428571428572</v>
      </c>
      <c r="D30" s="481">
        <f t="shared" si="3"/>
        <v>0.12973227974997051</v>
      </c>
      <c r="E30" s="481">
        <f t="shared" si="3"/>
        <v>-2.8571428571428572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0.74540334603279779</v>
      </c>
      <c r="C31" s="480">
        <f>'Tabelle 3.3'!J28</f>
        <v>7.1718538565629233</v>
      </c>
      <c r="D31" s="481">
        <f t="shared" si="3"/>
        <v>0.74540334603279779</v>
      </c>
      <c r="E31" s="481">
        <f t="shared" si="3"/>
        <v>7.1718538565629233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3.9482063256208875</v>
      </c>
      <c r="C32" s="480">
        <f>'Tabelle 3.3'!J29</f>
        <v>1.4864864864864864</v>
      </c>
      <c r="D32" s="481">
        <f t="shared" si="3"/>
        <v>3.9482063256208875</v>
      </c>
      <c r="E32" s="481">
        <f t="shared" si="3"/>
        <v>1.4864864864864864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7.1499626958468046</v>
      </c>
      <c r="C33" s="480">
        <f>'Tabelle 3.3'!J30</f>
        <v>10.245901639344263</v>
      </c>
      <c r="D33" s="481">
        <f t="shared" si="3"/>
        <v>7.1499626958468046</v>
      </c>
      <c r="E33" s="481">
        <f t="shared" si="3"/>
        <v>10.245901639344263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-2.000408246580935</v>
      </c>
      <c r="C34" s="480">
        <f>'Tabelle 3.3'!J31</f>
        <v>1.4502762430939227</v>
      </c>
      <c r="D34" s="481">
        <f t="shared" si="3"/>
        <v>-2.000408246580935</v>
      </c>
      <c r="E34" s="481">
        <f t="shared" si="3"/>
        <v>1.4502762430939227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-2.5906735751295336</v>
      </c>
      <c r="C37" s="480">
        <f>'Tabelle 3.3'!J34</f>
        <v>0</v>
      </c>
      <c r="D37" s="481">
        <f t="shared" si="3"/>
        <v>-2.5906735751295336</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-1.3154372681733013</v>
      </c>
      <c r="C38" s="480">
        <f>'Tabelle 3.3'!J35</f>
        <v>-5.3120849933598935</v>
      </c>
      <c r="D38" s="481">
        <f t="shared" si="3"/>
        <v>-1.3154372681733013</v>
      </c>
      <c r="E38" s="481">
        <f t="shared" si="3"/>
        <v>-5.3120849933598935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0.61947097398882089</v>
      </c>
      <c r="C39" s="480">
        <f>'Tabelle 3.3'!J36</f>
        <v>-2.6102127088505669</v>
      </c>
      <c r="D39" s="481">
        <f t="shared" si="3"/>
        <v>0.61947097398882089</v>
      </c>
      <c r="E39" s="481">
        <f t="shared" si="3"/>
        <v>-2.6102127088505669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0.61947097398882089</v>
      </c>
      <c r="C45" s="480">
        <f>'Tabelle 3.3'!J36</f>
        <v>-2.6102127088505669</v>
      </c>
      <c r="D45" s="481">
        <f t="shared" si="3"/>
        <v>0.61947097398882089</v>
      </c>
      <c r="E45" s="481">
        <f t="shared" si="3"/>
        <v>-2.6102127088505669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109991</v>
      </c>
      <c r="C51" s="487">
        <v>13119</v>
      </c>
      <c r="D51" s="487">
        <v>3966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110877</v>
      </c>
      <c r="C52" s="487">
        <v>13183</v>
      </c>
      <c r="D52" s="487">
        <v>4030</v>
      </c>
      <c r="E52" s="488">
        <f t="shared" ref="E52:G70" si="11">IF($A$51=37802,IF(COUNTBLANK(B$51:B$70)&gt;0,#N/A,B52/B$51*100),IF(COUNTBLANK(B$51:B$75)&gt;0,#N/A,B52/B$51*100))</f>
        <v>100.80552045167333</v>
      </c>
      <c r="F52" s="488">
        <f t="shared" si="11"/>
        <v>100.48784206113271</v>
      </c>
      <c r="G52" s="488">
        <f t="shared" si="11"/>
        <v>101.61371659102369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112800</v>
      </c>
      <c r="C53" s="487">
        <v>12840</v>
      </c>
      <c r="D53" s="487">
        <v>4134</v>
      </c>
      <c r="E53" s="488">
        <f t="shared" si="11"/>
        <v>102.55384531461664</v>
      </c>
      <c r="F53" s="488">
        <f t="shared" si="11"/>
        <v>97.873313514749611</v>
      </c>
      <c r="G53" s="488">
        <f t="shared" si="11"/>
        <v>104.23600605143722</v>
      </c>
      <c r="H53" s="489">
        <f>IF(ISERROR(L53)=TRUE,IF(MONTH(A53)=MONTH(MAX(A$51:A$75)),A53,""),"")</f>
        <v>41883</v>
      </c>
      <c r="I53" s="488">
        <f t="shared" si="12"/>
        <v>102.55384531461664</v>
      </c>
      <c r="J53" s="488">
        <f t="shared" si="10"/>
        <v>97.873313514749611</v>
      </c>
      <c r="K53" s="488">
        <f t="shared" si="10"/>
        <v>104.23600605143722</v>
      </c>
      <c r="L53" s="488" t="e">
        <f t="shared" si="13"/>
        <v>#N/A</v>
      </c>
    </row>
    <row r="54" spans="1:14" ht="15" customHeight="1" x14ac:dyDescent="0.2">
      <c r="A54" s="490" t="s">
        <v>463</v>
      </c>
      <c r="B54" s="487">
        <v>111544</v>
      </c>
      <c r="C54" s="487">
        <v>13009</v>
      </c>
      <c r="D54" s="487">
        <v>4118</v>
      </c>
      <c r="E54" s="488">
        <f t="shared" si="11"/>
        <v>101.41193370366666</v>
      </c>
      <c r="F54" s="488">
        <f t="shared" si="11"/>
        <v>99.161521457428165</v>
      </c>
      <c r="G54" s="488">
        <f t="shared" si="11"/>
        <v>103.83257690368129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111207</v>
      </c>
      <c r="C55" s="487">
        <v>12014</v>
      </c>
      <c r="D55" s="487">
        <v>3982</v>
      </c>
      <c r="E55" s="488">
        <f t="shared" si="11"/>
        <v>101.10554499913628</v>
      </c>
      <c r="F55" s="488">
        <f t="shared" si="11"/>
        <v>91.577101913255589</v>
      </c>
      <c r="G55" s="488">
        <f t="shared" si="11"/>
        <v>100.40342914775593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112019</v>
      </c>
      <c r="C56" s="487">
        <v>12006</v>
      </c>
      <c r="D56" s="487">
        <v>4012</v>
      </c>
      <c r="E56" s="488">
        <f t="shared" si="11"/>
        <v>101.84378721895429</v>
      </c>
      <c r="F56" s="488">
        <f t="shared" si="11"/>
        <v>91.516121655613986</v>
      </c>
      <c r="G56" s="488">
        <f t="shared" si="11"/>
        <v>101.15985879979827</v>
      </c>
      <c r="H56" s="489" t="str">
        <f t="shared" si="14"/>
        <v/>
      </c>
      <c r="I56" s="488" t="str">
        <f t="shared" si="12"/>
        <v/>
      </c>
      <c r="J56" s="488" t="str">
        <f t="shared" si="10"/>
        <v/>
      </c>
      <c r="K56" s="488" t="str">
        <f t="shared" si="10"/>
        <v/>
      </c>
      <c r="L56" s="488" t="e">
        <f t="shared" si="13"/>
        <v>#N/A</v>
      </c>
    </row>
    <row r="57" spans="1:14" ht="15" customHeight="1" x14ac:dyDescent="0.2">
      <c r="A57" s="490">
        <v>42248</v>
      </c>
      <c r="B57" s="487">
        <v>113472</v>
      </c>
      <c r="C57" s="487">
        <v>11725</v>
      </c>
      <c r="D57" s="487">
        <v>4174</v>
      </c>
      <c r="E57" s="488">
        <f t="shared" si="11"/>
        <v>103.16480439308671</v>
      </c>
      <c r="F57" s="488">
        <f t="shared" si="11"/>
        <v>89.374190105953204</v>
      </c>
      <c r="G57" s="488">
        <f t="shared" si="11"/>
        <v>105.24457892082704</v>
      </c>
      <c r="H57" s="489">
        <f t="shared" si="14"/>
        <v>42248</v>
      </c>
      <c r="I57" s="488">
        <f t="shared" si="12"/>
        <v>103.16480439308671</v>
      </c>
      <c r="J57" s="488">
        <f t="shared" si="10"/>
        <v>89.374190105953204</v>
      </c>
      <c r="K57" s="488">
        <f t="shared" si="10"/>
        <v>105.24457892082704</v>
      </c>
      <c r="L57" s="488" t="e">
        <f t="shared" si="13"/>
        <v>#N/A</v>
      </c>
    </row>
    <row r="58" spans="1:14" ht="15" customHeight="1" x14ac:dyDescent="0.2">
      <c r="A58" s="490" t="s">
        <v>466</v>
      </c>
      <c r="B58" s="487">
        <v>113205</v>
      </c>
      <c r="C58" s="487">
        <v>11919</v>
      </c>
      <c r="D58" s="487">
        <v>4341</v>
      </c>
      <c r="E58" s="488">
        <f t="shared" si="11"/>
        <v>102.92205725923029</v>
      </c>
      <c r="F58" s="488">
        <f t="shared" si="11"/>
        <v>90.852961353761714</v>
      </c>
      <c r="G58" s="488">
        <f t="shared" si="11"/>
        <v>109.4553706505295</v>
      </c>
      <c r="H58" s="489" t="str">
        <f t="shared" si="14"/>
        <v/>
      </c>
      <c r="I58" s="488" t="str">
        <f t="shared" si="12"/>
        <v/>
      </c>
      <c r="J58" s="488" t="str">
        <f t="shared" si="10"/>
        <v/>
      </c>
      <c r="K58" s="488" t="str">
        <f t="shared" si="10"/>
        <v/>
      </c>
      <c r="L58" s="488" t="e">
        <f t="shared" si="13"/>
        <v>#N/A</v>
      </c>
    </row>
    <row r="59" spans="1:14" ht="15" customHeight="1" x14ac:dyDescent="0.2">
      <c r="A59" s="490" t="s">
        <v>467</v>
      </c>
      <c r="B59" s="487">
        <v>112741</v>
      </c>
      <c r="C59" s="487">
        <v>11899</v>
      </c>
      <c r="D59" s="487">
        <v>4285</v>
      </c>
      <c r="E59" s="488">
        <f t="shared" si="11"/>
        <v>102.50020456219144</v>
      </c>
      <c r="F59" s="488">
        <f t="shared" si="11"/>
        <v>90.700510709657749</v>
      </c>
      <c r="G59" s="488">
        <f t="shared" si="11"/>
        <v>108.04336863338375</v>
      </c>
      <c r="H59" s="489" t="str">
        <f t="shared" si="14"/>
        <v/>
      </c>
      <c r="I59" s="488" t="str">
        <f t="shared" si="12"/>
        <v/>
      </c>
      <c r="J59" s="488" t="str">
        <f t="shared" si="10"/>
        <v/>
      </c>
      <c r="K59" s="488" t="str">
        <f t="shared" si="10"/>
        <v/>
      </c>
      <c r="L59" s="488" t="e">
        <f t="shared" si="13"/>
        <v>#N/A</v>
      </c>
    </row>
    <row r="60" spans="1:14" ht="15" customHeight="1" x14ac:dyDescent="0.2">
      <c r="A60" s="490" t="s">
        <v>468</v>
      </c>
      <c r="B60" s="487">
        <v>113324</v>
      </c>
      <c r="C60" s="487">
        <v>11944</v>
      </c>
      <c r="D60" s="487">
        <v>4405</v>
      </c>
      <c r="E60" s="488">
        <f t="shared" si="11"/>
        <v>103.03024792937605</v>
      </c>
      <c r="F60" s="488">
        <f t="shared" si="11"/>
        <v>91.043524658891684</v>
      </c>
      <c r="G60" s="488">
        <f t="shared" si="11"/>
        <v>111.06908724155321</v>
      </c>
      <c r="H60" s="489" t="str">
        <f t="shared" si="14"/>
        <v/>
      </c>
      <c r="I60" s="488" t="str">
        <f t="shared" si="12"/>
        <v/>
      </c>
      <c r="J60" s="488" t="str">
        <f t="shared" si="10"/>
        <v/>
      </c>
      <c r="K60" s="488" t="str">
        <f t="shared" si="10"/>
        <v/>
      </c>
      <c r="L60" s="488" t="e">
        <f t="shared" si="13"/>
        <v>#N/A</v>
      </c>
    </row>
    <row r="61" spans="1:14" ht="15" customHeight="1" x14ac:dyDescent="0.2">
      <c r="A61" s="490">
        <v>42614</v>
      </c>
      <c r="B61" s="487">
        <v>115358</v>
      </c>
      <c r="C61" s="487">
        <v>11645</v>
      </c>
      <c r="D61" s="487">
        <v>4606</v>
      </c>
      <c r="E61" s="488">
        <f t="shared" si="11"/>
        <v>104.87949014010238</v>
      </c>
      <c r="F61" s="488">
        <f t="shared" si="11"/>
        <v>88.764387529537316</v>
      </c>
      <c r="G61" s="488">
        <f t="shared" si="11"/>
        <v>116.13716591023702</v>
      </c>
      <c r="H61" s="489">
        <f t="shared" si="14"/>
        <v>42614</v>
      </c>
      <c r="I61" s="488">
        <f t="shared" si="12"/>
        <v>104.87949014010238</v>
      </c>
      <c r="J61" s="488">
        <f t="shared" si="10"/>
        <v>88.764387529537316</v>
      </c>
      <c r="K61" s="488">
        <f t="shared" si="10"/>
        <v>116.13716591023702</v>
      </c>
      <c r="L61" s="488" t="e">
        <f t="shared" si="13"/>
        <v>#N/A</v>
      </c>
    </row>
    <row r="62" spans="1:14" ht="15" customHeight="1" x14ac:dyDescent="0.2">
      <c r="A62" s="490" t="s">
        <v>469</v>
      </c>
      <c r="B62" s="487">
        <v>114799</v>
      </c>
      <c r="C62" s="487">
        <v>11797</v>
      </c>
      <c r="D62" s="487">
        <v>4631</v>
      </c>
      <c r="E62" s="488">
        <f t="shared" si="11"/>
        <v>104.37126674000601</v>
      </c>
      <c r="F62" s="488">
        <f t="shared" si="11"/>
        <v>89.923012424727503</v>
      </c>
      <c r="G62" s="488">
        <f t="shared" si="11"/>
        <v>116.76752395360566</v>
      </c>
      <c r="H62" s="489" t="str">
        <f t="shared" si="14"/>
        <v/>
      </c>
      <c r="I62" s="488" t="str">
        <f t="shared" si="12"/>
        <v/>
      </c>
      <c r="J62" s="488" t="str">
        <f t="shared" si="10"/>
        <v/>
      </c>
      <c r="K62" s="488" t="str">
        <f t="shared" si="10"/>
        <v/>
      </c>
      <c r="L62" s="488" t="e">
        <f t="shared" si="13"/>
        <v>#N/A</v>
      </c>
    </row>
    <row r="63" spans="1:14" ht="15" customHeight="1" x14ac:dyDescent="0.2">
      <c r="A63" s="490" t="s">
        <v>470</v>
      </c>
      <c r="B63" s="487">
        <v>114707</v>
      </c>
      <c r="C63" s="487">
        <v>11609</v>
      </c>
      <c r="D63" s="487">
        <v>4581</v>
      </c>
      <c r="E63" s="488">
        <f t="shared" si="11"/>
        <v>104.28762353283449</v>
      </c>
      <c r="F63" s="488">
        <f t="shared" si="11"/>
        <v>88.48997637015016</v>
      </c>
      <c r="G63" s="488">
        <f t="shared" si="11"/>
        <v>115.50680786686837</v>
      </c>
      <c r="H63" s="489" t="str">
        <f t="shared" si="14"/>
        <v/>
      </c>
      <c r="I63" s="488" t="str">
        <f t="shared" si="12"/>
        <v/>
      </c>
      <c r="J63" s="488" t="str">
        <f t="shared" si="10"/>
        <v/>
      </c>
      <c r="K63" s="488" t="str">
        <f t="shared" si="10"/>
        <v/>
      </c>
      <c r="L63" s="488" t="e">
        <f t="shared" si="13"/>
        <v>#N/A</v>
      </c>
    </row>
    <row r="64" spans="1:14" ht="15" customHeight="1" x14ac:dyDescent="0.2">
      <c r="A64" s="490" t="s">
        <v>471</v>
      </c>
      <c r="B64" s="487">
        <v>115677</v>
      </c>
      <c r="C64" s="487">
        <v>11818</v>
      </c>
      <c r="D64" s="487">
        <v>4689</v>
      </c>
      <c r="E64" s="488">
        <f t="shared" si="11"/>
        <v>105.16951386931659</v>
      </c>
      <c r="F64" s="488">
        <f t="shared" si="11"/>
        <v>90.083085601036657</v>
      </c>
      <c r="G64" s="488">
        <f t="shared" si="11"/>
        <v>118.22995461422087</v>
      </c>
      <c r="H64" s="489" t="str">
        <f t="shared" si="14"/>
        <v/>
      </c>
      <c r="I64" s="488" t="str">
        <f t="shared" si="12"/>
        <v/>
      </c>
      <c r="J64" s="488" t="str">
        <f t="shared" si="10"/>
        <v/>
      </c>
      <c r="K64" s="488" t="str">
        <f t="shared" si="10"/>
        <v/>
      </c>
      <c r="L64" s="488" t="e">
        <f t="shared" si="13"/>
        <v>#N/A</v>
      </c>
    </row>
    <row r="65" spans="1:12" ht="15" customHeight="1" x14ac:dyDescent="0.2">
      <c r="A65" s="490">
        <v>42979</v>
      </c>
      <c r="B65" s="487">
        <v>117230</v>
      </c>
      <c r="C65" s="487">
        <v>11510</v>
      </c>
      <c r="D65" s="487">
        <v>4878</v>
      </c>
      <c r="E65" s="488">
        <f t="shared" si="11"/>
        <v>106.58144757298325</v>
      </c>
      <c r="F65" s="488">
        <f t="shared" si="11"/>
        <v>87.735345681835511</v>
      </c>
      <c r="G65" s="488">
        <f t="shared" si="11"/>
        <v>122.99546142208774</v>
      </c>
      <c r="H65" s="489">
        <f t="shared" si="14"/>
        <v>42979</v>
      </c>
      <c r="I65" s="488">
        <f t="shared" si="12"/>
        <v>106.58144757298325</v>
      </c>
      <c r="J65" s="488">
        <f t="shared" si="10"/>
        <v>87.735345681835511</v>
      </c>
      <c r="K65" s="488">
        <f t="shared" si="10"/>
        <v>122.99546142208774</v>
      </c>
      <c r="L65" s="488" t="e">
        <f t="shared" si="13"/>
        <v>#N/A</v>
      </c>
    </row>
    <row r="66" spans="1:12" ht="15" customHeight="1" x14ac:dyDescent="0.2">
      <c r="A66" s="490" t="s">
        <v>472</v>
      </c>
      <c r="B66" s="487">
        <v>116814</v>
      </c>
      <c r="C66" s="487">
        <v>11776</v>
      </c>
      <c r="D66" s="487">
        <v>4965</v>
      </c>
      <c r="E66" s="488">
        <f t="shared" si="11"/>
        <v>106.20323481012083</v>
      </c>
      <c r="F66" s="488">
        <f t="shared" si="11"/>
        <v>89.762939248418334</v>
      </c>
      <c r="G66" s="488">
        <f t="shared" si="11"/>
        <v>125.18910741301059</v>
      </c>
      <c r="H66" s="489" t="str">
        <f t="shared" si="14"/>
        <v/>
      </c>
      <c r="I66" s="488" t="str">
        <f t="shared" si="12"/>
        <v/>
      </c>
      <c r="J66" s="488" t="str">
        <f t="shared" si="10"/>
        <v/>
      </c>
      <c r="K66" s="488" t="str">
        <f t="shared" si="10"/>
        <v/>
      </c>
      <c r="L66" s="488" t="e">
        <f t="shared" si="13"/>
        <v>#N/A</v>
      </c>
    </row>
    <row r="67" spans="1:12" ht="15" customHeight="1" x14ac:dyDescent="0.2">
      <c r="A67" s="490" t="s">
        <v>473</v>
      </c>
      <c r="B67" s="487">
        <v>116510</v>
      </c>
      <c r="C67" s="487">
        <v>11591</v>
      </c>
      <c r="D67" s="487">
        <v>4870</v>
      </c>
      <c r="E67" s="488">
        <f t="shared" si="11"/>
        <v>105.92684856033677</v>
      </c>
      <c r="F67" s="488">
        <f t="shared" si="11"/>
        <v>88.352770790456589</v>
      </c>
      <c r="G67" s="488">
        <f t="shared" si="11"/>
        <v>122.79374684820978</v>
      </c>
      <c r="H67" s="489" t="str">
        <f t="shared" si="14"/>
        <v/>
      </c>
      <c r="I67" s="488" t="str">
        <f t="shared" si="12"/>
        <v/>
      </c>
      <c r="J67" s="488" t="str">
        <f t="shared" si="12"/>
        <v/>
      </c>
      <c r="K67" s="488" t="str">
        <f t="shared" si="12"/>
        <v/>
      </c>
      <c r="L67" s="488" t="e">
        <f t="shared" si="13"/>
        <v>#N/A</v>
      </c>
    </row>
    <row r="68" spans="1:12" ht="15" customHeight="1" x14ac:dyDescent="0.2">
      <c r="A68" s="490" t="s">
        <v>474</v>
      </c>
      <c r="B68" s="487">
        <v>116783</v>
      </c>
      <c r="C68" s="487">
        <v>11739</v>
      </c>
      <c r="D68" s="487">
        <v>4933</v>
      </c>
      <c r="E68" s="488">
        <f t="shared" si="11"/>
        <v>106.17505068596522</v>
      </c>
      <c r="F68" s="488">
        <f t="shared" si="11"/>
        <v>89.480905556825974</v>
      </c>
      <c r="G68" s="488">
        <f t="shared" si="11"/>
        <v>124.38224911749873</v>
      </c>
      <c r="H68" s="489" t="str">
        <f t="shared" si="14"/>
        <v/>
      </c>
      <c r="I68" s="488" t="str">
        <f t="shared" si="12"/>
        <v/>
      </c>
      <c r="J68" s="488" t="str">
        <f t="shared" si="12"/>
        <v/>
      </c>
      <c r="K68" s="488" t="str">
        <f t="shared" si="12"/>
        <v/>
      </c>
      <c r="L68" s="488" t="e">
        <f t="shared" si="13"/>
        <v>#N/A</v>
      </c>
    </row>
    <row r="69" spans="1:12" ht="15" customHeight="1" x14ac:dyDescent="0.2">
      <c r="A69" s="490">
        <v>43344</v>
      </c>
      <c r="B69" s="487">
        <v>118523</v>
      </c>
      <c r="C69" s="487">
        <v>11429</v>
      </c>
      <c r="D69" s="487">
        <v>5090</v>
      </c>
      <c r="E69" s="488">
        <f t="shared" si="11"/>
        <v>107.7569982998609</v>
      </c>
      <c r="F69" s="488">
        <f t="shared" si="11"/>
        <v>87.11792057321442</v>
      </c>
      <c r="G69" s="488">
        <f t="shared" si="11"/>
        <v>128.34089762985377</v>
      </c>
      <c r="H69" s="489">
        <f t="shared" si="14"/>
        <v>43344</v>
      </c>
      <c r="I69" s="488">
        <f t="shared" si="12"/>
        <v>107.7569982998609</v>
      </c>
      <c r="J69" s="488">
        <f t="shared" si="12"/>
        <v>87.11792057321442</v>
      </c>
      <c r="K69" s="488">
        <f t="shared" si="12"/>
        <v>128.34089762985377</v>
      </c>
      <c r="L69" s="488" t="e">
        <f t="shared" si="13"/>
        <v>#N/A</v>
      </c>
    </row>
    <row r="70" spans="1:12" ht="15" customHeight="1" x14ac:dyDescent="0.2">
      <c r="A70" s="490" t="s">
        <v>475</v>
      </c>
      <c r="B70" s="487">
        <v>117554</v>
      </c>
      <c r="C70" s="487">
        <v>11500</v>
      </c>
      <c r="D70" s="487">
        <v>5153</v>
      </c>
      <c r="E70" s="488">
        <f t="shared" si="11"/>
        <v>106.87601712867416</v>
      </c>
      <c r="F70" s="488">
        <f t="shared" si="11"/>
        <v>87.659120359783515</v>
      </c>
      <c r="G70" s="488">
        <f t="shared" si="11"/>
        <v>129.92939989914271</v>
      </c>
      <c r="H70" s="489" t="str">
        <f t="shared" si="14"/>
        <v/>
      </c>
      <c r="I70" s="488" t="str">
        <f t="shared" si="12"/>
        <v/>
      </c>
      <c r="J70" s="488" t="str">
        <f t="shared" si="12"/>
        <v/>
      </c>
      <c r="K70" s="488" t="str">
        <f t="shared" si="12"/>
        <v/>
      </c>
      <c r="L70" s="488" t="e">
        <f t="shared" si="13"/>
        <v>#N/A</v>
      </c>
    </row>
    <row r="71" spans="1:12" ht="15" customHeight="1" x14ac:dyDescent="0.2">
      <c r="A71" s="490" t="s">
        <v>476</v>
      </c>
      <c r="B71" s="487">
        <v>117228</v>
      </c>
      <c r="C71" s="487">
        <v>11319</v>
      </c>
      <c r="D71" s="487">
        <v>5119</v>
      </c>
      <c r="E71" s="491">
        <f t="shared" ref="E71:G75" si="15">IF($A$51=37802,IF(COUNTBLANK(B$51:B$70)&gt;0,#N/A,IF(ISBLANK(B71)=FALSE,B71/B$51*100,#N/A)),IF(COUNTBLANK(B$51:B$75)&gt;0,#N/A,B71/B$51*100))</f>
        <v>106.57962924239254</v>
      </c>
      <c r="F71" s="491">
        <f t="shared" si="15"/>
        <v>86.279442030642585</v>
      </c>
      <c r="G71" s="491">
        <f t="shared" si="15"/>
        <v>129.07211296016138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117159</v>
      </c>
      <c r="C72" s="487">
        <v>11385</v>
      </c>
      <c r="D72" s="487">
        <v>5221</v>
      </c>
      <c r="E72" s="491">
        <f t="shared" si="15"/>
        <v>106.51689683701393</v>
      </c>
      <c r="F72" s="491">
        <f t="shared" si="15"/>
        <v>86.782529156185689</v>
      </c>
      <c r="G72" s="491">
        <f t="shared" si="15"/>
        <v>131.6439737771054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118972</v>
      </c>
      <c r="C73" s="487">
        <v>10975</v>
      </c>
      <c r="D73" s="487">
        <v>5483</v>
      </c>
      <c r="E73" s="491">
        <f t="shared" si="15"/>
        <v>108.16521351746961</v>
      </c>
      <c r="F73" s="491">
        <f t="shared" si="15"/>
        <v>83.657290952054268</v>
      </c>
      <c r="G73" s="491">
        <f t="shared" si="15"/>
        <v>138.25012607160866</v>
      </c>
      <c r="H73" s="492">
        <f>IF(A$51=37802,IF(ISERROR(L73)=TRUE,IF(ISBLANK(A73)=FALSE,IF(MONTH(A73)=MONTH(MAX(A$51:A$75)),A73,""),""),""),IF(ISERROR(L73)=TRUE,IF(MONTH(A73)=MONTH(MAX(A$51:A$75)),A73,""),""))</f>
        <v>43709</v>
      </c>
      <c r="I73" s="488">
        <f t="shared" si="12"/>
        <v>108.16521351746961</v>
      </c>
      <c r="J73" s="488">
        <f t="shared" si="12"/>
        <v>83.657290952054268</v>
      </c>
      <c r="K73" s="488">
        <f t="shared" si="12"/>
        <v>138.25012607160866</v>
      </c>
      <c r="L73" s="488" t="e">
        <f t="shared" si="13"/>
        <v>#N/A</v>
      </c>
    </row>
    <row r="74" spans="1:12" ht="15" customHeight="1" x14ac:dyDescent="0.2">
      <c r="A74" s="490" t="s">
        <v>478</v>
      </c>
      <c r="B74" s="487">
        <v>118291</v>
      </c>
      <c r="C74" s="487">
        <v>11111</v>
      </c>
      <c r="D74" s="487">
        <v>5539</v>
      </c>
      <c r="E74" s="491">
        <f t="shared" si="15"/>
        <v>107.54607195134147</v>
      </c>
      <c r="F74" s="491">
        <f t="shared" si="15"/>
        <v>84.693955331961277</v>
      </c>
      <c r="G74" s="491">
        <f t="shared" si="15"/>
        <v>139.66212808875443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117442</v>
      </c>
      <c r="C75" s="493">
        <v>10639</v>
      </c>
      <c r="D75" s="493">
        <v>5329</v>
      </c>
      <c r="E75" s="491">
        <f t="shared" si="15"/>
        <v>106.77419061559583</v>
      </c>
      <c r="F75" s="491">
        <f t="shared" si="15"/>
        <v>81.096120131107554</v>
      </c>
      <c r="G75" s="491">
        <f t="shared" si="15"/>
        <v>134.3671205244579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108.16521351746961</v>
      </c>
      <c r="J77" s="488">
        <f>IF(J75&lt;&gt;"",J75,IF(J74&lt;&gt;"",J74,IF(J73&lt;&gt;"",J73,IF(J72&lt;&gt;"",J72,IF(J71&lt;&gt;"",J71,IF(J70&lt;&gt;"",J70,""))))))</f>
        <v>83.657290952054268</v>
      </c>
      <c r="K77" s="488">
        <f>IF(K75&lt;&gt;"",K75,IF(K74&lt;&gt;"",K74,IF(K73&lt;&gt;"",K73,IF(K72&lt;&gt;"",K72,IF(K71&lt;&gt;"",K71,IF(K70&lt;&gt;"",K70,""))))))</f>
        <v>138.25012607160866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+8,2%</v>
      </c>
      <c r="J79" s="488" t="str">
        <f>"GeB - ausschließlich: "&amp;IF(J77&gt;100,"+","")&amp;TEXT(J77-100,"0,0")&amp;"%"</f>
        <v>GeB - ausschließlich: -16,3%</v>
      </c>
      <c r="K79" s="488" t="str">
        <f>"GeB - im Nebenjob: "&amp;IF(K77&gt;100,"+","")&amp;TEXT(K77-100,"0,0")&amp;"%"</f>
        <v>GeB - im Nebenjob: +38,3%</v>
      </c>
    </row>
    <row r="81" spans="9:9" ht="15" customHeight="1" x14ac:dyDescent="0.2">
      <c r="I81" s="488" t="str">
        <f>IF(ISERROR(HLOOKUP(1,I$78:K$79,2,FALSE)),"",HLOOKUP(1,I$78:K$79,2,FALSE))</f>
        <v>GeB - im Nebenjob: +38,3%</v>
      </c>
    </row>
    <row r="82" spans="9:9" ht="15" customHeight="1" x14ac:dyDescent="0.2">
      <c r="I82" s="488" t="str">
        <f>IF(ISERROR(HLOOKUP(2,I$78:K$79,2,FALSE)),"",HLOOKUP(2,I$78:K$79,2,FALSE))</f>
        <v>SvB: +8,2%</v>
      </c>
    </row>
    <row r="83" spans="9:9" ht="15" customHeight="1" x14ac:dyDescent="0.2">
      <c r="I83" s="488" t="str">
        <f>IF(ISERROR(HLOOKUP(3,I$78:K$79,2,FALSE)),"",HLOOKUP(3,I$78:K$79,2,FALSE))</f>
        <v>GeB - ausschließlich: -16,3%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117442</v>
      </c>
      <c r="E12" s="114">
        <v>118291</v>
      </c>
      <c r="F12" s="114">
        <v>118972</v>
      </c>
      <c r="G12" s="114">
        <v>117159</v>
      </c>
      <c r="H12" s="114">
        <v>117228</v>
      </c>
      <c r="I12" s="115">
        <v>214</v>
      </c>
      <c r="J12" s="116">
        <v>0.18255024396901764</v>
      </c>
      <c r="N12" s="117"/>
    </row>
    <row r="13" spans="1:15" s="110" customFormat="1" ht="13.5" customHeight="1" x14ac:dyDescent="0.2">
      <c r="A13" s="118" t="s">
        <v>105</v>
      </c>
      <c r="B13" s="119" t="s">
        <v>106</v>
      </c>
      <c r="C13" s="113">
        <v>50.825088128608165</v>
      </c>
      <c r="D13" s="114">
        <v>59690</v>
      </c>
      <c r="E13" s="114">
        <v>60040</v>
      </c>
      <c r="F13" s="114">
        <v>60615</v>
      </c>
      <c r="G13" s="114">
        <v>59539</v>
      </c>
      <c r="H13" s="114">
        <v>59358</v>
      </c>
      <c r="I13" s="115">
        <v>332</v>
      </c>
      <c r="J13" s="116">
        <v>0.55931803632197852</v>
      </c>
    </row>
    <row r="14" spans="1:15" s="110" customFormat="1" ht="13.5" customHeight="1" x14ac:dyDescent="0.2">
      <c r="A14" s="120"/>
      <c r="B14" s="119" t="s">
        <v>107</v>
      </c>
      <c r="C14" s="113">
        <v>49.174911871391835</v>
      </c>
      <c r="D14" s="114">
        <v>57752</v>
      </c>
      <c r="E14" s="114">
        <v>58251</v>
      </c>
      <c r="F14" s="114">
        <v>58357</v>
      </c>
      <c r="G14" s="114">
        <v>57620</v>
      </c>
      <c r="H14" s="114">
        <v>57870</v>
      </c>
      <c r="I14" s="115">
        <v>-118</v>
      </c>
      <c r="J14" s="116">
        <v>-0.20390530499395196</v>
      </c>
    </row>
    <row r="15" spans="1:15" s="110" customFormat="1" ht="13.5" customHeight="1" x14ac:dyDescent="0.2">
      <c r="A15" s="118" t="s">
        <v>105</v>
      </c>
      <c r="B15" s="121" t="s">
        <v>108</v>
      </c>
      <c r="C15" s="113">
        <v>8.9286626590146625</v>
      </c>
      <c r="D15" s="114">
        <v>10486</v>
      </c>
      <c r="E15" s="114">
        <v>10826</v>
      </c>
      <c r="F15" s="114">
        <v>11056</v>
      </c>
      <c r="G15" s="114">
        <v>9811</v>
      </c>
      <c r="H15" s="114">
        <v>10029</v>
      </c>
      <c r="I15" s="115">
        <v>457</v>
      </c>
      <c r="J15" s="116">
        <v>4.5567853225645631</v>
      </c>
    </row>
    <row r="16" spans="1:15" s="110" customFormat="1" ht="13.5" customHeight="1" x14ac:dyDescent="0.2">
      <c r="A16" s="118"/>
      <c r="B16" s="121" t="s">
        <v>109</v>
      </c>
      <c r="C16" s="113">
        <v>68.624512525331653</v>
      </c>
      <c r="D16" s="114">
        <v>80594</v>
      </c>
      <c r="E16" s="114">
        <v>80994</v>
      </c>
      <c r="F16" s="114">
        <v>81548</v>
      </c>
      <c r="G16" s="114">
        <v>81304</v>
      </c>
      <c r="H16" s="114">
        <v>81414</v>
      </c>
      <c r="I16" s="115">
        <v>-820</v>
      </c>
      <c r="J16" s="116">
        <v>-1.0071977792517257</v>
      </c>
    </row>
    <row r="17" spans="1:10" s="110" customFormat="1" ht="13.5" customHeight="1" x14ac:dyDescent="0.2">
      <c r="A17" s="118"/>
      <c r="B17" s="121" t="s">
        <v>110</v>
      </c>
      <c r="C17" s="113">
        <v>21.441222050033208</v>
      </c>
      <c r="D17" s="114">
        <v>25181</v>
      </c>
      <c r="E17" s="114">
        <v>25239</v>
      </c>
      <c r="F17" s="114">
        <v>25149</v>
      </c>
      <c r="G17" s="114">
        <v>24869</v>
      </c>
      <c r="H17" s="114">
        <v>24661</v>
      </c>
      <c r="I17" s="115">
        <v>520</v>
      </c>
      <c r="J17" s="116">
        <v>2.1085925144965736</v>
      </c>
    </row>
    <row r="18" spans="1:10" s="110" customFormat="1" ht="13.5" customHeight="1" x14ac:dyDescent="0.2">
      <c r="A18" s="120"/>
      <c r="B18" s="121" t="s">
        <v>111</v>
      </c>
      <c r="C18" s="113">
        <v>1.0056027656204765</v>
      </c>
      <c r="D18" s="114">
        <v>1181</v>
      </c>
      <c r="E18" s="114">
        <v>1232</v>
      </c>
      <c r="F18" s="114">
        <v>1219</v>
      </c>
      <c r="G18" s="114">
        <v>1175</v>
      </c>
      <c r="H18" s="114">
        <v>1124</v>
      </c>
      <c r="I18" s="115">
        <v>57</v>
      </c>
      <c r="J18" s="116">
        <v>5.0711743772241995</v>
      </c>
    </row>
    <row r="19" spans="1:10" s="110" customFormat="1" ht="13.5" customHeight="1" x14ac:dyDescent="0.2">
      <c r="A19" s="120"/>
      <c r="B19" s="121" t="s">
        <v>112</v>
      </c>
      <c r="C19" s="113">
        <v>0.30653428926619097</v>
      </c>
      <c r="D19" s="114">
        <v>360</v>
      </c>
      <c r="E19" s="114">
        <v>379</v>
      </c>
      <c r="F19" s="114">
        <v>396</v>
      </c>
      <c r="G19" s="114">
        <v>351</v>
      </c>
      <c r="H19" s="114">
        <v>332</v>
      </c>
      <c r="I19" s="115">
        <v>28</v>
      </c>
      <c r="J19" s="116">
        <v>8.4337349397590362</v>
      </c>
    </row>
    <row r="20" spans="1:10" s="110" customFormat="1" ht="13.5" customHeight="1" x14ac:dyDescent="0.2">
      <c r="A20" s="118" t="s">
        <v>113</v>
      </c>
      <c r="B20" s="122" t="s">
        <v>114</v>
      </c>
      <c r="C20" s="113">
        <v>68.418453364213818</v>
      </c>
      <c r="D20" s="114">
        <v>80352</v>
      </c>
      <c r="E20" s="114">
        <v>81212</v>
      </c>
      <c r="F20" s="114">
        <v>82211</v>
      </c>
      <c r="G20" s="114">
        <v>81149</v>
      </c>
      <c r="H20" s="114">
        <v>81380</v>
      </c>
      <c r="I20" s="115">
        <v>-1028</v>
      </c>
      <c r="J20" s="116">
        <v>-1.2632096338166625</v>
      </c>
    </row>
    <row r="21" spans="1:10" s="110" customFormat="1" ht="13.5" customHeight="1" x14ac:dyDescent="0.2">
      <c r="A21" s="120"/>
      <c r="B21" s="122" t="s">
        <v>115</v>
      </c>
      <c r="C21" s="113">
        <v>31.581546635786175</v>
      </c>
      <c r="D21" s="114">
        <v>37090</v>
      </c>
      <c r="E21" s="114">
        <v>37079</v>
      </c>
      <c r="F21" s="114">
        <v>36761</v>
      </c>
      <c r="G21" s="114">
        <v>36010</v>
      </c>
      <c r="H21" s="114">
        <v>35848</v>
      </c>
      <c r="I21" s="115">
        <v>1242</v>
      </c>
      <c r="J21" s="116">
        <v>3.4646284311537605</v>
      </c>
    </row>
    <row r="22" spans="1:10" s="110" customFormat="1" ht="13.5" customHeight="1" x14ac:dyDescent="0.2">
      <c r="A22" s="118" t="s">
        <v>113</v>
      </c>
      <c r="B22" s="122" t="s">
        <v>116</v>
      </c>
      <c r="C22" s="113">
        <v>94.659491493673471</v>
      </c>
      <c r="D22" s="114">
        <v>111170</v>
      </c>
      <c r="E22" s="114">
        <v>112002</v>
      </c>
      <c r="F22" s="114">
        <v>112626</v>
      </c>
      <c r="G22" s="114">
        <v>111187</v>
      </c>
      <c r="H22" s="114">
        <v>111419</v>
      </c>
      <c r="I22" s="115">
        <v>-249</v>
      </c>
      <c r="J22" s="116">
        <v>-0.22348073488363743</v>
      </c>
    </row>
    <row r="23" spans="1:10" s="110" customFormat="1" ht="13.5" customHeight="1" x14ac:dyDescent="0.2">
      <c r="A23" s="123"/>
      <c r="B23" s="124" t="s">
        <v>117</v>
      </c>
      <c r="C23" s="125">
        <v>5.3226273394526658</v>
      </c>
      <c r="D23" s="114">
        <v>6251</v>
      </c>
      <c r="E23" s="114">
        <v>6273</v>
      </c>
      <c r="F23" s="114">
        <v>6331</v>
      </c>
      <c r="G23" s="114">
        <v>5950</v>
      </c>
      <c r="H23" s="114">
        <v>5790</v>
      </c>
      <c r="I23" s="115">
        <v>461</v>
      </c>
      <c r="J23" s="116">
        <v>7.9620034542314331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15968</v>
      </c>
      <c r="E26" s="114">
        <v>16650</v>
      </c>
      <c r="F26" s="114">
        <v>16458</v>
      </c>
      <c r="G26" s="114">
        <v>16606</v>
      </c>
      <c r="H26" s="140">
        <v>16438</v>
      </c>
      <c r="I26" s="115">
        <v>-470</v>
      </c>
      <c r="J26" s="116">
        <v>-2.8592286166200269</v>
      </c>
    </row>
    <row r="27" spans="1:10" s="110" customFormat="1" ht="13.5" customHeight="1" x14ac:dyDescent="0.2">
      <c r="A27" s="118" t="s">
        <v>105</v>
      </c>
      <c r="B27" s="119" t="s">
        <v>106</v>
      </c>
      <c r="C27" s="113">
        <v>45.973196392785574</v>
      </c>
      <c r="D27" s="115">
        <v>7341</v>
      </c>
      <c r="E27" s="114">
        <v>7638</v>
      </c>
      <c r="F27" s="114">
        <v>7532</v>
      </c>
      <c r="G27" s="114">
        <v>7672</v>
      </c>
      <c r="H27" s="140">
        <v>7601</v>
      </c>
      <c r="I27" s="115">
        <v>-260</v>
      </c>
      <c r="J27" s="116">
        <v>-3.4206025522957506</v>
      </c>
    </row>
    <row r="28" spans="1:10" s="110" customFormat="1" ht="13.5" customHeight="1" x14ac:dyDescent="0.2">
      <c r="A28" s="120"/>
      <c r="B28" s="119" t="s">
        <v>107</v>
      </c>
      <c r="C28" s="113">
        <v>54.026803607214426</v>
      </c>
      <c r="D28" s="115">
        <v>8627</v>
      </c>
      <c r="E28" s="114">
        <v>9012</v>
      </c>
      <c r="F28" s="114">
        <v>8926</v>
      </c>
      <c r="G28" s="114">
        <v>8934</v>
      </c>
      <c r="H28" s="140">
        <v>8837</v>
      </c>
      <c r="I28" s="115">
        <v>-210</v>
      </c>
      <c r="J28" s="116">
        <v>-2.3763720719701258</v>
      </c>
    </row>
    <row r="29" spans="1:10" s="110" customFormat="1" ht="13.5" customHeight="1" x14ac:dyDescent="0.2">
      <c r="A29" s="118" t="s">
        <v>105</v>
      </c>
      <c r="B29" s="121" t="s">
        <v>108</v>
      </c>
      <c r="C29" s="113">
        <v>19.263527054108216</v>
      </c>
      <c r="D29" s="115">
        <v>3076</v>
      </c>
      <c r="E29" s="114">
        <v>3165</v>
      </c>
      <c r="F29" s="114">
        <v>3096</v>
      </c>
      <c r="G29" s="114">
        <v>3150</v>
      </c>
      <c r="H29" s="140">
        <v>2989</v>
      </c>
      <c r="I29" s="115">
        <v>87</v>
      </c>
      <c r="J29" s="116">
        <v>2.9106724657075946</v>
      </c>
    </row>
    <row r="30" spans="1:10" s="110" customFormat="1" ht="13.5" customHeight="1" x14ac:dyDescent="0.2">
      <c r="A30" s="118"/>
      <c r="B30" s="121" t="s">
        <v>109</v>
      </c>
      <c r="C30" s="113">
        <v>41.226202404809619</v>
      </c>
      <c r="D30" s="115">
        <v>6583</v>
      </c>
      <c r="E30" s="114">
        <v>6924</v>
      </c>
      <c r="F30" s="114">
        <v>6843</v>
      </c>
      <c r="G30" s="114">
        <v>6842</v>
      </c>
      <c r="H30" s="140">
        <v>6777</v>
      </c>
      <c r="I30" s="115">
        <v>-194</v>
      </c>
      <c r="J30" s="116">
        <v>-2.8626235797550539</v>
      </c>
    </row>
    <row r="31" spans="1:10" s="110" customFormat="1" ht="13.5" customHeight="1" x14ac:dyDescent="0.2">
      <c r="A31" s="118"/>
      <c r="B31" s="121" t="s">
        <v>110</v>
      </c>
      <c r="C31" s="113">
        <v>16.87124248496994</v>
      </c>
      <c r="D31" s="115">
        <v>2694</v>
      </c>
      <c r="E31" s="114">
        <v>2825</v>
      </c>
      <c r="F31" s="114">
        <v>2864</v>
      </c>
      <c r="G31" s="114">
        <v>2962</v>
      </c>
      <c r="H31" s="140">
        <v>2998</v>
      </c>
      <c r="I31" s="115">
        <v>-304</v>
      </c>
      <c r="J31" s="116">
        <v>-10.140093395597065</v>
      </c>
    </row>
    <row r="32" spans="1:10" s="110" customFormat="1" ht="13.5" customHeight="1" x14ac:dyDescent="0.2">
      <c r="A32" s="120"/>
      <c r="B32" s="121" t="s">
        <v>111</v>
      </c>
      <c r="C32" s="113">
        <v>22.639028056112224</v>
      </c>
      <c r="D32" s="115">
        <v>3615</v>
      </c>
      <c r="E32" s="114">
        <v>3736</v>
      </c>
      <c r="F32" s="114">
        <v>3655</v>
      </c>
      <c r="G32" s="114">
        <v>3652</v>
      </c>
      <c r="H32" s="140">
        <v>3674</v>
      </c>
      <c r="I32" s="115">
        <v>-59</v>
      </c>
      <c r="J32" s="116">
        <v>-1.6058791507893304</v>
      </c>
    </row>
    <row r="33" spans="1:10" s="110" customFormat="1" ht="13.5" customHeight="1" x14ac:dyDescent="0.2">
      <c r="A33" s="120"/>
      <c r="B33" s="121" t="s">
        <v>112</v>
      </c>
      <c r="C33" s="113">
        <v>2.5175350701402808</v>
      </c>
      <c r="D33" s="115">
        <v>402</v>
      </c>
      <c r="E33" s="114">
        <v>388</v>
      </c>
      <c r="F33" s="114">
        <v>392</v>
      </c>
      <c r="G33" s="114">
        <v>333</v>
      </c>
      <c r="H33" s="140">
        <v>354</v>
      </c>
      <c r="I33" s="115">
        <v>48</v>
      </c>
      <c r="J33" s="116">
        <v>13.559322033898304</v>
      </c>
    </row>
    <row r="34" spans="1:10" s="110" customFormat="1" ht="13.5" customHeight="1" x14ac:dyDescent="0.2">
      <c r="A34" s="118" t="s">
        <v>113</v>
      </c>
      <c r="B34" s="122" t="s">
        <v>116</v>
      </c>
      <c r="C34" s="113">
        <v>91.727204408817641</v>
      </c>
      <c r="D34" s="115">
        <v>14647</v>
      </c>
      <c r="E34" s="114">
        <v>15296</v>
      </c>
      <c r="F34" s="114">
        <v>15165</v>
      </c>
      <c r="G34" s="114">
        <v>15272</v>
      </c>
      <c r="H34" s="140">
        <v>15130</v>
      </c>
      <c r="I34" s="115">
        <v>-483</v>
      </c>
      <c r="J34" s="116">
        <v>-3.1923331130204891</v>
      </c>
    </row>
    <row r="35" spans="1:10" s="110" customFormat="1" ht="13.5" customHeight="1" x14ac:dyDescent="0.2">
      <c r="A35" s="118"/>
      <c r="B35" s="119" t="s">
        <v>117</v>
      </c>
      <c r="C35" s="113">
        <v>8.1475450901803601</v>
      </c>
      <c r="D35" s="115">
        <v>1301</v>
      </c>
      <c r="E35" s="114">
        <v>1337</v>
      </c>
      <c r="F35" s="114">
        <v>1275</v>
      </c>
      <c r="G35" s="114">
        <v>1310</v>
      </c>
      <c r="H35" s="140">
        <v>1284</v>
      </c>
      <c r="I35" s="115">
        <v>17</v>
      </c>
      <c r="J35" s="116">
        <v>1.32398753894081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10639</v>
      </c>
      <c r="E37" s="114">
        <v>11111</v>
      </c>
      <c r="F37" s="114">
        <v>10975</v>
      </c>
      <c r="G37" s="114">
        <v>11385</v>
      </c>
      <c r="H37" s="140">
        <v>11319</v>
      </c>
      <c r="I37" s="115">
        <v>-680</v>
      </c>
      <c r="J37" s="116">
        <v>-6.0075978443325386</v>
      </c>
    </row>
    <row r="38" spans="1:10" s="110" customFormat="1" ht="13.5" customHeight="1" x14ac:dyDescent="0.2">
      <c r="A38" s="118" t="s">
        <v>105</v>
      </c>
      <c r="B38" s="119" t="s">
        <v>106</v>
      </c>
      <c r="C38" s="113">
        <v>46.705517435849231</v>
      </c>
      <c r="D38" s="115">
        <v>4969</v>
      </c>
      <c r="E38" s="114">
        <v>5189</v>
      </c>
      <c r="F38" s="114">
        <v>5095</v>
      </c>
      <c r="G38" s="114">
        <v>5348</v>
      </c>
      <c r="H38" s="140">
        <v>5325</v>
      </c>
      <c r="I38" s="115">
        <v>-356</v>
      </c>
      <c r="J38" s="116">
        <v>-6.685446009389671</v>
      </c>
    </row>
    <row r="39" spans="1:10" s="110" customFormat="1" ht="13.5" customHeight="1" x14ac:dyDescent="0.2">
      <c r="A39" s="120"/>
      <c r="B39" s="119" t="s">
        <v>107</v>
      </c>
      <c r="C39" s="113">
        <v>53.294482564150769</v>
      </c>
      <c r="D39" s="115">
        <v>5670</v>
      </c>
      <c r="E39" s="114">
        <v>5922</v>
      </c>
      <c r="F39" s="114">
        <v>5880</v>
      </c>
      <c r="G39" s="114">
        <v>6037</v>
      </c>
      <c r="H39" s="140">
        <v>5994</v>
      </c>
      <c r="I39" s="115">
        <v>-324</v>
      </c>
      <c r="J39" s="116">
        <v>-5.4054054054054053</v>
      </c>
    </row>
    <row r="40" spans="1:10" s="110" customFormat="1" ht="13.5" customHeight="1" x14ac:dyDescent="0.2">
      <c r="A40" s="118" t="s">
        <v>105</v>
      </c>
      <c r="B40" s="121" t="s">
        <v>108</v>
      </c>
      <c r="C40" s="113">
        <v>22.812294388570354</v>
      </c>
      <c r="D40" s="115">
        <v>2427</v>
      </c>
      <c r="E40" s="114">
        <v>2490</v>
      </c>
      <c r="F40" s="114">
        <v>2388</v>
      </c>
      <c r="G40" s="114">
        <v>2553</v>
      </c>
      <c r="H40" s="140">
        <v>2408</v>
      </c>
      <c r="I40" s="115">
        <v>19</v>
      </c>
      <c r="J40" s="116">
        <v>0.78903654485049834</v>
      </c>
    </row>
    <row r="41" spans="1:10" s="110" customFormat="1" ht="13.5" customHeight="1" x14ac:dyDescent="0.2">
      <c r="A41" s="118"/>
      <c r="B41" s="121" t="s">
        <v>109</v>
      </c>
      <c r="C41" s="113">
        <v>26.280665476078578</v>
      </c>
      <c r="D41" s="115">
        <v>2796</v>
      </c>
      <c r="E41" s="114">
        <v>2994</v>
      </c>
      <c r="F41" s="114">
        <v>2985</v>
      </c>
      <c r="G41" s="114">
        <v>3128</v>
      </c>
      <c r="H41" s="140">
        <v>3112</v>
      </c>
      <c r="I41" s="115">
        <v>-316</v>
      </c>
      <c r="J41" s="116">
        <v>-10.154241645244216</v>
      </c>
    </row>
    <row r="42" spans="1:10" s="110" customFormat="1" ht="13.5" customHeight="1" x14ac:dyDescent="0.2">
      <c r="A42" s="118"/>
      <c r="B42" s="121" t="s">
        <v>110</v>
      </c>
      <c r="C42" s="113">
        <v>17.558041169282827</v>
      </c>
      <c r="D42" s="115">
        <v>1868</v>
      </c>
      <c r="E42" s="114">
        <v>1959</v>
      </c>
      <c r="F42" s="114">
        <v>2021</v>
      </c>
      <c r="G42" s="114">
        <v>2127</v>
      </c>
      <c r="H42" s="140">
        <v>2193</v>
      </c>
      <c r="I42" s="115">
        <v>-325</v>
      </c>
      <c r="J42" s="116">
        <v>-14.819881440948473</v>
      </c>
    </row>
    <row r="43" spans="1:10" s="110" customFormat="1" ht="13.5" customHeight="1" x14ac:dyDescent="0.2">
      <c r="A43" s="120"/>
      <c r="B43" s="121" t="s">
        <v>111</v>
      </c>
      <c r="C43" s="113">
        <v>33.348998966068237</v>
      </c>
      <c r="D43" s="115">
        <v>3548</v>
      </c>
      <c r="E43" s="114">
        <v>3668</v>
      </c>
      <c r="F43" s="114">
        <v>3581</v>
      </c>
      <c r="G43" s="114">
        <v>3577</v>
      </c>
      <c r="H43" s="140">
        <v>3606</v>
      </c>
      <c r="I43" s="115">
        <v>-58</v>
      </c>
      <c r="J43" s="116">
        <v>-1.6084303937881308</v>
      </c>
    </row>
    <row r="44" spans="1:10" s="110" customFormat="1" ht="13.5" customHeight="1" x14ac:dyDescent="0.2">
      <c r="A44" s="120"/>
      <c r="B44" s="121" t="s">
        <v>112</v>
      </c>
      <c r="C44" s="113">
        <v>3.6563586803270982</v>
      </c>
      <c r="D44" s="115">
        <v>389</v>
      </c>
      <c r="E44" s="114">
        <v>380</v>
      </c>
      <c r="F44" s="114">
        <v>375</v>
      </c>
      <c r="G44" s="114">
        <v>316</v>
      </c>
      <c r="H44" s="140">
        <v>339</v>
      </c>
      <c r="I44" s="115">
        <v>50</v>
      </c>
      <c r="J44" s="116">
        <v>14.749262536873156</v>
      </c>
    </row>
    <row r="45" spans="1:10" s="110" customFormat="1" ht="13.5" customHeight="1" x14ac:dyDescent="0.2">
      <c r="A45" s="118" t="s">
        <v>113</v>
      </c>
      <c r="B45" s="122" t="s">
        <v>116</v>
      </c>
      <c r="C45" s="113">
        <v>91.766143434533319</v>
      </c>
      <c r="D45" s="115">
        <v>9763</v>
      </c>
      <c r="E45" s="114">
        <v>10202</v>
      </c>
      <c r="F45" s="114">
        <v>10067</v>
      </c>
      <c r="G45" s="114">
        <v>10434</v>
      </c>
      <c r="H45" s="140">
        <v>10373</v>
      </c>
      <c r="I45" s="115">
        <v>-610</v>
      </c>
      <c r="J45" s="116">
        <v>-5.880651691892413</v>
      </c>
    </row>
    <row r="46" spans="1:10" s="110" customFormat="1" ht="13.5" customHeight="1" x14ac:dyDescent="0.2">
      <c r="A46" s="118"/>
      <c r="B46" s="119" t="s">
        <v>117</v>
      </c>
      <c r="C46" s="113">
        <v>8.064667731929692</v>
      </c>
      <c r="D46" s="115">
        <v>858</v>
      </c>
      <c r="E46" s="114">
        <v>893</v>
      </c>
      <c r="F46" s="114">
        <v>891</v>
      </c>
      <c r="G46" s="114">
        <v>927</v>
      </c>
      <c r="H46" s="140">
        <v>922</v>
      </c>
      <c r="I46" s="115">
        <v>-64</v>
      </c>
      <c r="J46" s="116">
        <v>-6.9414316702819958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5329</v>
      </c>
      <c r="E48" s="114">
        <v>5539</v>
      </c>
      <c r="F48" s="114">
        <v>5483</v>
      </c>
      <c r="G48" s="114">
        <v>5221</v>
      </c>
      <c r="H48" s="140">
        <v>5119</v>
      </c>
      <c r="I48" s="115">
        <v>210</v>
      </c>
      <c r="J48" s="116">
        <v>4.1023637429185387</v>
      </c>
    </row>
    <row r="49" spans="1:12" s="110" customFormat="1" ht="13.5" customHeight="1" x14ac:dyDescent="0.2">
      <c r="A49" s="118" t="s">
        <v>105</v>
      </c>
      <c r="B49" s="119" t="s">
        <v>106</v>
      </c>
      <c r="C49" s="113">
        <v>44.511165321823981</v>
      </c>
      <c r="D49" s="115">
        <v>2372</v>
      </c>
      <c r="E49" s="114">
        <v>2449</v>
      </c>
      <c r="F49" s="114">
        <v>2437</v>
      </c>
      <c r="G49" s="114">
        <v>2324</v>
      </c>
      <c r="H49" s="140">
        <v>2276</v>
      </c>
      <c r="I49" s="115">
        <v>96</v>
      </c>
      <c r="J49" s="116">
        <v>4.2179261862917397</v>
      </c>
    </row>
    <row r="50" spans="1:12" s="110" customFormat="1" ht="13.5" customHeight="1" x14ac:dyDescent="0.2">
      <c r="A50" s="120"/>
      <c r="B50" s="119" t="s">
        <v>107</v>
      </c>
      <c r="C50" s="113">
        <v>55.488834678176019</v>
      </c>
      <c r="D50" s="115">
        <v>2957</v>
      </c>
      <c r="E50" s="114">
        <v>3090</v>
      </c>
      <c r="F50" s="114">
        <v>3046</v>
      </c>
      <c r="G50" s="114">
        <v>2897</v>
      </c>
      <c r="H50" s="140">
        <v>2843</v>
      </c>
      <c r="I50" s="115">
        <v>114</v>
      </c>
      <c r="J50" s="116">
        <v>4.0098487513190291</v>
      </c>
    </row>
    <row r="51" spans="1:12" s="110" customFormat="1" ht="13.5" customHeight="1" x14ac:dyDescent="0.2">
      <c r="A51" s="118" t="s">
        <v>105</v>
      </c>
      <c r="B51" s="121" t="s">
        <v>108</v>
      </c>
      <c r="C51" s="113">
        <v>12.178645149183712</v>
      </c>
      <c r="D51" s="115">
        <v>649</v>
      </c>
      <c r="E51" s="114">
        <v>675</v>
      </c>
      <c r="F51" s="114">
        <v>708</v>
      </c>
      <c r="G51" s="114">
        <v>597</v>
      </c>
      <c r="H51" s="140">
        <v>581</v>
      </c>
      <c r="I51" s="115">
        <v>68</v>
      </c>
      <c r="J51" s="116">
        <v>11.703958691910499</v>
      </c>
    </row>
    <row r="52" spans="1:12" s="110" customFormat="1" ht="13.5" customHeight="1" x14ac:dyDescent="0.2">
      <c r="A52" s="118"/>
      <c r="B52" s="121" t="s">
        <v>109</v>
      </c>
      <c r="C52" s="113">
        <v>71.063989491461811</v>
      </c>
      <c r="D52" s="115">
        <v>3787</v>
      </c>
      <c r="E52" s="114">
        <v>3930</v>
      </c>
      <c r="F52" s="114">
        <v>3858</v>
      </c>
      <c r="G52" s="114">
        <v>3714</v>
      </c>
      <c r="H52" s="140">
        <v>3665</v>
      </c>
      <c r="I52" s="115">
        <v>122</v>
      </c>
      <c r="J52" s="116">
        <v>3.3287858117326059</v>
      </c>
    </row>
    <row r="53" spans="1:12" s="110" customFormat="1" ht="13.5" customHeight="1" x14ac:dyDescent="0.2">
      <c r="A53" s="118"/>
      <c r="B53" s="121" t="s">
        <v>110</v>
      </c>
      <c r="C53" s="113">
        <v>15.500093826233815</v>
      </c>
      <c r="D53" s="115">
        <v>826</v>
      </c>
      <c r="E53" s="114">
        <v>866</v>
      </c>
      <c r="F53" s="114">
        <v>843</v>
      </c>
      <c r="G53" s="114">
        <v>835</v>
      </c>
      <c r="H53" s="140">
        <v>805</v>
      </c>
      <c r="I53" s="115">
        <v>21</v>
      </c>
      <c r="J53" s="116">
        <v>2.6086956521739131</v>
      </c>
    </row>
    <row r="54" spans="1:12" s="110" customFormat="1" ht="13.5" customHeight="1" x14ac:dyDescent="0.2">
      <c r="A54" s="120"/>
      <c r="B54" s="121" t="s">
        <v>111</v>
      </c>
      <c r="C54" s="113">
        <v>1.2572715331206605</v>
      </c>
      <c r="D54" s="115">
        <v>67</v>
      </c>
      <c r="E54" s="114">
        <v>68</v>
      </c>
      <c r="F54" s="114">
        <v>74</v>
      </c>
      <c r="G54" s="114">
        <v>75</v>
      </c>
      <c r="H54" s="140">
        <v>68</v>
      </c>
      <c r="I54" s="115">
        <v>-1</v>
      </c>
      <c r="J54" s="116">
        <v>-1.4705882352941178</v>
      </c>
    </row>
    <row r="55" spans="1:12" s="110" customFormat="1" ht="13.5" customHeight="1" x14ac:dyDescent="0.2">
      <c r="A55" s="120"/>
      <c r="B55" s="121" t="s">
        <v>112</v>
      </c>
      <c r="C55" s="113">
        <v>0.24394820791893412</v>
      </c>
      <c r="D55" s="115">
        <v>13</v>
      </c>
      <c r="E55" s="114">
        <v>8</v>
      </c>
      <c r="F55" s="114">
        <v>17</v>
      </c>
      <c r="G55" s="114">
        <v>17</v>
      </c>
      <c r="H55" s="140">
        <v>15</v>
      </c>
      <c r="I55" s="115">
        <v>-2</v>
      </c>
      <c r="J55" s="116">
        <v>-13.333333333333334</v>
      </c>
    </row>
    <row r="56" spans="1:12" s="110" customFormat="1" ht="13.5" customHeight="1" x14ac:dyDescent="0.2">
      <c r="A56" s="118" t="s">
        <v>113</v>
      </c>
      <c r="B56" s="122" t="s">
        <v>116</v>
      </c>
      <c r="C56" s="113">
        <v>91.649465190467254</v>
      </c>
      <c r="D56" s="115">
        <v>4884</v>
      </c>
      <c r="E56" s="114">
        <v>5094</v>
      </c>
      <c r="F56" s="114">
        <v>5098</v>
      </c>
      <c r="G56" s="114">
        <v>4838</v>
      </c>
      <c r="H56" s="140">
        <v>4757</v>
      </c>
      <c r="I56" s="115">
        <v>127</v>
      </c>
      <c r="J56" s="116">
        <v>2.6697498423376076</v>
      </c>
    </row>
    <row r="57" spans="1:12" s="110" customFormat="1" ht="13.5" customHeight="1" x14ac:dyDescent="0.2">
      <c r="A57" s="142"/>
      <c r="B57" s="124" t="s">
        <v>117</v>
      </c>
      <c r="C57" s="125">
        <v>8.3130043160067562</v>
      </c>
      <c r="D57" s="143">
        <v>443</v>
      </c>
      <c r="E57" s="144">
        <v>444</v>
      </c>
      <c r="F57" s="144">
        <v>384</v>
      </c>
      <c r="G57" s="144">
        <v>383</v>
      </c>
      <c r="H57" s="145">
        <v>362</v>
      </c>
      <c r="I57" s="143">
        <v>81</v>
      </c>
      <c r="J57" s="146">
        <v>22.375690607734807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117442</v>
      </c>
      <c r="E12" s="236">
        <v>118291</v>
      </c>
      <c r="F12" s="114">
        <v>118972</v>
      </c>
      <c r="G12" s="114">
        <v>117159</v>
      </c>
      <c r="H12" s="140">
        <v>117228</v>
      </c>
      <c r="I12" s="115">
        <v>214</v>
      </c>
      <c r="J12" s="116">
        <v>0.18255024396901764</v>
      </c>
    </row>
    <row r="13" spans="1:15" s="110" customFormat="1" ht="12" customHeight="1" x14ac:dyDescent="0.2">
      <c r="A13" s="118" t="s">
        <v>105</v>
      </c>
      <c r="B13" s="119" t="s">
        <v>106</v>
      </c>
      <c r="C13" s="113">
        <v>50.825088128608165</v>
      </c>
      <c r="D13" s="115">
        <v>59690</v>
      </c>
      <c r="E13" s="114">
        <v>60040</v>
      </c>
      <c r="F13" s="114">
        <v>60615</v>
      </c>
      <c r="G13" s="114">
        <v>59539</v>
      </c>
      <c r="H13" s="140">
        <v>59358</v>
      </c>
      <c r="I13" s="115">
        <v>332</v>
      </c>
      <c r="J13" s="116">
        <v>0.55931803632197852</v>
      </c>
    </row>
    <row r="14" spans="1:15" s="110" customFormat="1" ht="12" customHeight="1" x14ac:dyDescent="0.2">
      <c r="A14" s="118"/>
      <c r="B14" s="119" t="s">
        <v>107</v>
      </c>
      <c r="C14" s="113">
        <v>49.174911871391835</v>
      </c>
      <c r="D14" s="115">
        <v>57752</v>
      </c>
      <c r="E14" s="114">
        <v>58251</v>
      </c>
      <c r="F14" s="114">
        <v>58357</v>
      </c>
      <c r="G14" s="114">
        <v>57620</v>
      </c>
      <c r="H14" s="140">
        <v>57870</v>
      </c>
      <c r="I14" s="115">
        <v>-118</v>
      </c>
      <c r="J14" s="116">
        <v>-0.20390530499395196</v>
      </c>
    </row>
    <row r="15" spans="1:15" s="110" customFormat="1" ht="12" customHeight="1" x14ac:dyDescent="0.2">
      <c r="A15" s="118" t="s">
        <v>105</v>
      </c>
      <c r="B15" s="121" t="s">
        <v>108</v>
      </c>
      <c r="C15" s="113">
        <v>8.9286626590146625</v>
      </c>
      <c r="D15" s="115">
        <v>10486</v>
      </c>
      <c r="E15" s="114">
        <v>10826</v>
      </c>
      <c r="F15" s="114">
        <v>11056</v>
      </c>
      <c r="G15" s="114">
        <v>9811</v>
      </c>
      <c r="H15" s="140">
        <v>10029</v>
      </c>
      <c r="I15" s="115">
        <v>457</v>
      </c>
      <c r="J15" s="116">
        <v>4.5567853225645631</v>
      </c>
    </row>
    <row r="16" spans="1:15" s="110" customFormat="1" ht="12" customHeight="1" x14ac:dyDescent="0.2">
      <c r="A16" s="118"/>
      <c r="B16" s="121" t="s">
        <v>109</v>
      </c>
      <c r="C16" s="113">
        <v>68.624512525331653</v>
      </c>
      <c r="D16" s="115">
        <v>80594</v>
      </c>
      <c r="E16" s="114">
        <v>80994</v>
      </c>
      <c r="F16" s="114">
        <v>81548</v>
      </c>
      <c r="G16" s="114">
        <v>81304</v>
      </c>
      <c r="H16" s="140">
        <v>81414</v>
      </c>
      <c r="I16" s="115">
        <v>-820</v>
      </c>
      <c r="J16" s="116">
        <v>-1.0071977792517257</v>
      </c>
    </row>
    <row r="17" spans="1:10" s="110" customFormat="1" ht="12" customHeight="1" x14ac:dyDescent="0.2">
      <c r="A17" s="118"/>
      <c r="B17" s="121" t="s">
        <v>110</v>
      </c>
      <c r="C17" s="113">
        <v>21.441222050033208</v>
      </c>
      <c r="D17" s="115">
        <v>25181</v>
      </c>
      <c r="E17" s="114">
        <v>25239</v>
      </c>
      <c r="F17" s="114">
        <v>25149</v>
      </c>
      <c r="G17" s="114">
        <v>24869</v>
      </c>
      <c r="H17" s="140">
        <v>24661</v>
      </c>
      <c r="I17" s="115">
        <v>520</v>
      </c>
      <c r="J17" s="116">
        <v>2.1085925144965736</v>
      </c>
    </row>
    <row r="18" spans="1:10" s="110" customFormat="1" ht="12" customHeight="1" x14ac:dyDescent="0.2">
      <c r="A18" s="120"/>
      <c r="B18" s="121" t="s">
        <v>111</v>
      </c>
      <c r="C18" s="113">
        <v>1.0056027656204765</v>
      </c>
      <c r="D18" s="115">
        <v>1181</v>
      </c>
      <c r="E18" s="114">
        <v>1232</v>
      </c>
      <c r="F18" s="114">
        <v>1219</v>
      </c>
      <c r="G18" s="114">
        <v>1175</v>
      </c>
      <c r="H18" s="140">
        <v>1124</v>
      </c>
      <c r="I18" s="115">
        <v>57</v>
      </c>
      <c r="J18" s="116">
        <v>5.0711743772241995</v>
      </c>
    </row>
    <row r="19" spans="1:10" s="110" customFormat="1" ht="12" customHeight="1" x14ac:dyDescent="0.2">
      <c r="A19" s="120"/>
      <c r="B19" s="121" t="s">
        <v>112</v>
      </c>
      <c r="C19" s="113">
        <v>0.30653428926619097</v>
      </c>
      <c r="D19" s="115">
        <v>360</v>
      </c>
      <c r="E19" s="114">
        <v>379</v>
      </c>
      <c r="F19" s="114">
        <v>396</v>
      </c>
      <c r="G19" s="114">
        <v>351</v>
      </c>
      <c r="H19" s="140">
        <v>332</v>
      </c>
      <c r="I19" s="115">
        <v>28</v>
      </c>
      <c r="J19" s="116">
        <v>8.4337349397590362</v>
      </c>
    </row>
    <row r="20" spans="1:10" s="110" customFormat="1" ht="12" customHeight="1" x14ac:dyDescent="0.2">
      <c r="A20" s="118" t="s">
        <v>113</v>
      </c>
      <c r="B20" s="119" t="s">
        <v>181</v>
      </c>
      <c r="C20" s="113">
        <v>68.418453364213818</v>
      </c>
      <c r="D20" s="115">
        <v>80352</v>
      </c>
      <c r="E20" s="114">
        <v>81212</v>
      </c>
      <c r="F20" s="114">
        <v>82211</v>
      </c>
      <c r="G20" s="114">
        <v>81149</v>
      </c>
      <c r="H20" s="140">
        <v>81380</v>
      </c>
      <c r="I20" s="115">
        <v>-1028</v>
      </c>
      <c r="J20" s="116">
        <v>-1.2632096338166625</v>
      </c>
    </row>
    <row r="21" spans="1:10" s="110" customFormat="1" ht="12" customHeight="1" x14ac:dyDescent="0.2">
      <c r="A21" s="118"/>
      <c r="B21" s="119" t="s">
        <v>182</v>
      </c>
      <c r="C21" s="113">
        <v>31.581546635786175</v>
      </c>
      <c r="D21" s="115">
        <v>37090</v>
      </c>
      <c r="E21" s="114">
        <v>37079</v>
      </c>
      <c r="F21" s="114">
        <v>36761</v>
      </c>
      <c r="G21" s="114">
        <v>36010</v>
      </c>
      <c r="H21" s="140">
        <v>35848</v>
      </c>
      <c r="I21" s="115">
        <v>1242</v>
      </c>
      <c r="J21" s="116">
        <v>3.4646284311537605</v>
      </c>
    </row>
    <row r="22" spans="1:10" s="110" customFormat="1" ht="12" customHeight="1" x14ac:dyDescent="0.2">
      <c r="A22" s="118" t="s">
        <v>113</v>
      </c>
      <c r="B22" s="119" t="s">
        <v>116</v>
      </c>
      <c r="C22" s="113">
        <v>94.659491493673471</v>
      </c>
      <c r="D22" s="115">
        <v>111170</v>
      </c>
      <c r="E22" s="114">
        <v>112002</v>
      </c>
      <c r="F22" s="114">
        <v>112626</v>
      </c>
      <c r="G22" s="114">
        <v>111187</v>
      </c>
      <c r="H22" s="140">
        <v>111419</v>
      </c>
      <c r="I22" s="115">
        <v>-249</v>
      </c>
      <c r="J22" s="116">
        <v>-0.22348073488363743</v>
      </c>
    </row>
    <row r="23" spans="1:10" s="110" customFormat="1" ht="12" customHeight="1" x14ac:dyDescent="0.2">
      <c r="A23" s="118"/>
      <c r="B23" s="119" t="s">
        <v>117</v>
      </c>
      <c r="C23" s="113">
        <v>5.3226273394526658</v>
      </c>
      <c r="D23" s="115">
        <v>6251</v>
      </c>
      <c r="E23" s="114">
        <v>6273</v>
      </c>
      <c r="F23" s="114">
        <v>6331</v>
      </c>
      <c r="G23" s="114">
        <v>5950</v>
      </c>
      <c r="H23" s="140">
        <v>5790</v>
      </c>
      <c r="I23" s="115">
        <v>461</v>
      </c>
      <c r="J23" s="116">
        <v>7.9620034542314331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93348</v>
      </c>
      <c r="E64" s="236">
        <v>94022</v>
      </c>
      <c r="F64" s="236">
        <v>94390</v>
      </c>
      <c r="G64" s="236">
        <v>93044</v>
      </c>
      <c r="H64" s="140">
        <v>92897</v>
      </c>
      <c r="I64" s="115">
        <v>451</v>
      </c>
      <c r="J64" s="116">
        <v>0.48548392305456584</v>
      </c>
    </row>
    <row r="65" spans="1:12" s="110" customFormat="1" ht="12" customHeight="1" x14ac:dyDescent="0.2">
      <c r="A65" s="118" t="s">
        <v>105</v>
      </c>
      <c r="B65" s="119" t="s">
        <v>106</v>
      </c>
      <c r="C65" s="113">
        <v>52.382482752710288</v>
      </c>
      <c r="D65" s="235">
        <v>48898</v>
      </c>
      <c r="E65" s="236">
        <v>49279</v>
      </c>
      <c r="F65" s="236">
        <v>49619</v>
      </c>
      <c r="G65" s="236">
        <v>48785</v>
      </c>
      <c r="H65" s="140">
        <v>48518</v>
      </c>
      <c r="I65" s="115">
        <v>380</v>
      </c>
      <c r="J65" s="116">
        <v>0.783214477101282</v>
      </c>
    </row>
    <row r="66" spans="1:12" s="110" customFormat="1" ht="12" customHeight="1" x14ac:dyDescent="0.2">
      <c r="A66" s="118"/>
      <c r="B66" s="119" t="s">
        <v>107</v>
      </c>
      <c r="C66" s="113">
        <v>47.617517247289712</v>
      </c>
      <c r="D66" s="235">
        <v>44450</v>
      </c>
      <c r="E66" s="236">
        <v>44743</v>
      </c>
      <c r="F66" s="236">
        <v>44771</v>
      </c>
      <c r="G66" s="236">
        <v>44259</v>
      </c>
      <c r="H66" s="140">
        <v>44379</v>
      </c>
      <c r="I66" s="115">
        <v>71</v>
      </c>
      <c r="J66" s="116">
        <v>0.15998557876473107</v>
      </c>
    </row>
    <row r="67" spans="1:12" s="110" customFormat="1" ht="12" customHeight="1" x14ac:dyDescent="0.2">
      <c r="A67" s="118" t="s">
        <v>105</v>
      </c>
      <c r="B67" s="121" t="s">
        <v>108</v>
      </c>
      <c r="C67" s="113">
        <v>8.5700818442816136</v>
      </c>
      <c r="D67" s="235">
        <v>8000</v>
      </c>
      <c r="E67" s="236">
        <v>8294</v>
      </c>
      <c r="F67" s="236">
        <v>8426</v>
      </c>
      <c r="G67" s="236">
        <v>7429</v>
      </c>
      <c r="H67" s="140">
        <v>7523</v>
      </c>
      <c r="I67" s="115">
        <v>477</v>
      </c>
      <c r="J67" s="116">
        <v>6.3405556294031635</v>
      </c>
    </row>
    <row r="68" spans="1:12" s="110" customFormat="1" ht="12" customHeight="1" x14ac:dyDescent="0.2">
      <c r="A68" s="118"/>
      <c r="B68" s="121" t="s">
        <v>109</v>
      </c>
      <c r="C68" s="113">
        <v>69.361957406693236</v>
      </c>
      <c r="D68" s="235">
        <v>64748</v>
      </c>
      <c r="E68" s="236">
        <v>65114</v>
      </c>
      <c r="F68" s="236">
        <v>65448</v>
      </c>
      <c r="G68" s="236">
        <v>65385</v>
      </c>
      <c r="H68" s="140">
        <v>65455</v>
      </c>
      <c r="I68" s="115">
        <v>-707</v>
      </c>
      <c r="J68" s="116">
        <v>-1.0801313879764725</v>
      </c>
    </row>
    <row r="69" spans="1:12" s="110" customFormat="1" ht="12" customHeight="1" x14ac:dyDescent="0.2">
      <c r="A69" s="118"/>
      <c r="B69" s="121" t="s">
        <v>110</v>
      </c>
      <c r="C69" s="113">
        <v>20.996700518489952</v>
      </c>
      <c r="D69" s="235">
        <v>19600</v>
      </c>
      <c r="E69" s="236">
        <v>19570</v>
      </c>
      <c r="F69" s="236">
        <v>19493</v>
      </c>
      <c r="G69" s="236">
        <v>19238</v>
      </c>
      <c r="H69" s="140">
        <v>18977</v>
      </c>
      <c r="I69" s="115">
        <v>623</v>
      </c>
      <c r="J69" s="116">
        <v>3.2829214312061969</v>
      </c>
    </row>
    <row r="70" spans="1:12" s="110" customFormat="1" ht="12" customHeight="1" x14ac:dyDescent="0.2">
      <c r="A70" s="120"/>
      <c r="B70" s="121" t="s">
        <v>111</v>
      </c>
      <c r="C70" s="113">
        <v>1.0712602305352017</v>
      </c>
      <c r="D70" s="235">
        <v>1000</v>
      </c>
      <c r="E70" s="236">
        <v>1044</v>
      </c>
      <c r="F70" s="236">
        <v>1023</v>
      </c>
      <c r="G70" s="236">
        <v>992</v>
      </c>
      <c r="H70" s="140">
        <v>942</v>
      </c>
      <c r="I70" s="115">
        <v>58</v>
      </c>
      <c r="J70" s="116">
        <v>6.1571125265392785</v>
      </c>
    </row>
    <row r="71" spans="1:12" s="110" customFormat="1" ht="12" customHeight="1" x14ac:dyDescent="0.2">
      <c r="A71" s="120"/>
      <c r="B71" s="121" t="s">
        <v>112</v>
      </c>
      <c r="C71" s="113">
        <v>0.31173672708574368</v>
      </c>
      <c r="D71" s="235">
        <v>291</v>
      </c>
      <c r="E71" s="236">
        <v>298</v>
      </c>
      <c r="F71" s="236">
        <v>319</v>
      </c>
      <c r="G71" s="236">
        <v>280</v>
      </c>
      <c r="H71" s="140">
        <v>275</v>
      </c>
      <c r="I71" s="115">
        <v>16</v>
      </c>
      <c r="J71" s="116">
        <v>5.8181818181818183</v>
      </c>
    </row>
    <row r="72" spans="1:12" s="110" customFormat="1" ht="12" customHeight="1" x14ac:dyDescent="0.2">
      <c r="A72" s="118" t="s">
        <v>113</v>
      </c>
      <c r="B72" s="119" t="s">
        <v>181</v>
      </c>
      <c r="C72" s="113">
        <v>69.503363757123878</v>
      </c>
      <c r="D72" s="235">
        <v>64880</v>
      </c>
      <c r="E72" s="236">
        <v>65523</v>
      </c>
      <c r="F72" s="236">
        <v>66189</v>
      </c>
      <c r="G72" s="236">
        <v>65380</v>
      </c>
      <c r="H72" s="140">
        <v>65572</v>
      </c>
      <c r="I72" s="115">
        <v>-692</v>
      </c>
      <c r="J72" s="116">
        <v>-1.0553284938693346</v>
      </c>
    </row>
    <row r="73" spans="1:12" s="110" customFormat="1" ht="12" customHeight="1" x14ac:dyDescent="0.2">
      <c r="A73" s="118"/>
      <c r="B73" s="119" t="s">
        <v>182</v>
      </c>
      <c r="C73" s="113">
        <v>30.496636242876118</v>
      </c>
      <c r="D73" s="115">
        <v>28468</v>
      </c>
      <c r="E73" s="114">
        <v>28499</v>
      </c>
      <c r="F73" s="114">
        <v>28201</v>
      </c>
      <c r="G73" s="114">
        <v>27664</v>
      </c>
      <c r="H73" s="140">
        <v>27325</v>
      </c>
      <c r="I73" s="115">
        <v>1143</v>
      </c>
      <c r="J73" s="116">
        <v>4.1829826166514179</v>
      </c>
    </row>
    <row r="74" spans="1:12" s="110" customFormat="1" ht="12" customHeight="1" x14ac:dyDescent="0.2">
      <c r="A74" s="118" t="s">
        <v>113</v>
      </c>
      <c r="B74" s="119" t="s">
        <v>116</v>
      </c>
      <c r="C74" s="113">
        <v>93.925954492865401</v>
      </c>
      <c r="D74" s="115">
        <v>87678</v>
      </c>
      <c r="E74" s="114">
        <v>88281</v>
      </c>
      <c r="F74" s="114">
        <v>88684</v>
      </c>
      <c r="G74" s="114">
        <v>87630</v>
      </c>
      <c r="H74" s="140">
        <v>87815</v>
      </c>
      <c r="I74" s="115">
        <v>-137</v>
      </c>
      <c r="J74" s="116">
        <v>-0.15600979331549281</v>
      </c>
    </row>
    <row r="75" spans="1:12" s="110" customFormat="1" ht="12" customHeight="1" x14ac:dyDescent="0.2">
      <c r="A75" s="142"/>
      <c r="B75" s="124" t="s">
        <v>117</v>
      </c>
      <c r="C75" s="125">
        <v>6.0590478639071002</v>
      </c>
      <c r="D75" s="143">
        <v>5656</v>
      </c>
      <c r="E75" s="144">
        <v>5731</v>
      </c>
      <c r="F75" s="144">
        <v>5695</v>
      </c>
      <c r="G75" s="144">
        <v>5397</v>
      </c>
      <c r="H75" s="145">
        <v>5066</v>
      </c>
      <c r="I75" s="143">
        <v>590</v>
      </c>
      <c r="J75" s="146">
        <v>11.646269245953414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117442</v>
      </c>
      <c r="G11" s="114">
        <v>118291</v>
      </c>
      <c r="H11" s="114">
        <v>118972</v>
      </c>
      <c r="I11" s="114">
        <v>117159</v>
      </c>
      <c r="J11" s="140">
        <v>117228</v>
      </c>
      <c r="K11" s="114">
        <v>214</v>
      </c>
      <c r="L11" s="116">
        <v>0.18255024396901764</v>
      </c>
    </row>
    <row r="12" spans="1:17" s="110" customFormat="1" ht="24.95" customHeight="1" x14ac:dyDescent="0.2">
      <c r="A12" s="604" t="s">
        <v>185</v>
      </c>
      <c r="B12" s="605"/>
      <c r="C12" s="605"/>
      <c r="D12" s="606"/>
      <c r="E12" s="113">
        <v>50.825088128608165</v>
      </c>
      <c r="F12" s="115">
        <v>59690</v>
      </c>
      <c r="G12" s="114">
        <v>60040</v>
      </c>
      <c r="H12" s="114">
        <v>60615</v>
      </c>
      <c r="I12" s="114">
        <v>59539</v>
      </c>
      <c r="J12" s="140">
        <v>59358</v>
      </c>
      <c r="K12" s="114">
        <v>332</v>
      </c>
      <c r="L12" s="116">
        <v>0.55931803632197852</v>
      </c>
    </row>
    <row r="13" spans="1:17" s="110" customFormat="1" ht="15" customHeight="1" x14ac:dyDescent="0.2">
      <c r="A13" s="120"/>
      <c r="B13" s="612" t="s">
        <v>107</v>
      </c>
      <c r="C13" s="612"/>
      <c r="E13" s="113">
        <v>49.174911871391835</v>
      </c>
      <c r="F13" s="115">
        <v>57752</v>
      </c>
      <c r="G13" s="114">
        <v>58251</v>
      </c>
      <c r="H13" s="114">
        <v>58357</v>
      </c>
      <c r="I13" s="114">
        <v>57620</v>
      </c>
      <c r="J13" s="140">
        <v>57870</v>
      </c>
      <c r="K13" s="114">
        <v>-118</v>
      </c>
      <c r="L13" s="116">
        <v>-0.20390530499395196</v>
      </c>
    </row>
    <row r="14" spans="1:17" s="110" customFormat="1" ht="24.95" customHeight="1" x14ac:dyDescent="0.2">
      <c r="A14" s="604" t="s">
        <v>186</v>
      </c>
      <c r="B14" s="605"/>
      <c r="C14" s="605"/>
      <c r="D14" s="606"/>
      <c r="E14" s="113">
        <v>8.9286626590146625</v>
      </c>
      <c r="F14" s="115">
        <v>10486</v>
      </c>
      <c r="G14" s="114">
        <v>10826</v>
      </c>
      <c r="H14" s="114">
        <v>11056</v>
      </c>
      <c r="I14" s="114">
        <v>9811</v>
      </c>
      <c r="J14" s="140">
        <v>10029</v>
      </c>
      <c r="K14" s="114">
        <v>457</v>
      </c>
      <c r="L14" s="116">
        <v>4.5567853225645631</v>
      </c>
    </row>
    <row r="15" spans="1:17" s="110" customFormat="1" ht="15" customHeight="1" x14ac:dyDescent="0.2">
      <c r="A15" s="120"/>
      <c r="B15" s="119"/>
      <c r="C15" s="258" t="s">
        <v>106</v>
      </c>
      <c r="E15" s="113">
        <v>55.845889757772269</v>
      </c>
      <c r="F15" s="115">
        <v>5856</v>
      </c>
      <c r="G15" s="114">
        <v>6050</v>
      </c>
      <c r="H15" s="114">
        <v>6207</v>
      </c>
      <c r="I15" s="114">
        <v>5527</v>
      </c>
      <c r="J15" s="140">
        <v>5637</v>
      </c>
      <c r="K15" s="114">
        <v>219</v>
      </c>
      <c r="L15" s="116">
        <v>3.8850452368281001</v>
      </c>
    </row>
    <row r="16" spans="1:17" s="110" customFormat="1" ht="15" customHeight="1" x14ac:dyDescent="0.2">
      <c r="A16" s="120"/>
      <c r="B16" s="119"/>
      <c r="C16" s="258" t="s">
        <v>107</v>
      </c>
      <c r="E16" s="113">
        <v>44.154110242227731</v>
      </c>
      <c r="F16" s="115">
        <v>4630</v>
      </c>
      <c r="G16" s="114">
        <v>4776</v>
      </c>
      <c r="H16" s="114">
        <v>4849</v>
      </c>
      <c r="I16" s="114">
        <v>4284</v>
      </c>
      <c r="J16" s="140">
        <v>4392</v>
      </c>
      <c r="K16" s="114">
        <v>238</v>
      </c>
      <c r="L16" s="116">
        <v>5.4189435336976324</v>
      </c>
    </row>
    <row r="17" spans="1:12" s="110" customFormat="1" ht="15" customHeight="1" x14ac:dyDescent="0.2">
      <c r="A17" s="120"/>
      <c r="B17" s="121" t="s">
        <v>109</v>
      </c>
      <c r="C17" s="258"/>
      <c r="E17" s="113">
        <v>68.624512525331653</v>
      </c>
      <c r="F17" s="115">
        <v>80594</v>
      </c>
      <c r="G17" s="114">
        <v>80994</v>
      </c>
      <c r="H17" s="114">
        <v>81548</v>
      </c>
      <c r="I17" s="114">
        <v>81304</v>
      </c>
      <c r="J17" s="140">
        <v>81414</v>
      </c>
      <c r="K17" s="114">
        <v>-820</v>
      </c>
      <c r="L17" s="116">
        <v>-1.0071977792517257</v>
      </c>
    </row>
    <row r="18" spans="1:12" s="110" customFormat="1" ht="15" customHeight="1" x14ac:dyDescent="0.2">
      <c r="A18" s="120"/>
      <c r="B18" s="119"/>
      <c r="C18" s="258" t="s">
        <v>106</v>
      </c>
      <c r="E18" s="113">
        <v>50.882199667469045</v>
      </c>
      <c r="F18" s="115">
        <v>41008</v>
      </c>
      <c r="G18" s="114">
        <v>41101</v>
      </c>
      <c r="H18" s="114">
        <v>41546</v>
      </c>
      <c r="I18" s="114">
        <v>41306</v>
      </c>
      <c r="J18" s="140">
        <v>41177</v>
      </c>
      <c r="K18" s="114">
        <v>-169</v>
      </c>
      <c r="L18" s="116">
        <v>-0.41042329455764143</v>
      </c>
    </row>
    <row r="19" spans="1:12" s="110" customFormat="1" ht="15" customHeight="1" x14ac:dyDescent="0.2">
      <c r="A19" s="120"/>
      <c r="B19" s="119"/>
      <c r="C19" s="258" t="s">
        <v>107</v>
      </c>
      <c r="E19" s="113">
        <v>49.117800332530955</v>
      </c>
      <c r="F19" s="115">
        <v>39586</v>
      </c>
      <c r="G19" s="114">
        <v>39893</v>
      </c>
      <c r="H19" s="114">
        <v>40002</v>
      </c>
      <c r="I19" s="114">
        <v>39998</v>
      </c>
      <c r="J19" s="140">
        <v>40237</v>
      </c>
      <c r="K19" s="114">
        <v>-651</v>
      </c>
      <c r="L19" s="116">
        <v>-1.6179138603772647</v>
      </c>
    </row>
    <row r="20" spans="1:12" s="110" customFormat="1" ht="15" customHeight="1" x14ac:dyDescent="0.2">
      <c r="A20" s="120"/>
      <c r="B20" s="121" t="s">
        <v>110</v>
      </c>
      <c r="C20" s="258"/>
      <c r="E20" s="113">
        <v>21.441222050033208</v>
      </c>
      <c r="F20" s="115">
        <v>25181</v>
      </c>
      <c r="G20" s="114">
        <v>25239</v>
      </c>
      <c r="H20" s="114">
        <v>25149</v>
      </c>
      <c r="I20" s="114">
        <v>24869</v>
      </c>
      <c r="J20" s="140">
        <v>24661</v>
      </c>
      <c r="K20" s="114">
        <v>520</v>
      </c>
      <c r="L20" s="116">
        <v>2.1085925144965736</v>
      </c>
    </row>
    <row r="21" spans="1:12" s="110" customFormat="1" ht="15" customHeight="1" x14ac:dyDescent="0.2">
      <c r="A21" s="120"/>
      <c r="B21" s="119"/>
      <c r="C21" s="258" t="s">
        <v>106</v>
      </c>
      <c r="E21" s="113">
        <v>48.01636154243279</v>
      </c>
      <c r="F21" s="115">
        <v>12091</v>
      </c>
      <c r="G21" s="114">
        <v>12115</v>
      </c>
      <c r="H21" s="114">
        <v>12083</v>
      </c>
      <c r="I21" s="114">
        <v>11962</v>
      </c>
      <c r="J21" s="140">
        <v>11832</v>
      </c>
      <c r="K21" s="114">
        <v>259</v>
      </c>
      <c r="L21" s="116">
        <v>2.188979039891819</v>
      </c>
    </row>
    <row r="22" spans="1:12" s="110" customFormat="1" ht="15" customHeight="1" x14ac:dyDescent="0.2">
      <c r="A22" s="120"/>
      <c r="B22" s="119"/>
      <c r="C22" s="258" t="s">
        <v>107</v>
      </c>
      <c r="E22" s="113">
        <v>51.98363845756721</v>
      </c>
      <c r="F22" s="115">
        <v>13090</v>
      </c>
      <c r="G22" s="114">
        <v>13124</v>
      </c>
      <c r="H22" s="114">
        <v>13066</v>
      </c>
      <c r="I22" s="114">
        <v>12907</v>
      </c>
      <c r="J22" s="140">
        <v>12829</v>
      </c>
      <c r="K22" s="114">
        <v>261</v>
      </c>
      <c r="L22" s="116">
        <v>2.0344531919869047</v>
      </c>
    </row>
    <row r="23" spans="1:12" s="110" customFormat="1" ht="15" customHeight="1" x14ac:dyDescent="0.2">
      <c r="A23" s="120"/>
      <c r="B23" s="121" t="s">
        <v>111</v>
      </c>
      <c r="C23" s="258"/>
      <c r="E23" s="113">
        <v>1.0056027656204765</v>
      </c>
      <c r="F23" s="115">
        <v>1181</v>
      </c>
      <c r="G23" s="114">
        <v>1232</v>
      </c>
      <c r="H23" s="114">
        <v>1219</v>
      </c>
      <c r="I23" s="114">
        <v>1175</v>
      </c>
      <c r="J23" s="140">
        <v>1124</v>
      </c>
      <c r="K23" s="114">
        <v>57</v>
      </c>
      <c r="L23" s="116">
        <v>5.0711743772241995</v>
      </c>
    </row>
    <row r="24" spans="1:12" s="110" customFormat="1" ht="15" customHeight="1" x14ac:dyDescent="0.2">
      <c r="A24" s="120"/>
      <c r="B24" s="119"/>
      <c r="C24" s="258" t="s">
        <v>106</v>
      </c>
      <c r="E24" s="113">
        <v>62.235393734123626</v>
      </c>
      <c r="F24" s="115">
        <v>735</v>
      </c>
      <c r="G24" s="114">
        <v>774</v>
      </c>
      <c r="H24" s="114">
        <v>779</v>
      </c>
      <c r="I24" s="114">
        <v>744</v>
      </c>
      <c r="J24" s="140">
        <v>712</v>
      </c>
      <c r="K24" s="114">
        <v>23</v>
      </c>
      <c r="L24" s="116">
        <v>3.2303370786516852</v>
      </c>
    </row>
    <row r="25" spans="1:12" s="110" customFormat="1" ht="15" customHeight="1" x14ac:dyDescent="0.2">
      <c r="A25" s="120"/>
      <c r="B25" s="119"/>
      <c r="C25" s="258" t="s">
        <v>107</v>
      </c>
      <c r="E25" s="113">
        <v>37.764606265876374</v>
      </c>
      <c r="F25" s="115">
        <v>446</v>
      </c>
      <c r="G25" s="114">
        <v>458</v>
      </c>
      <c r="H25" s="114">
        <v>440</v>
      </c>
      <c r="I25" s="114">
        <v>431</v>
      </c>
      <c r="J25" s="140">
        <v>412</v>
      </c>
      <c r="K25" s="114">
        <v>34</v>
      </c>
      <c r="L25" s="116">
        <v>8.2524271844660202</v>
      </c>
    </row>
    <row r="26" spans="1:12" s="110" customFormat="1" ht="15" customHeight="1" x14ac:dyDescent="0.2">
      <c r="A26" s="120"/>
      <c r="C26" s="121" t="s">
        <v>187</v>
      </c>
      <c r="D26" s="110" t="s">
        <v>188</v>
      </c>
      <c r="E26" s="113">
        <v>0.30653428926619097</v>
      </c>
      <c r="F26" s="115">
        <v>360</v>
      </c>
      <c r="G26" s="114">
        <v>379</v>
      </c>
      <c r="H26" s="114">
        <v>396</v>
      </c>
      <c r="I26" s="114">
        <v>351</v>
      </c>
      <c r="J26" s="140">
        <v>332</v>
      </c>
      <c r="K26" s="114">
        <v>28</v>
      </c>
      <c r="L26" s="116">
        <v>8.4337349397590362</v>
      </c>
    </row>
    <row r="27" spans="1:12" s="110" customFormat="1" ht="15" customHeight="1" x14ac:dyDescent="0.2">
      <c r="A27" s="120"/>
      <c r="B27" s="119"/>
      <c r="D27" s="259" t="s">
        <v>106</v>
      </c>
      <c r="E27" s="113">
        <v>53.611111111111114</v>
      </c>
      <c r="F27" s="115">
        <v>193</v>
      </c>
      <c r="G27" s="114">
        <v>205</v>
      </c>
      <c r="H27" s="114">
        <v>233</v>
      </c>
      <c r="I27" s="114">
        <v>199</v>
      </c>
      <c r="J27" s="140">
        <v>186</v>
      </c>
      <c r="K27" s="114">
        <v>7</v>
      </c>
      <c r="L27" s="116">
        <v>3.763440860215054</v>
      </c>
    </row>
    <row r="28" spans="1:12" s="110" customFormat="1" ht="15" customHeight="1" x14ac:dyDescent="0.2">
      <c r="A28" s="120"/>
      <c r="B28" s="119"/>
      <c r="D28" s="259" t="s">
        <v>107</v>
      </c>
      <c r="E28" s="113">
        <v>46.388888888888886</v>
      </c>
      <c r="F28" s="115">
        <v>167</v>
      </c>
      <c r="G28" s="114">
        <v>174</v>
      </c>
      <c r="H28" s="114">
        <v>163</v>
      </c>
      <c r="I28" s="114">
        <v>152</v>
      </c>
      <c r="J28" s="140">
        <v>146</v>
      </c>
      <c r="K28" s="114">
        <v>21</v>
      </c>
      <c r="L28" s="116">
        <v>14.383561643835616</v>
      </c>
    </row>
    <row r="29" spans="1:12" s="110" customFormat="1" ht="24.95" customHeight="1" x14ac:dyDescent="0.2">
      <c r="A29" s="604" t="s">
        <v>189</v>
      </c>
      <c r="B29" s="605"/>
      <c r="C29" s="605"/>
      <c r="D29" s="606"/>
      <c r="E29" s="113">
        <v>94.659491493673471</v>
      </c>
      <c r="F29" s="115">
        <v>111170</v>
      </c>
      <c r="G29" s="114">
        <v>112002</v>
      </c>
      <c r="H29" s="114">
        <v>112626</v>
      </c>
      <c r="I29" s="114">
        <v>111187</v>
      </c>
      <c r="J29" s="140">
        <v>111419</v>
      </c>
      <c r="K29" s="114">
        <v>-249</v>
      </c>
      <c r="L29" s="116">
        <v>-0.22348073488363743</v>
      </c>
    </row>
    <row r="30" spans="1:12" s="110" customFormat="1" ht="15" customHeight="1" x14ac:dyDescent="0.2">
      <c r="A30" s="120"/>
      <c r="B30" s="119"/>
      <c r="C30" s="258" t="s">
        <v>106</v>
      </c>
      <c r="E30" s="113">
        <v>49.878564360888731</v>
      </c>
      <c r="F30" s="115">
        <v>55450</v>
      </c>
      <c r="G30" s="114">
        <v>55783</v>
      </c>
      <c r="H30" s="114">
        <v>56276</v>
      </c>
      <c r="I30" s="114">
        <v>55490</v>
      </c>
      <c r="J30" s="140">
        <v>55426</v>
      </c>
      <c r="K30" s="114">
        <v>24</v>
      </c>
      <c r="L30" s="116">
        <v>4.3300977880417132E-2</v>
      </c>
    </row>
    <row r="31" spans="1:12" s="110" customFormat="1" ht="15" customHeight="1" x14ac:dyDescent="0.2">
      <c r="A31" s="120"/>
      <c r="B31" s="119"/>
      <c r="C31" s="258" t="s">
        <v>107</v>
      </c>
      <c r="E31" s="113">
        <v>50.121435639111269</v>
      </c>
      <c r="F31" s="115">
        <v>55720</v>
      </c>
      <c r="G31" s="114">
        <v>56219</v>
      </c>
      <c r="H31" s="114">
        <v>56350</v>
      </c>
      <c r="I31" s="114">
        <v>55697</v>
      </c>
      <c r="J31" s="140">
        <v>55993</v>
      </c>
      <c r="K31" s="114">
        <v>-273</v>
      </c>
      <c r="L31" s="116">
        <v>-0.48756094511813974</v>
      </c>
    </row>
    <row r="32" spans="1:12" s="110" customFormat="1" ht="15" customHeight="1" x14ac:dyDescent="0.2">
      <c r="A32" s="120"/>
      <c r="B32" s="119" t="s">
        <v>117</v>
      </c>
      <c r="C32" s="258"/>
      <c r="E32" s="113">
        <v>5.3226273394526658</v>
      </c>
      <c r="F32" s="115">
        <v>6251</v>
      </c>
      <c r="G32" s="114">
        <v>6273</v>
      </c>
      <c r="H32" s="114">
        <v>6331</v>
      </c>
      <c r="I32" s="114">
        <v>5950</v>
      </c>
      <c r="J32" s="140">
        <v>5790</v>
      </c>
      <c r="K32" s="114">
        <v>461</v>
      </c>
      <c r="L32" s="116">
        <v>7.9620034542314331</v>
      </c>
    </row>
    <row r="33" spans="1:12" s="110" customFormat="1" ht="15" customHeight="1" x14ac:dyDescent="0.2">
      <c r="A33" s="120"/>
      <c r="B33" s="119"/>
      <c r="C33" s="258" t="s">
        <v>106</v>
      </c>
      <c r="E33" s="113">
        <v>67.525195968645022</v>
      </c>
      <c r="F33" s="115">
        <v>4221</v>
      </c>
      <c r="G33" s="114">
        <v>4243</v>
      </c>
      <c r="H33" s="114">
        <v>4326</v>
      </c>
      <c r="I33" s="114">
        <v>4034</v>
      </c>
      <c r="J33" s="140">
        <v>3921</v>
      </c>
      <c r="K33" s="114">
        <v>300</v>
      </c>
      <c r="L33" s="116">
        <v>7.6511094108645752</v>
      </c>
    </row>
    <row r="34" spans="1:12" s="110" customFormat="1" ht="15" customHeight="1" x14ac:dyDescent="0.2">
      <c r="A34" s="120"/>
      <c r="B34" s="119"/>
      <c r="C34" s="258" t="s">
        <v>107</v>
      </c>
      <c r="E34" s="113">
        <v>32.474804031354985</v>
      </c>
      <c r="F34" s="115">
        <v>2030</v>
      </c>
      <c r="G34" s="114">
        <v>2030</v>
      </c>
      <c r="H34" s="114">
        <v>2005</v>
      </c>
      <c r="I34" s="114">
        <v>1916</v>
      </c>
      <c r="J34" s="140">
        <v>1869</v>
      </c>
      <c r="K34" s="114">
        <v>161</v>
      </c>
      <c r="L34" s="116">
        <v>8.6142322097378283</v>
      </c>
    </row>
    <row r="35" spans="1:12" s="110" customFormat="1" ht="24.95" customHeight="1" x14ac:dyDescent="0.2">
      <c r="A35" s="604" t="s">
        <v>190</v>
      </c>
      <c r="B35" s="605"/>
      <c r="C35" s="605"/>
      <c r="D35" s="606"/>
      <c r="E35" s="113">
        <v>68.418453364213818</v>
      </c>
      <c r="F35" s="115">
        <v>80352</v>
      </c>
      <c r="G35" s="114">
        <v>81212</v>
      </c>
      <c r="H35" s="114">
        <v>82211</v>
      </c>
      <c r="I35" s="114">
        <v>81149</v>
      </c>
      <c r="J35" s="140">
        <v>81380</v>
      </c>
      <c r="K35" s="114">
        <v>-1028</v>
      </c>
      <c r="L35" s="116">
        <v>-1.2632096338166625</v>
      </c>
    </row>
    <row r="36" spans="1:12" s="110" customFormat="1" ht="15" customHeight="1" x14ac:dyDescent="0.2">
      <c r="A36" s="120"/>
      <c r="B36" s="119"/>
      <c r="C36" s="258" t="s">
        <v>106</v>
      </c>
      <c r="E36" s="113">
        <v>64.274691358024697</v>
      </c>
      <c r="F36" s="115">
        <v>51646</v>
      </c>
      <c r="G36" s="114">
        <v>52015</v>
      </c>
      <c r="H36" s="114">
        <v>52744</v>
      </c>
      <c r="I36" s="114">
        <v>51958</v>
      </c>
      <c r="J36" s="140">
        <v>51933</v>
      </c>
      <c r="K36" s="114">
        <v>-287</v>
      </c>
      <c r="L36" s="116">
        <v>-0.55263512602776654</v>
      </c>
    </row>
    <row r="37" spans="1:12" s="110" customFormat="1" ht="15" customHeight="1" x14ac:dyDescent="0.2">
      <c r="A37" s="120"/>
      <c r="B37" s="119"/>
      <c r="C37" s="258" t="s">
        <v>107</v>
      </c>
      <c r="E37" s="113">
        <v>35.72530864197531</v>
      </c>
      <c r="F37" s="115">
        <v>28706</v>
      </c>
      <c r="G37" s="114">
        <v>29197</v>
      </c>
      <c r="H37" s="114">
        <v>29467</v>
      </c>
      <c r="I37" s="114">
        <v>29191</v>
      </c>
      <c r="J37" s="140">
        <v>29447</v>
      </c>
      <c r="K37" s="114">
        <v>-741</v>
      </c>
      <c r="L37" s="116">
        <v>-2.5163853703263492</v>
      </c>
    </row>
    <row r="38" spans="1:12" s="110" customFormat="1" ht="15" customHeight="1" x14ac:dyDescent="0.2">
      <c r="A38" s="120"/>
      <c r="B38" s="119" t="s">
        <v>182</v>
      </c>
      <c r="C38" s="258"/>
      <c r="E38" s="113">
        <v>31.581546635786175</v>
      </c>
      <c r="F38" s="115">
        <v>37090</v>
      </c>
      <c r="G38" s="114">
        <v>37079</v>
      </c>
      <c r="H38" s="114">
        <v>36761</v>
      </c>
      <c r="I38" s="114">
        <v>36010</v>
      </c>
      <c r="J38" s="140">
        <v>35848</v>
      </c>
      <c r="K38" s="114">
        <v>1242</v>
      </c>
      <c r="L38" s="116">
        <v>3.4646284311537605</v>
      </c>
    </row>
    <row r="39" spans="1:12" s="110" customFormat="1" ht="15" customHeight="1" x14ac:dyDescent="0.2">
      <c r="A39" s="120"/>
      <c r="B39" s="119"/>
      <c r="C39" s="258" t="s">
        <v>106</v>
      </c>
      <c r="E39" s="113">
        <v>21.687786465354542</v>
      </c>
      <c r="F39" s="115">
        <v>8044</v>
      </c>
      <c r="G39" s="114">
        <v>8025</v>
      </c>
      <c r="H39" s="114">
        <v>7871</v>
      </c>
      <c r="I39" s="114">
        <v>7581</v>
      </c>
      <c r="J39" s="140">
        <v>7425</v>
      </c>
      <c r="K39" s="114">
        <v>619</v>
      </c>
      <c r="L39" s="116">
        <v>8.3367003367003374</v>
      </c>
    </row>
    <row r="40" spans="1:12" s="110" customFormat="1" ht="15" customHeight="1" x14ac:dyDescent="0.2">
      <c r="A40" s="120"/>
      <c r="B40" s="119"/>
      <c r="C40" s="258" t="s">
        <v>107</v>
      </c>
      <c r="E40" s="113">
        <v>78.312213534645451</v>
      </c>
      <c r="F40" s="115">
        <v>29046</v>
      </c>
      <c r="G40" s="114">
        <v>29054</v>
      </c>
      <c r="H40" s="114">
        <v>28890</v>
      </c>
      <c r="I40" s="114">
        <v>28429</v>
      </c>
      <c r="J40" s="140">
        <v>28423</v>
      </c>
      <c r="K40" s="114">
        <v>623</v>
      </c>
      <c r="L40" s="116">
        <v>2.1918868521971642</v>
      </c>
    </row>
    <row r="41" spans="1:12" s="110" customFormat="1" ht="24.75" customHeight="1" x14ac:dyDescent="0.2">
      <c r="A41" s="604" t="s">
        <v>519</v>
      </c>
      <c r="B41" s="605"/>
      <c r="C41" s="605"/>
      <c r="D41" s="606"/>
      <c r="E41" s="113">
        <v>3.8018766710376184</v>
      </c>
      <c r="F41" s="115">
        <v>4465</v>
      </c>
      <c r="G41" s="114">
        <v>4874</v>
      </c>
      <c r="H41" s="114">
        <v>4968</v>
      </c>
      <c r="I41" s="114">
        <v>4154</v>
      </c>
      <c r="J41" s="140">
        <v>4361</v>
      </c>
      <c r="K41" s="114">
        <v>104</v>
      </c>
      <c r="L41" s="116">
        <v>2.3847741343728504</v>
      </c>
    </row>
    <row r="42" spans="1:12" s="110" customFormat="1" ht="15" customHeight="1" x14ac:dyDescent="0.2">
      <c r="A42" s="120"/>
      <c r="B42" s="119"/>
      <c r="C42" s="258" t="s">
        <v>106</v>
      </c>
      <c r="E42" s="113">
        <v>54.871220604703247</v>
      </c>
      <c r="F42" s="115">
        <v>2450</v>
      </c>
      <c r="G42" s="114">
        <v>2776</v>
      </c>
      <c r="H42" s="114">
        <v>2808</v>
      </c>
      <c r="I42" s="114">
        <v>2309</v>
      </c>
      <c r="J42" s="140">
        <v>2412</v>
      </c>
      <c r="K42" s="114">
        <v>38</v>
      </c>
      <c r="L42" s="116">
        <v>1.5754560530679933</v>
      </c>
    </row>
    <row r="43" spans="1:12" s="110" customFormat="1" ht="15" customHeight="1" x14ac:dyDescent="0.2">
      <c r="A43" s="123"/>
      <c r="B43" s="124"/>
      <c r="C43" s="260" t="s">
        <v>107</v>
      </c>
      <c r="D43" s="261"/>
      <c r="E43" s="125">
        <v>45.128779395296753</v>
      </c>
      <c r="F43" s="143">
        <v>2015</v>
      </c>
      <c r="G43" s="144">
        <v>2098</v>
      </c>
      <c r="H43" s="144">
        <v>2160</v>
      </c>
      <c r="I43" s="144">
        <v>1845</v>
      </c>
      <c r="J43" s="145">
        <v>1949</v>
      </c>
      <c r="K43" s="144">
        <v>66</v>
      </c>
      <c r="L43" s="146">
        <v>3.3863519753719857</v>
      </c>
    </row>
    <row r="44" spans="1:12" s="110" customFormat="1" ht="45.75" customHeight="1" x14ac:dyDescent="0.2">
      <c r="A44" s="604" t="s">
        <v>191</v>
      </c>
      <c r="B44" s="605"/>
      <c r="C44" s="605"/>
      <c r="D44" s="606"/>
      <c r="E44" s="113">
        <v>0.74334565147051312</v>
      </c>
      <c r="F44" s="115">
        <v>873</v>
      </c>
      <c r="G44" s="114">
        <v>898</v>
      </c>
      <c r="H44" s="114">
        <v>911</v>
      </c>
      <c r="I44" s="114">
        <v>847</v>
      </c>
      <c r="J44" s="140">
        <v>877</v>
      </c>
      <c r="K44" s="114">
        <v>-4</v>
      </c>
      <c r="L44" s="116">
        <v>-0.45610034207525657</v>
      </c>
    </row>
    <row r="45" spans="1:12" s="110" customFormat="1" ht="15" customHeight="1" x14ac:dyDescent="0.2">
      <c r="A45" s="120"/>
      <c r="B45" s="119"/>
      <c r="C45" s="258" t="s">
        <v>106</v>
      </c>
      <c r="E45" s="113">
        <v>60.710194730813285</v>
      </c>
      <c r="F45" s="115">
        <v>530</v>
      </c>
      <c r="G45" s="114">
        <v>540</v>
      </c>
      <c r="H45" s="114">
        <v>551</v>
      </c>
      <c r="I45" s="114">
        <v>513</v>
      </c>
      <c r="J45" s="140">
        <v>527</v>
      </c>
      <c r="K45" s="114">
        <v>3</v>
      </c>
      <c r="L45" s="116">
        <v>0.56925996204933582</v>
      </c>
    </row>
    <row r="46" spans="1:12" s="110" customFormat="1" ht="15" customHeight="1" x14ac:dyDescent="0.2">
      <c r="A46" s="123"/>
      <c r="B46" s="124"/>
      <c r="C46" s="260" t="s">
        <v>107</v>
      </c>
      <c r="D46" s="261"/>
      <c r="E46" s="125">
        <v>39.289805269186715</v>
      </c>
      <c r="F46" s="143">
        <v>343</v>
      </c>
      <c r="G46" s="144">
        <v>358</v>
      </c>
      <c r="H46" s="144">
        <v>360</v>
      </c>
      <c r="I46" s="144">
        <v>334</v>
      </c>
      <c r="J46" s="145">
        <v>350</v>
      </c>
      <c r="K46" s="144">
        <v>-7</v>
      </c>
      <c r="L46" s="146">
        <v>-2</v>
      </c>
    </row>
    <row r="47" spans="1:12" s="110" customFormat="1" ht="39" customHeight="1" x14ac:dyDescent="0.2">
      <c r="A47" s="604" t="s">
        <v>520</v>
      </c>
      <c r="B47" s="607"/>
      <c r="C47" s="607"/>
      <c r="D47" s="608"/>
      <c r="E47" s="113">
        <v>0.37039559952998075</v>
      </c>
      <c r="F47" s="115">
        <v>435</v>
      </c>
      <c r="G47" s="114">
        <v>442</v>
      </c>
      <c r="H47" s="114">
        <v>418</v>
      </c>
      <c r="I47" s="114">
        <v>444</v>
      </c>
      <c r="J47" s="140">
        <v>459</v>
      </c>
      <c r="K47" s="114">
        <v>-24</v>
      </c>
      <c r="L47" s="116">
        <v>-5.2287581699346406</v>
      </c>
    </row>
    <row r="48" spans="1:12" s="110" customFormat="1" ht="15" customHeight="1" x14ac:dyDescent="0.2">
      <c r="A48" s="120"/>
      <c r="B48" s="119"/>
      <c r="C48" s="258" t="s">
        <v>106</v>
      </c>
      <c r="E48" s="113">
        <v>43.218390804597703</v>
      </c>
      <c r="F48" s="115">
        <v>188</v>
      </c>
      <c r="G48" s="114">
        <v>186</v>
      </c>
      <c r="H48" s="114">
        <v>175</v>
      </c>
      <c r="I48" s="114">
        <v>183</v>
      </c>
      <c r="J48" s="140">
        <v>181</v>
      </c>
      <c r="K48" s="114">
        <v>7</v>
      </c>
      <c r="L48" s="116">
        <v>3.867403314917127</v>
      </c>
    </row>
    <row r="49" spans="1:12" s="110" customFormat="1" ht="15" customHeight="1" x14ac:dyDescent="0.2">
      <c r="A49" s="123"/>
      <c r="B49" s="124"/>
      <c r="C49" s="260" t="s">
        <v>107</v>
      </c>
      <c r="D49" s="261"/>
      <c r="E49" s="125">
        <v>56.781609195402297</v>
      </c>
      <c r="F49" s="143">
        <v>247</v>
      </c>
      <c r="G49" s="144">
        <v>256</v>
      </c>
      <c r="H49" s="144">
        <v>243</v>
      </c>
      <c r="I49" s="144">
        <v>261</v>
      </c>
      <c r="J49" s="145">
        <v>278</v>
      </c>
      <c r="K49" s="144">
        <v>-31</v>
      </c>
      <c r="L49" s="146">
        <v>-11.151079136690647</v>
      </c>
    </row>
    <row r="50" spans="1:12" s="110" customFormat="1" ht="24.95" customHeight="1" x14ac:dyDescent="0.2">
      <c r="A50" s="609" t="s">
        <v>192</v>
      </c>
      <c r="B50" s="610"/>
      <c r="C50" s="610"/>
      <c r="D50" s="611"/>
      <c r="E50" s="262">
        <v>7.5977929531172839</v>
      </c>
      <c r="F50" s="263">
        <v>8923</v>
      </c>
      <c r="G50" s="264">
        <v>9275</v>
      </c>
      <c r="H50" s="264">
        <v>9372</v>
      </c>
      <c r="I50" s="264">
        <v>8248</v>
      </c>
      <c r="J50" s="265">
        <v>8591</v>
      </c>
      <c r="K50" s="263">
        <v>332</v>
      </c>
      <c r="L50" s="266">
        <v>3.8645093702712141</v>
      </c>
    </row>
    <row r="51" spans="1:12" s="110" customFormat="1" ht="15" customHeight="1" x14ac:dyDescent="0.2">
      <c r="A51" s="120"/>
      <c r="B51" s="119"/>
      <c r="C51" s="258" t="s">
        <v>106</v>
      </c>
      <c r="E51" s="113">
        <v>58.747058164294522</v>
      </c>
      <c r="F51" s="115">
        <v>5242</v>
      </c>
      <c r="G51" s="114">
        <v>5403</v>
      </c>
      <c r="H51" s="114">
        <v>5486</v>
      </c>
      <c r="I51" s="114">
        <v>4841</v>
      </c>
      <c r="J51" s="140">
        <v>5006</v>
      </c>
      <c r="K51" s="114">
        <v>236</v>
      </c>
      <c r="L51" s="116">
        <v>4.7143427886536156</v>
      </c>
    </row>
    <row r="52" spans="1:12" s="110" customFormat="1" ht="15" customHeight="1" x14ac:dyDescent="0.2">
      <c r="A52" s="120"/>
      <c r="B52" s="119"/>
      <c r="C52" s="258" t="s">
        <v>107</v>
      </c>
      <c r="E52" s="113">
        <v>41.252941835705478</v>
      </c>
      <c r="F52" s="115">
        <v>3681</v>
      </c>
      <c r="G52" s="114">
        <v>3872</v>
      </c>
      <c r="H52" s="114">
        <v>3886</v>
      </c>
      <c r="I52" s="114">
        <v>3407</v>
      </c>
      <c r="J52" s="140">
        <v>3585</v>
      </c>
      <c r="K52" s="114">
        <v>96</v>
      </c>
      <c r="L52" s="116">
        <v>2.6778242677824267</v>
      </c>
    </row>
    <row r="53" spans="1:12" s="110" customFormat="1" ht="15" customHeight="1" x14ac:dyDescent="0.2">
      <c r="A53" s="120"/>
      <c r="B53" s="119"/>
      <c r="C53" s="258" t="s">
        <v>187</v>
      </c>
      <c r="D53" s="110" t="s">
        <v>193</v>
      </c>
      <c r="E53" s="113">
        <v>37.689118009638015</v>
      </c>
      <c r="F53" s="115">
        <v>3363</v>
      </c>
      <c r="G53" s="114">
        <v>3703</v>
      </c>
      <c r="H53" s="114">
        <v>3842</v>
      </c>
      <c r="I53" s="114">
        <v>2840</v>
      </c>
      <c r="J53" s="140">
        <v>3210</v>
      </c>
      <c r="K53" s="114">
        <v>153</v>
      </c>
      <c r="L53" s="116">
        <v>4.7663551401869162</v>
      </c>
    </row>
    <row r="54" spans="1:12" s="110" customFormat="1" ht="15" customHeight="1" x14ac:dyDescent="0.2">
      <c r="A54" s="120"/>
      <c r="B54" s="119"/>
      <c r="D54" s="267" t="s">
        <v>194</v>
      </c>
      <c r="E54" s="113">
        <v>56.526910496580435</v>
      </c>
      <c r="F54" s="115">
        <v>1901</v>
      </c>
      <c r="G54" s="114">
        <v>2084</v>
      </c>
      <c r="H54" s="114">
        <v>2188</v>
      </c>
      <c r="I54" s="114">
        <v>1668</v>
      </c>
      <c r="J54" s="140">
        <v>1835</v>
      </c>
      <c r="K54" s="114">
        <v>66</v>
      </c>
      <c r="L54" s="116">
        <v>3.5967302452316074</v>
      </c>
    </row>
    <row r="55" spans="1:12" s="110" customFormat="1" ht="15" customHeight="1" x14ac:dyDescent="0.2">
      <c r="A55" s="120"/>
      <c r="B55" s="119"/>
      <c r="D55" s="267" t="s">
        <v>195</v>
      </c>
      <c r="E55" s="113">
        <v>43.473089503419565</v>
      </c>
      <c r="F55" s="115">
        <v>1462</v>
      </c>
      <c r="G55" s="114">
        <v>1619</v>
      </c>
      <c r="H55" s="114">
        <v>1654</v>
      </c>
      <c r="I55" s="114">
        <v>1172</v>
      </c>
      <c r="J55" s="140">
        <v>1375</v>
      </c>
      <c r="K55" s="114">
        <v>87</v>
      </c>
      <c r="L55" s="116">
        <v>6.3272727272727272</v>
      </c>
    </row>
    <row r="56" spans="1:12" s="110" customFormat="1" ht="15" customHeight="1" x14ac:dyDescent="0.2">
      <c r="A56" s="120"/>
      <c r="B56" s="119" t="s">
        <v>196</v>
      </c>
      <c r="C56" s="258"/>
      <c r="E56" s="113">
        <v>66.143287750549206</v>
      </c>
      <c r="F56" s="115">
        <v>77680</v>
      </c>
      <c r="G56" s="114">
        <v>78012</v>
      </c>
      <c r="H56" s="114">
        <v>78627</v>
      </c>
      <c r="I56" s="114">
        <v>78147</v>
      </c>
      <c r="J56" s="140">
        <v>77733</v>
      </c>
      <c r="K56" s="114">
        <v>-53</v>
      </c>
      <c r="L56" s="116">
        <v>-6.8182110557935494E-2</v>
      </c>
    </row>
    <row r="57" spans="1:12" s="110" customFormat="1" ht="15" customHeight="1" x14ac:dyDescent="0.2">
      <c r="A57" s="120"/>
      <c r="B57" s="119"/>
      <c r="C57" s="258" t="s">
        <v>106</v>
      </c>
      <c r="E57" s="113">
        <v>49.379505664263647</v>
      </c>
      <c r="F57" s="115">
        <v>38358</v>
      </c>
      <c r="G57" s="114">
        <v>38484</v>
      </c>
      <c r="H57" s="114">
        <v>38965</v>
      </c>
      <c r="I57" s="114">
        <v>38704</v>
      </c>
      <c r="J57" s="140">
        <v>38319</v>
      </c>
      <c r="K57" s="114">
        <v>39</v>
      </c>
      <c r="L57" s="116">
        <v>0.10177718625225084</v>
      </c>
    </row>
    <row r="58" spans="1:12" s="110" customFormat="1" ht="15" customHeight="1" x14ac:dyDescent="0.2">
      <c r="A58" s="120"/>
      <c r="B58" s="119"/>
      <c r="C58" s="258" t="s">
        <v>107</v>
      </c>
      <c r="E58" s="113">
        <v>50.620494335736353</v>
      </c>
      <c r="F58" s="115">
        <v>39322</v>
      </c>
      <c r="G58" s="114">
        <v>39528</v>
      </c>
      <c r="H58" s="114">
        <v>39662</v>
      </c>
      <c r="I58" s="114">
        <v>39443</v>
      </c>
      <c r="J58" s="140">
        <v>39414</v>
      </c>
      <c r="K58" s="114">
        <v>-92</v>
      </c>
      <c r="L58" s="116">
        <v>-0.23341959709747806</v>
      </c>
    </row>
    <row r="59" spans="1:12" s="110" customFormat="1" ht="15" customHeight="1" x14ac:dyDescent="0.2">
      <c r="A59" s="120"/>
      <c r="B59" s="119"/>
      <c r="C59" s="258" t="s">
        <v>105</v>
      </c>
      <c r="D59" s="110" t="s">
        <v>197</v>
      </c>
      <c r="E59" s="113">
        <v>88.968846549948509</v>
      </c>
      <c r="F59" s="115">
        <v>69111</v>
      </c>
      <c r="G59" s="114">
        <v>69393</v>
      </c>
      <c r="H59" s="114">
        <v>70027</v>
      </c>
      <c r="I59" s="114">
        <v>69646</v>
      </c>
      <c r="J59" s="140">
        <v>69278</v>
      </c>
      <c r="K59" s="114">
        <v>-167</v>
      </c>
      <c r="L59" s="116">
        <v>-0.24105776725656053</v>
      </c>
    </row>
    <row r="60" spans="1:12" s="110" customFormat="1" ht="15" customHeight="1" x14ac:dyDescent="0.2">
      <c r="A60" s="120"/>
      <c r="B60" s="119"/>
      <c r="C60" s="258"/>
      <c r="D60" s="267" t="s">
        <v>198</v>
      </c>
      <c r="E60" s="113">
        <v>49.471140628843457</v>
      </c>
      <c r="F60" s="115">
        <v>34190</v>
      </c>
      <c r="G60" s="114">
        <v>34328</v>
      </c>
      <c r="H60" s="114">
        <v>34821</v>
      </c>
      <c r="I60" s="114">
        <v>34622</v>
      </c>
      <c r="J60" s="140">
        <v>34276</v>
      </c>
      <c r="K60" s="114">
        <v>-86</v>
      </c>
      <c r="L60" s="116">
        <v>-0.25090442291982729</v>
      </c>
    </row>
    <row r="61" spans="1:12" s="110" customFormat="1" ht="15" customHeight="1" x14ac:dyDescent="0.2">
      <c r="A61" s="120"/>
      <c r="B61" s="119"/>
      <c r="C61" s="258"/>
      <c r="D61" s="267" t="s">
        <v>199</v>
      </c>
      <c r="E61" s="113">
        <v>50.528859371156543</v>
      </c>
      <c r="F61" s="115">
        <v>34921</v>
      </c>
      <c r="G61" s="114">
        <v>35065</v>
      </c>
      <c r="H61" s="114">
        <v>35206</v>
      </c>
      <c r="I61" s="114">
        <v>35024</v>
      </c>
      <c r="J61" s="140">
        <v>35002</v>
      </c>
      <c r="K61" s="114">
        <v>-81</v>
      </c>
      <c r="L61" s="116">
        <v>-0.23141534769441746</v>
      </c>
    </row>
    <row r="62" spans="1:12" s="110" customFormat="1" ht="15" customHeight="1" x14ac:dyDescent="0.2">
      <c r="A62" s="120"/>
      <c r="B62" s="119"/>
      <c r="C62" s="258"/>
      <c r="D62" s="258" t="s">
        <v>200</v>
      </c>
      <c r="E62" s="113">
        <v>11.031153450051493</v>
      </c>
      <c r="F62" s="115">
        <v>8569</v>
      </c>
      <c r="G62" s="114">
        <v>8619</v>
      </c>
      <c r="H62" s="114">
        <v>8600</v>
      </c>
      <c r="I62" s="114">
        <v>8501</v>
      </c>
      <c r="J62" s="140">
        <v>8455</v>
      </c>
      <c r="K62" s="114">
        <v>114</v>
      </c>
      <c r="L62" s="116">
        <v>1.348314606741573</v>
      </c>
    </row>
    <row r="63" spans="1:12" s="110" customFormat="1" ht="15" customHeight="1" x14ac:dyDescent="0.2">
      <c r="A63" s="120"/>
      <c r="B63" s="119"/>
      <c r="C63" s="258"/>
      <c r="D63" s="267" t="s">
        <v>198</v>
      </c>
      <c r="E63" s="113">
        <v>48.640448126969311</v>
      </c>
      <c r="F63" s="115">
        <v>4168</v>
      </c>
      <c r="G63" s="114">
        <v>4156</v>
      </c>
      <c r="H63" s="114">
        <v>4144</v>
      </c>
      <c r="I63" s="114">
        <v>4082</v>
      </c>
      <c r="J63" s="140">
        <v>4043</v>
      </c>
      <c r="K63" s="114">
        <v>125</v>
      </c>
      <c r="L63" s="116">
        <v>3.0917635419243137</v>
      </c>
    </row>
    <row r="64" spans="1:12" s="110" customFormat="1" ht="15" customHeight="1" x14ac:dyDescent="0.2">
      <c r="A64" s="120"/>
      <c r="B64" s="119"/>
      <c r="C64" s="258"/>
      <c r="D64" s="267" t="s">
        <v>199</v>
      </c>
      <c r="E64" s="113">
        <v>51.359551873030689</v>
      </c>
      <c r="F64" s="115">
        <v>4401</v>
      </c>
      <c r="G64" s="114">
        <v>4463</v>
      </c>
      <c r="H64" s="114">
        <v>4456</v>
      </c>
      <c r="I64" s="114">
        <v>4419</v>
      </c>
      <c r="J64" s="140">
        <v>4412</v>
      </c>
      <c r="K64" s="114">
        <v>-11</v>
      </c>
      <c r="L64" s="116">
        <v>-0.24932003626473254</v>
      </c>
    </row>
    <row r="65" spans="1:12" s="110" customFormat="1" ht="15" customHeight="1" x14ac:dyDescent="0.2">
      <c r="A65" s="120"/>
      <c r="B65" s="119" t="s">
        <v>201</v>
      </c>
      <c r="C65" s="258"/>
      <c r="E65" s="113">
        <v>20.326629314895865</v>
      </c>
      <c r="F65" s="115">
        <v>23872</v>
      </c>
      <c r="G65" s="114">
        <v>23908</v>
      </c>
      <c r="H65" s="114">
        <v>23723</v>
      </c>
      <c r="I65" s="114">
        <v>23543</v>
      </c>
      <c r="J65" s="140">
        <v>23446</v>
      </c>
      <c r="K65" s="114">
        <v>426</v>
      </c>
      <c r="L65" s="116">
        <v>1.8169410560436747</v>
      </c>
    </row>
    <row r="66" spans="1:12" s="110" customFormat="1" ht="15" customHeight="1" x14ac:dyDescent="0.2">
      <c r="A66" s="120"/>
      <c r="B66" s="119"/>
      <c r="C66" s="258" t="s">
        <v>106</v>
      </c>
      <c r="E66" s="113">
        <v>51.675603217158177</v>
      </c>
      <c r="F66" s="115">
        <v>12336</v>
      </c>
      <c r="G66" s="114">
        <v>12343</v>
      </c>
      <c r="H66" s="114">
        <v>12279</v>
      </c>
      <c r="I66" s="114">
        <v>12131</v>
      </c>
      <c r="J66" s="140">
        <v>12057</v>
      </c>
      <c r="K66" s="114">
        <v>279</v>
      </c>
      <c r="L66" s="116">
        <v>2.3140084598158746</v>
      </c>
    </row>
    <row r="67" spans="1:12" s="110" customFormat="1" ht="15" customHeight="1" x14ac:dyDescent="0.2">
      <c r="A67" s="120"/>
      <c r="B67" s="119"/>
      <c r="C67" s="258" t="s">
        <v>107</v>
      </c>
      <c r="E67" s="113">
        <v>48.324396782841823</v>
      </c>
      <c r="F67" s="115">
        <v>11536</v>
      </c>
      <c r="G67" s="114">
        <v>11565</v>
      </c>
      <c r="H67" s="114">
        <v>11444</v>
      </c>
      <c r="I67" s="114">
        <v>11412</v>
      </c>
      <c r="J67" s="140">
        <v>11389</v>
      </c>
      <c r="K67" s="114">
        <v>147</v>
      </c>
      <c r="L67" s="116">
        <v>1.290719114935464</v>
      </c>
    </row>
    <row r="68" spans="1:12" s="110" customFormat="1" ht="15" customHeight="1" x14ac:dyDescent="0.2">
      <c r="A68" s="120"/>
      <c r="B68" s="119"/>
      <c r="C68" s="258" t="s">
        <v>105</v>
      </c>
      <c r="D68" s="110" t="s">
        <v>202</v>
      </c>
      <c r="E68" s="113">
        <v>14.883545576407506</v>
      </c>
      <c r="F68" s="115">
        <v>3553</v>
      </c>
      <c r="G68" s="114">
        <v>3498</v>
      </c>
      <c r="H68" s="114">
        <v>3385</v>
      </c>
      <c r="I68" s="114">
        <v>3243</v>
      </c>
      <c r="J68" s="140">
        <v>3108</v>
      </c>
      <c r="K68" s="114">
        <v>445</v>
      </c>
      <c r="L68" s="116">
        <v>14.317889317889318</v>
      </c>
    </row>
    <row r="69" spans="1:12" s="110" customFormat="1" ht="15" customHeight="1" x14ac:dyDescent="0.2">
      <c r="A69" s="120"/>
      <c r="B69" s="119"/>
      <c r="C69" s="258"/>
      <c r="D69" s="267" t="s">
        <v>198</v>
      </c>
      <c r="E69" s="113">
        <v>45.313819307627355</v>
      </c>
      <c r="F69" s="115">
        <v>1610</v>
      </c>
      <c r="G69" s="114">
        <v>1581</v>
      </c>
      <c r="H69" s="114">
        <v>1547</v>
      </c>
      <c r="I69" s="114">
        <v>1470</v>
      </c>
      <c r="J69" s="140">
        <v>1418</v>
      </c>
      <c r="K69" s="114">
        <v>192</v>
      </c>
      <c r="L69" s="116">
        <v>13.540197461212976</v>
      </c>
    </row>
    <row r="70" spans="1:12" s="110" customFormat="1" ht="15" customHeight="1" x14ac:dyDescent="0.2">
      <c r="A70" s="120"/>
      <c r="B70" s="119"/>
      <c r="C70" s="258"/>
      <c r="D70" s="267" t="s">
        <v>199</v>
      </c>
      <c r="E70" s="113">
        <v>54.686180692372645</v>
      </c>
      <c r="F70" s="115">
        <v>1943</v>
      </c>
      <c r="G70" s="114">
        <v>1917</v>
      </c>
      <c r="H70" s="114">
        <v>1838</v>
      </c>
      <c r="I70" s="114">
        <v>1773</v>
      </c>
      <c r="J70" s="140">
        <v>1690</v>
      </c>
      <c r="K70" s="114">
        <v>253</v>
      </c>
      <c r="L70" s="116">
        <v>14.970414201183432</v>
      </c>
    </row>
    <row r="71" spans="1:12" s="110" customFormat="1" ht="15" customHeight="1" x14ac:dyDescent="0.2">
      <c r="A71" s="120"/>
      <c r="B71" s="119"/>
      <c r="C71" s="258"/>
      <c r="D71" s="110" t="s">
        <v>203</v>
      </c>
      <c r="E71" s="113">
        <v>79.955596514745309</v>
      </c>
      <c r="F71" s="115">
        <v>19087</v>
      </c>
      <c r="G71" s="114">
        <v>19200</v>
      </c>
      <c r="H71" s="114">
        <v>19137</v>
      </c>
      <c r="I71" s="114">
        <v>19123</v>
      </c>
      <c r="J71" s="140">
        <v>19189</v>
      </c>
      <c r="K71" s="114">
        <v>-102</v>
      </c>
      <c r="L71" s="116">
        <v>-0.5315545364531763</v>
      </c>
    </row>
    <row r="72" spans="1:12" s="110" customFormat="1" ht="15" customHeight="1" x14ac:dyDescent="0.2">
      <c r="A72" s="120"/>
      <c r="B72" s="119"/>
      <c r="C72" s="258"/>
      <c r="D72" s="267" t="s">
        <v>198</v>
      </c>
      <c r="E72" s="113">
        <v>52.098286792057422</v>
      </c>
      <c r="F72" s="115">
        <v>9944</v>
      </c>
      <c r="G72" s="114">
        <v>9991</v>
      </c>
      <c r="H72" s="114">
        <v>9971</v>
      </c>
      <c r="I72" s="114">
        <v>9906</v>
      </c>
      <c r="J72" s="140">
        <v>9903</v>
      </c>
      <c r="K72" s="114">
        <v>41</v>
      </c>
      <c r="L72" s="116">
        <v>0.41401595476118347</v>
      </c>
    </row>
    <row r="73" spans="1:12" s="110" customFormat="1" ht="15" customHeight="1" x14ac:dyDescent="0.2">
      <c r="A73" s="120"/>
      <c r="B73" s="119"/>
      <c r="C73" s="258"/>
      <c r="D73" s="267" t="s">
        <v>199</v>
      </c>
      <c r="E73" s="113">
        <v>47.901713207942578</v>
      </c>
      <c r="F73" s="115">
        <v>9143</v>
      </c>
      <c r="G73" s="114">
        <v>9209</v>
      </c>
      <c r="H73" s="114">
        <v>9166</v>
      </c>
      <c r="I73" s="114">
        <v>9217</v>
      </c>
      <c r="J73" s="140">
        <v>9286</v>
      </c>
      <c r="K73" s="114">
        <v>-143</v>
      </c>
      <c r="L73" s="116">
        <v>-1.5399526168425588</v>
      </c>
    </row>
    <row r="74" spans="1:12" s="110" customFormat="1" ht="15" customHeight="1" x14ac:dyDescent="0.2">
      <c r="A74" s="120"/>
      <c r="B74" s="119"/>
      <c r="C74" s="258"/>
      <c r="D74" s="110" t="s">
        <v>204</v>
      </c>
      <c r="E74" s="113">
        <v>5.1608579088471851</v>
      </c>
      <c r="F74" s="115">
        <v>1232</v>
      </c>
      <c r="G74" s="114">
        <v>1210</v>
      </c>
      <c r="H74" s="114">
        <v>1201</v>
      </c>
      <c r="I74" s="114">
        <v>1177</v>
      </c>
      <c r="J74" s="140">
        <v>1149</v>
      </c>
      <c r="K74" s="114">
        <v>83</v>
      </c>
      <c r="L74" s="116">
        <v>7.2236727589208005</v>
      </c>
    </row>
    <row r="75" spans="1:12" s="110" customFormat="1" ht="15" customHeight="1" x14ac:dyDescent="0.2">
      <c r="A75" s="120"/>
      <c r="B75" s="119"/>
      <c r="C75" s="258"/>
      <c r="D75" s="267" t="s">
        <v>198</v>
      </c>
      <c r="E75" s="113">
        <v>63.474025974025977</v>
      </c>
      <c r="F75" s="115">
        <v>782</v>
      </c>
      <c r="G75" s="114">
        <v>771</v>
      </c>
      <c r="H75" s="114">
        <v>761</v>
      </c>
      <c r="I75" s="114">
        <v>755</v>
      </c>
      <c r="J75" s="140">
        <v>736</v>
      </c>
      <c r="K75" s="114">
        <v>46</v>
      </c>
      <c r="L75" s="116">
        <v>6.25</v>
      </c>
    </row>
    <row r="76" spans="1:12" s="110" customFormat="1" ht="15" customHeight="1" x14ac:dyDescent="0.2">
      <c r="A76" s="120"/>
      <c r="B76" s="119"/>
      <c r="C76" s="258"/>
      <c r="D76" s="267" t="s">
        <v>199</v>
      </c>
      <c r="E76" s="113">
        <v>36.525974025974023</v>
      </c>
      <c r="F76" s="115">
        <v>450</v>
      </c>
      <c r="G76" s="114">
        <v>439</v>
      </c>
      <c r="H76" s="114">
        <v>440</v>
      </c>
      <c r="I76" s="114">
        <v>422</v>
      </c>
      <c r="J76" s="140">
        <v>413</v>
      </c>
      <c r="K76" s="114">
        <v>37</v>
      </c>
      <c r="L76" s="116">
        <v>8.9588377723970947</v>
      </c>
    </row>
    <row r="77" spans="1:12" s="110" customFormat="1" ht="15" customHeight="1" x14ac:dyDescent="0.2">
      <c r="A77" s="534"/>
      <c r="B77" s="119" t="s">
        <v>205</v>
      </c>
      <c r="C77" s="268"/>
      <c r="D77" s="182"/>
      <c r="E77" s="113">
        <v>5.9322899814376457</v>
      </c>
      <c r="F77" s="115">
        <v>6967</v>
      </c>
      <c r="G77" s="114">
        <v>7096</v>
      </c>
      <c r="H77" s="114">
        <v>7250</v>
      </c>
      <c r="I77" s="114">
        <v>7221</v>
      </c>
      <c r="J77" s="140">
        <v>7458</v>
      </c>
      <c r="K77" s="114">
        <v>-491</v>
      </c>
      <c r="L77" s="116">
        <v>-6.5835344596406546</v>
      </c>
    </row>
    <row r="78" spans="1:12" s="110" customFormat="1" ht="15" customHeight="1" x14ac:dyDescent="0.2">
      <c r="A78" s="120"/>
      <c r="B78" s="119"/>
      <c r="C78" s="268" t="s">
        <v>106</v>
      </c>
      <c r="D78" s="182"/>
      <c r="E78" s="113">
        <v>53.882589349791878</v>
      </c>
      <c r="F78" s="115">
        <v>3754</v>
      </c>
      <c r="G78" s="114">
        <v>3810</v>
      </c>
      <c r="H78" s="114">
        <v>3885</v>
      </c>
      <c r="I78" s="114">
        <v>3863</v>
      </c>
      <c r="J78" s="140">
        <v>3976</v>
      </c>
      <c r="K78" s="114">
        <v>-222</v>
      </c>
      <c r="L78" s="116">
        <v>-5.5835010060362169</v>
      </c>
    </row>
    <row r="79" spans="1:12" s="110" customFormat="1" ht="15" customHeight="1" x14ac:dyDescent="0.2">
      <c r="A79" s="123"/>
      <c r="B79" s="124"/>
      <c r="C79" s="260" t="s">
        <v>107</v>
      </c>
      <c r="D79" s="261"/>
      <c r="E79" s="125">
        <v>46.117410650208122</v>
      </c>
      <c r="F79" s="143">
        <v>3213</v>
      </c>
      <c r="G79" s="144">
        <v>3286</v>
      </c>
      <c r="H79" s="144">
        <v>3365</v>
      </c>
      <c r="I79" s="144">
        <v>3358</v>
      </c>
      <c r="J79" s="145">
        <v>3482</v>
      </c>
      <c r="K79" s="144">
        <v>-269</v>
      </c>
      <c r="L79" s="146">
        <v>-7.7254451464675471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117442</v>
      </c>
      <c r="E11" s="114">
        <v>118291</v>
      </c>
      <c r="F11" s="114">
        <v>118972</v>
      </c>
      <c r="G11" s="114">
        <v>117159</v>
      </c>
      <c r="H11" s="140">
        <v>117228</v>
      </c>
      <c r="I11" s="115">
        <v>214</v>
      </c>
      <c r="J11" s="116">
        <v>0.18255024396901764</v>
      </c>
    </row>
    <row r="12" spans="1:15" s="110" customFormat="1" ht="24.95" customHeight="1" x14ac:dyDescent="0.2">
      <c r="A12" s="193" t="s">
        <v>132</v>
      </c>
      <c r="B12" s="194" t="s">
        <v>133</v>
      </c>
      <c r="C12" s="113">
        <v>0.16007901772789973</v>
      </c>
      <c r="D12" s="115">
        <v>188</v>
      </c>
      <c r="E12" s="114">
        <v>190</v>
      </c>
      <c r="F12" s="114">
        <v>199</v>
      </c>
      <c r="G12" s="114">
        <v>195</v>
      </c>
      <c r="H12" s="140">
        <v>193</v>
      </c>
      <c r="I12" s="115">
        <v>-5</v>
      </c>
      <c r="J12" s="116">
        <v>-2.5906735751295336</v>
      </c>
    </row>
    <row r="13" spans="1:15" s="110" customFormat="1" ht="24.95" customHeight="1" x14ac:dyDescent="0.2">
      <c r="A13" s="193" t="s">
        <v>134</v>
      </c>
      <c r="B13" s="199" t="s">
        <v>214</v>
      </c>
      <c r="C13" s="113">
        <v>2.4982544575194563</v>
      </c>
      <c r="D13" s="115">
        <v>2934</v>
      </c>
      <c r="E13" s="114">
        <v>2960</v>
      </c>
      <c r="F13" s="114">
        <v>2965</v>
      </c>
      <c r="G13" s="114">
        <v>2970</v>
      </c>
      <c r="H13" s="140">
        <v>2977</v>
      </c>
      <c r="I13" s="115">
        <v>-43</v>
      </c>
      <c r="J13" s="116">
        <v>-1.4444071212630165</v>
      </c>
    </row>
    <row r="14" spans="1:15" s="287" customFormat="1" ht="24" customHeight="1" x14ac:dyDescent="0.2">
      <c r="A14" s="193" t="s">
        <v>215</v>
      </c>
      <c r="B14" s="199" t="s">
        <v>137</v>
      </c>
      <c r="C14" s="113">
        <v>14.38156707140546</v>
      </c>
      <c r="D14" s="115">
        <v>16890</v>
      </c>
      <c r="E14" s="114">
        <v>17050</v>
      </c>
      <c r="F14" s="114">
        <v>17264</v>
      </c>
      <c r="G14" s="114">
        <v>17144</v>
      </c>
      <c r="H14" s="140">
        <v>17263</v>
      </c>
      <c r="I14" s="115">
        <v>-373</v>
      </c>
      <c r="J14" s="116">
        <v>-2.1606904941203728</v>
      </c>
      <c r="K14" s="110"/>
      <c r="L14" s="110"/>
      <c r="M14" s="110"/>
      <c r="N14" s="110"/>
      <c r="O14" s="110"/>
    </row>
    <row r="15" spans="1:15" s="110" customFormat="1" ht="24.75" customHeight="1" x14ac:dyDescent="0.2">
      <c r="A15" s="193" t="s">
        <v>216</v>
      </c>
      <c r="B15" s="199" t="s">
        <v>217</v>
      </c>
      <c r="C15" s="113">
        <v>1.4739190408882683</v>
      </c>
      <c r="D15" s="115">
        <v>1731</v>
      </c>
      <c r="E15" s="114">
        <v>1744</v>
      </c>
      <c r="F15" s="114">
        <v>1803</v>
      </c>
      <c r="G15" s="114">
        <v>1813</v>
      </c>
      <c r="H15" s="140">
        <v>1809</v>
      </c>
      <c r="I15" s="115">
        <v>-78</v>
      </c>
      <c r="J15" s="116">
        <v>-4.3117744610281923</v>
      </c>
    </row>
    <row r="16" spans="1:15" s="287" customFormat="1" ht="24.95" customHeight="1" x14ac:dyDescent="0.2">
      <c r="A16" s="193" t="s">
        <v>218</v>
      </c>
      <c r="B16" s="199" t="s">
        <v>141</v>
      </c>
      <c r="C16" s="113">
        <v>12.078302481224775</v>
      </c>
      <c r="D16" s="115">
        <v>14185</v>
      </c>
      <c r="E16" s="114">
        <v>14299</v>
      </c>
      <c r="F16" s="114">
        <v>14436</v>
      </c>
      <c r="G16" s="114">
        <v>14313</v>
      </c>
      <c r="H16" s="140">
        <v>14453</v>
      </c>
      <c r="I16" s="115">
        <v>-268</v>
      </c>
      <c r="J16" s="116">
        <v>-1.8542863073410365</v>
      </c>
      <c r="K16" s="110"/>
      <c r="L16" s="110"/>
      <c r="M16" s="110"/>
      <c r="N16" s="110"/>
      <c r="O16" s="110"/>
    </row>
    <row r="17" spans="1:15" s="110" customFormat="1" ht="24.95" customHeight="1" x14ac:dyDescent="0.2">
      <c r="A17" s="193" t="s">
        <v>219</v>
      </c>
      <c r="B17" s="199" t="s">
        <v>220</v>
      </c>
      <c r="C17" s="113">
        <v>0.82934554929241666</v>
      </c>
      <c r="D17" s="115">
        <v>974</v>
      </c>
      <c r="E17" s="114">
        <v>1007</v>
      </c>
      <c r="F17" s="114">
        <v>1025</v>
      </c>
      <c r="G17" s="114">
        <v>1018</v>
      </c>
      <c r="H17" s="140">
        <v>1001</v>
      </c>
      <c r="I17" s="115">
        <v>-27</v>
      </c>
      <c r="J17" s="116">
        <v>-2.6973026973026974</v>
      </c>
    </row>
    <row r="18" spans="1:15" s="287" customFormat="1" ht="24.95" customHeight="1" x14ac:dyDescent="0.2">
      <c r="A18" s="201" t="s">
        <v>144</v>
      </c>
      <c r="B18" s="202" t="s">
        <v>145</v>
      </c>
      <c r="C18" s="113">
        <v>5.0944295907767234</v>
      </c>
      <c r="D18" s="115">
        <v>5983</v>
      </c>
      <c r="E18" s="114">
        <v>5985</v>
      </c>
      <c r="F18" s="114">
        <v>6091</v>
      </c>
      <c r="G18" s="114">
        <v>5981</v>
      </c>
      <c r="H18" s="140">
        <v>5911</v>
      </c>
      <c r="I18" s="115">
        <v>72</v>
      </c>
      <c r="J18" s="116">
        <v>1.2180680087971578</v>
      </c>
      <c r="K18" s="110"/>
      <c r="L18" s="110"/>
      <c r="M18" s="110"/>
      <c r="N18" s="110"/>
      <c r="O18" s="110"/>
    </row>
    <row r="19" spans="1:15" s="110" customFormat="1" ht="24.95" customHeight="1" x14ac:dyDescent="0.2">
      <c r="A19" s="193" t="s">
        <v>146</v>
      </c>
      <c r="B19" s="199" t="s">
        <v>147</v>
      </c>
      <c r="C19" s="113">
        <v>12.480202993818224</v>
      </c>
      <c r="D19" s="115">
        <v>14657</v>
      </c>
      <c r="E19" s="114">
        <v>14864</v>
      </c>
      <c r="F19" s="114">
        <v>14938</v>
      </c>
      <c r="G19" s="114">
        <v>14703</v>
      </c>
      <c r="H19" s="140">
        <v>14721</v>
      </c>
      <c r="I19" s="115">
        <v>-64</v>
      </c>
      <c r="J19" s="116">
        <v>-0.43475307384009237</v>
      </c>
    </row>
    <row r="20" spans="1:15" s="287" customFormat="1" ht="24.95" customHeight="1" x14ac:dyDescent="0.2">
      <c r="A20" s="193" t="s">
        <v>148</v>
      </c>
      <c r="B20" s="199" t="s">
        <v>149</v>
      </c>
      <c r="C20" s="113">
        <v>4.4004700192435413</v>
      </c>
      <c r="D20" s="115">
        <v>5168</v>
      </c>
      <c r="E20" s="114">
        <v>5137</v>
      </c>
      <c r="F20" s="114">
        <v>5229</v>
      </c>
      <c r="G20" s="114">
        <v>5178</v>
      </c>
      <c r="H20" s="140">
        <v>5090</v>
      </c>
      <c r="I20" s="115">
        <v>78</v>
      </c>
      <c r="J20" s="116">
        <v>1.5324165029469548</v>
      </c>
      <c r="K20" s="110"/>
      <c r="L20" s="110"/>
      <c r="M20" s="110"/>
      <c r="N20" s="110"/>
      <c r="O20" s="110"/>
    </row>
    <row r="21" spans="1:15" s="110" customFormat="1" ht="24.95" customHeight="1" x14ac:dyDescent="0.2">
      <c r="A21" s="201" t="s">
        <v>150</v>
      </c>
      <c r="B21" s="202" t="s">
        <v>151</v>
      </c>
      <c r="C21" s="113">
        <v>2.7119769758689394</v>
      </c>
      <c r="D21" s="115">
        <v>3185</v>
      </c>
      <c r="E21" s="114">
        <v>3334</v>
      </c>
      <c r="F21" s="114">
        <v>3325</v>
      </c>
      <c r="G21" s="114">
        <v>3269</v>
      </c>
      <c r="H21" s="140">
        <v>3283</v>
      </c>
      <c r="I21" s="115">
        <v>-98</v>
      </c>
      <c r="J21" s="116">
        <v>-2.9850746268656718</v>
      </c>
    </row>
    <row r="22" spans="1:15" s="110" customFormat="1" ht="24.95" customHeight="1" x14ac:dyDescent="0.2">
      <c r="A22" s="201" t="s">
        <v>152</v>
      </c>
      <c r="B22" s="199" t="s">
        <v>153</v>
      </c>
      <c r="C22" s="113">
        <v>3.9679160777234719</v>
      </c>
      <c r="D22" s="115">
        <v>4660</v>
      </c>
      <c r="E22" s="114">
        <v>4658</v>
      </c>
      <c r="F22" s="114">
        <v>4625</v>
      </c>
      <c r="G22" s="114">
        <v>4467</v>
      </c>
      <c r="H22" s="140">
        <v>4422</v>
      </c>
      <c r="I22" s="115">
        <v>238</v>
      </c>
      <c r="J22" s="116">
        <v>5.3821800090456806</v>
      </c>
    </row>
    <row r="23" spans="1:15" s="110" customFormat="1" ht="24.95" customHeight="1" x14ac:dyDescent="0.2">
      <c r="A23" s="193" t="s">
        <v>154</v>
      </c>
      <c r="B23" s="199" t="s">
        <v>155</v>
      </c>
      <c r="C23" s="113">
        <v>1.6297406379319153</v>
      </c>
      <c r="D23" s="115">
        <v>1914</v>
      </c>
      <c r="E23" s="114">
        <v>1907</v>
      </c>
      <c r="F23" s="114">
        <v>1920</v>
      </c>
      <c r="G23" s="114">
        <v>1929</v>
      </c>
      <c r="H23" s="140">
        <v>1957</v>
      </c>
      <c r="I23" s="115">
        <v>-43</v>
      </c>
      <c r="J23" s="116">
        <v>-2.1972406745017885</v>
      </c>
    </row>
    <row r="24" spans="1:15" s="110" customFormat="1" ht="24.95" customHeight="1" x14ac:dyDescent="0.2">
      <c r="A24" s="193" t="s">
        <v>156</v>
      </c>
      <c r="B24" s="199" t="s">
        <v>221</v>
      </c>
      <c r="C24" s="113">
        <v>9.5681272457894107</v>
      </c>
      <c r="D24" s="115">
        <v>11237</v>
      </c>
      <c r="E24" s="114">
        <v>11253</v>
      </c>
      <c r="F24" s="114">
        <v>11200</v>
      </c>
      <c r="G24" s="114">
        <v>11071</v>
      </c>
      <c r="H24" s="140">
        <v>11021</v>
      </c>
      <c r="I24" s="115">
        <v>216</v>
      </c>
      <c r="J24" s="116">
        <v>1.9598947463932492</v>
      </c>
    </row>
    <row r="25" spans="1:15" s="110" customFormat="1" ht="24.95" customHeight="1" x14ac:dyDescent="0.2">
      <c r="A25" s="193" t="s">
        <v>222</v>
      </c>
      <c r="B25" s="204" t="s">
        <v>159</v>
      </c>
      <c r="C25" s="113">
        <v>7.6931591764445431</v>
      </c>
      <c r="D25" s="115">
        <v>9035</v>
      </c>
      <c r="E25" s="114">
        <v>9077</v>
      </c>
      <c r="F25" s="114">
        <v>9073</v>
      </c>
      <c r="G25" s="114">
        <v>8984</v>
      </c>
      <c r="H25" s="140">
        <v>8960</v>
      </c>
      <c r="I25" s="115">
        <v>75</v>
      </c>
      <c r="J25" s="116">
        <v>0.8370535714285714</v>
      </c>
    </row>
    <row r="26" spans="1:15" s="110" customFormat="1" ht="24.95" customHeight="1" x14ac:dyDescent="0.2">
      <c r="A26" s="201">
        <v>782.78300000000002</v>
      </c>
      <c r="B26" s="203" t="s">
        <v>160</v>
      </c>
      <c r="C26" s="113">
        <v>3.2416001089899695</v>
      </c>
      <c r="D26" s="115">
        <v>3807</v>
      </c>
      <c r="E26" s="114">
        <v>3998</v>
      </c>
      <c r="F26" s="114">
        <v>4454</v>
      </c>
      <c r="G26" s="114">
        <v>4535</v>
      </c>
      <c r="H26" s="140">
        <v>4551</v>
      </c>
      <c r="I26" s="115">
        <v>-744</v>
      </c>
      <c r="J26" s="116">
        <v>-16.348055372445618</v>
      </c>
    </row>
    <row r="27" spans="1:15" s="110" customFormat="1" ht="24.95" customHeight="1" x14ac:dyDescent="0.2">
      <c r="A27" s="193" t="s">
        <v>161</v>
      </c>
      <c r="B27" s="199" t="s">
        <v>223</v>
      </c>
      <c r="C27" s="113">
        <v>7.2291003218610035</v>
      </c>
      <c r="D27" s="115">
        <v>8490</v>
      </c>
      <c r="E27" s="114">
        <v>8593</v>
      </c>
      <c r="F27" s="114">
        <v>8595</v>
      </c>
      <c r="G27" s="114">
        <v>8439</v>
      </c>
      <c r="H27" s="140">
        <v>8479</v>
      </c>
      <c r="I27" s="115">
        <v>11</v>
      </c>
      <c r="J27" s="116">
        <v>0.12973227974997051</v>
      </c>
    </row>
    <row r="28" spans="1:15" s="110" customFormat="1" ht="24.95" customHeight="1" x14ac:dyDescent="0.2">
      <c r="A28" s="193" t="s">
        <v>163</v>
      </c>
      <c r="B28" s="199" t="s">
        <v>164</v>
      </c>
      <c r="C28" s="113">
        <v>5.1787265203249264</v>
      </c>
      <c r="D28" s="115">
        <v>6082</v>
      </c>
      <c r="E28" s="114">
        <v>6126</v>
      </c>
      <c r="F28" s="114">
        <v>6042</v>
      </c>
      <c r="G28" s="114">
        <v>5967</v>
      </c>
      <c r="H28" s="140">
        <v>6037</v>
      </c>
      <c r="I28" s="115">
        <v>45</v>
      </c>
      <c r="J28" s="116">
        <v>0.74540334603279779</v>
      </c>
    </row>
    <row r="29" spans="1:15" s="110" customFormat="1" ht="24.95" customHeight="1" x14ac:dyDescent="0.2">
      <c r="A29" s="193">
        <v>86</v>
      </c>
      <c r="B29" s="199" t="s">
        <v>165</v>
      </c>
      <c r="C29" s="113">
        <v>8.3394356363140947</v>
      </c>
      <c r="D29" s="115">
        <v>9794</v>
      </c>
      <c r="E29" s="114">
        <v>9775</v>
      </c>
      <c r="F29" s="114">
        <v>9765</v>
      </c>
      <c r="G29" s="114">
        <v>9408</v>
      </c>
      <c r="H29" s="140">
        <v>9422</v>
      </c>
      <c r="I29" s="115">
        <v>372</v>
      </c>
      <c r="J29" s="116">
        <v>3.9482063256208875</v>
      </c>
    </row>
    <row r="30" spans="1:15" s="110" customFormat="1" ht="24.95" customHeight="1" x14ac:dyDescent="0.2">
      <c r="A30" s="193">
        <v>87.88</v>
      </c>
      <c r="B30" s="204" t="s">
        <v>166</v>
      </c>
      <c r="C30" s="113">
        <v>7.3372388072410208</v>
      </c>
      <c r="D30" s="115">
        <v>8617</v>
      </c>
      <c r="E30" s="114">
        <v>8557</v>
      </c>
      <c r="F30" s="114">
        <v>8474</v>
      </c>
      <c r="G30" s="114">
        <v>8042</v>
      </c>
      <c r="H30" s="140">
        <v>8042</v>
      </c>
      <c r="I30" s="115">
        <v>575</v>
      </c>
      <c r="J30" s="116">
        <v>7.1499626958468046</v>
      </c>
    </row>
    <row r="31" spans="1:15" s="110" customFormat="1" ht="24.95" customHeight="1" x14ac:dyDescent="0.2">
      <c r="A31" s="193" t="s">
        <v>167</v>
      </c>
      <c r="B31" s="199" t="s">
        <v>168</v>
      </c>
      <c r="C31" s="113">
        <v>4.0879753410193969</v>
      </c>
      <c r="D31" s="115">
        <v>4801</v>
      </c>
      <c r="E31" s="114">
        <v>4827</v>
      </c>
      <c r="F31" s="114">
        <v>4813</v>
      </c>
      <c r="G31" s="114">
        <v>4877</v>
      </c>
      <c r="H31" s="140">
        <v>4899</v>
      </c>
      <c r="I31" s="115">
        <v>-98</v>
      </c>
      <c r="J31" s="116">
        <v>-2.000408246580935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0.16007901772789973</v>
      </c>
      <c r="D34" s="115">
        <v>188</v>
      </c>
      <c r="E34" s="114">
        <v>190</v>
      </c>
      <c r="F34" s="114">
        <v>199</v>
      </c>
      <c r="G34" s="114">
        <v>195</v>
      </c>
      <c r="H34" s="140">
        <v>193</v>
      </c>
      <c r="I34" s="115">
        <v>-5</v>
      </c>
      <c r="J34" s="116">
        <v>-2.5906735751295336</v>
      </c>
    </row>
    <row r="35" spans="1:10" s="110" customFormat="1" ht="24.95" customHeight="1" x14ac:dyDescent="0.2">
      <c r="A35" s="292" t="s">
        <v>171</v>
      </c>
      <c r="B35" s="293" t="s">
        <v>172</v>
      </c>
      <c r="C35" s="113">
        <v>21.974251119701641</v>
      </c>
      <c r="D35" s="115">
        <v>25807</v>
      </c>
      <c r="E35" s="114">
        <v>25995</v>
      </c>
      <c r="F35" s="114">
        <v>26320</v>
      </c>
      <c r="G35" s="114">
        <v>26095</v>
      </c>
      <c r="H35" s="140">
        <v>26151</v>
      </c>
      <c r="I35" s="115">
        <v>-344</v>
      </c>
      <c r="J35" s="116">
        <v>-1.3154372681733013</v>
      </c>
    </row>
    <row r="36" spans="1:10" s="110" customFormat="1" ht="24.95" customHeight="1" x14ac:dyDescent="0.2">
      <c r="A36" s="294" t="s">
        <v>173</v>
      </c>
      <c r="B36" s="295" t="s">
        <v>174</v>
      </c>
      <c r="C36" s="125">
        <v>77.865669862570456</v>
      </c>
      <c r="D36" s="143">
        <v>91447</v>
      </c>
      <c r="E36" s="144">
        <v>92106</v>
      </c>
      <c r="F36" s="144">
        <v>92453</v>
      </c>
      <c r="G36" s="144">
        <v>90869</v>
      </c>
      <c r="H36" s="145">
        <v>90884</v>
      </c>
      <c r="I36" s="143">
        <v>563</v>
      </c>
      <c r="J36" s="146">
        <v>0.61947097398882089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2020-09-28T06:42:36Z</dcterms:created>
  <dcterms:modified xsi:type="dcterms:W3CDTF">2020-09-28T10:32:01Z</dcterms:modified>
</cp:coreProperties>
</file>