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C38" i="24"/>
  <c r="L38" i="24" s="1"/>
  <c r="C37" i="24"/>
  <c r="M37" i="24" s="1"/>
  <c r="C35" i="24"/>
  <c r="C34" i="24"/>
  <c r="G34" i="24" s="1"/>
  <c r="C33" i="24"/>
  <c r="C32" i="24"/>
  <c r="G32" i="24" s="1"/>
  <c r="C31" i="24"/>
  <c r="C30" i="24"/>
  <c r="C29" i="24"/>
  <c r="C28" i="24"/>
  <c r="C27" i="24"/>
  <c r="C26" i="24"/>
  <c r="G26" i="24" s="1"/>
  <c r="C25" i="24"/>
  <c r="C24" i="24"/>
  <c r="G24" i="24" s="1"/>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D8" i="24"/>
  <c r="J8" i="24"/>
  <c r="F8" i="24"/>
  <c r="F37" i="24"/>
  <c r="D37" i="24"/>
  <c r="K37" i="24"/>
  <c r="J37" i="24"/>
  <c r="H37" i="24"/>
  <c r="D33" i="24"/>
  <c r="J33" i="24"/>
  <c r="H33" i="24"/>
  <c r="K33" i="24"/>
  <c r="F33" i="24"/>
  <c r="D7" i="24"/>
  <c r="H7" i="24"/>
  <c r="J7" i="24"/>
  <c r="F7" i="24"/>
  <c r="K7" i="24"/>
  <c r="D23" i="24"/>
  <c r="J23" i="24"/>
  <c r="H23" i="24"/>
  <c r="K23" i="24"/>
  <c r="F23" i="24"/>
  <c r="D29" i="24"/>
  <c r="J29" i="24"/>
  <c r="H29" i="24"/>
  <c r="K29" i="24"/>
  <c r="F29" i="24"/>
  <c r="K32" i="24"/>
  <c r="H32" i="24"/>
  <c r="F32" i="24"/>
  <c r="D32" i="24"/>
  <c r="J32" i="24"/>
  <c r="D35" i="24"/>
  <c r="J35" i="24"/>
  <c r="H35" i="24"/>
  <c r="K35" i="24"/>
  <c r="F35" i="24"/>
  <c r="B45" i="24"/>
  <c r="B39" i="24"/>
  <c r="G27" i="24"/>
  <c r="M27" i="24"/>
  <c r="E27" i="24"/>
  <c r="L27" i="24"/>
  <c r="I27" i="24"/>
  <c r="G33" i="24"/>
  <c r="M33" i="24"/>
  <c r="E33" i="24"/>
  <c r="L33" i="24"/>
  <c r="I33" i="24"/>
  <c r="B14" i="24"/>
  <c r="B6" i="24"/>
  <c r="D17" i="24"/>
  <c r="J17" i="24"/>
  <c r="H17" i="24"/>
  <c r="K17" i="24"/>
  <c r="F17" i="24"/>
  <c r="K20" i="24"/>
  <c r="H20" i="24"/>
  <c r="F20" i="24"/>
  <c r="D20" i="24"/>
  <c r="J20" i="24"/>
  <c r="K26" i="24"/>
  <c r="H26" i="24"/>
  <c r="F26" i="24"/>
  <c r="D26" i="24"/>
  <c r="J26" i="24"/>
  <c r="G15" i="24"/>
  <c r="M15" i="24"/>
  <c r="E15" i="24"/>
  <c r="L15" i="24"/>
  <c r="I15" i="24"/>
  <c r="G21" i="24"/>
  <c r="M21" i="24"/>
  <c r="E21" i="24"/>
  <c r="L21" i="24"/>
  <c r="I21" i="24"/>
  <c r="D15" i="24"/>
  <c r="J15" i="24"/>
  <c r="H15" i="24"/>
  <c r="K15" i="24"/>
  <c r="F15" i="24"/>
  <c r="D21" i="24"/>
  <c r="J21" i="24"/>
  <c r="H21" i="24"/>
  <c r="K21" i="24"/>
  <c r="F21" i="24"/>
  <c r="K24" i="24"/>
  <c r="H24" i="24"/>
  <c r="F24" i="24"/>
  <c r="D24" i="24"/>
  <c r="J24" i="24"/>
  <c r="D27" i="24"/>
  <c r="J27" i="24"/>
  <c r="H27" i="24"/>
  <c r="K27" i="24"/>
  <c r="F27" i="24"/>
  <c r="K30" i="24"/>
  <c r="H30" i="24"/>
  <c r="F30" i="24"/>
  <c r="D30" i="24"/>
  <c r="J30" i="24"/>
  <c r="G19" i="24"/>
  <c r="M19" i="24"/>
  <c r="E19" i="24"/>
  <c r="L19" i="24"/>
  <c r="I19" i="24"/>
  <c r="G25" i="24"/>
  <c r="M25" i="24"/>
  <c r="E25" i="24"/>
  <c r="L25" i="24"/>
  <c r="I25" i="24"/>
  <c r="G31" i="24"/>
  <c r="M31" i="24"/>
  <c r="E31" i="24"/>
  <c r="L31" i="24"/>
  <c r="I31" i="24"/>
  <c r="K18" i="24"/>
  <c r="H18" i="24"/>
  <c r="F18" i="24"/>
  <c r="D18" i="24"/>
  <c r="J18" i="24"/>
  <c r="I16" i="24"/>
  <c r="M16" i="24"/>
  <c r="E16" i="24"/>
  <c r="L16" i="24"/>
  <c r="G16" i="24"/>
  <c r="D31" i="24"/>
  <c r="J31" i="24"/>
  <c r="H31" i="24"/>
  <c r="K31" i="24"/>
  <c r="F31" i="24"/>
  <c r="K38" i="24"/>
  <c r="J38" i="24"/>
  <c r="H38" i="24"/>
  <c r="F38" i="24"/>
  <c r="D38" i="24"/>
  <c r="G7" i="24"/>
  <c r="M7" i="24"/>
  <c r="E7" i="24"/>
  <c r="L7" i="24"/>
  <c r="I7" i="24"/>
  <c r="G35" i="24"/>
  <c r="M35" i="24"/>
  <c r="E35" i="24"/>
  <c r="L35" i="24"/>
  <c r="I35" i="24"/>
  <c r="K16" i="24"/>
  <c r="H16" i="24"/>
  <c r="F16" i="24"/>
  <c r="D16" i="24"/>
  <c r="J16" i="24"/>
  <c r="D19" i="24"/>
  <c r="J19" i="24"/>
  <c r="H19" i="24"/>
  <c r="K19" i="24"/>
  <c r="F19" i="24"/>
  <c r="K22" i="24"/>
  <c r="H22" i="24"/>
  <c r="F22" i="24"/>
  <c r="D22" i="24"/>
  <c r="J22" i="24"/>
  <c r="D25" i="24"/>
  <c r="J25" i="24"/>
  <c r="H25" i="24"/>
  <c r="K25" i="24"/>
  <c r="F25" i="24"/>
  <c r="K28" i="24"/>
  <c r="H28" i="24"/>
  <c r="F28" i="24"/>
  <c r="D28" i="24"/>
  <c r="J28" i="24"/>
  <c r="K34" i="24"/>
  <c r="H34" i="24"/>
  <c r="F34" i="24"/>
  <c r="D34" i="24"/>
  <c r="J34" i="24"/>
  <c r="G17" i="24"/>
  <c r="M17" i="24"/>
  <c r="E17" i="24"/>
  <c r="L17" i="24"/>
  <c r="I17" i="24"/>
  <c r="G23" i="24"/>
  <c r="M23" i="24"/>
  <c r="E23" i="24"/>
  <c r="L23" i="24"/>
  <c r="I23" i="24"/>
  <c r="G29" i="24"/>
  <c r="M29" i="24"/>
  <c r="E29" i="24"/>
  <c r="L29" i="24"/>
  <c r="I29" i="24"/>
  <c r="D9" i="24"/>
  <c r="H9" i="24"/>
  <c r="F9" i="24"/>
  <c r="K9" i="24"/>
  <c r="J9" i="24"/>
  <c r="G9" i="24"/>
  <c r="M9" i="24"/>
  <c r="E9" i="24"/>
  <c r="L9" i="24"/>
  <c r="I9" i="24"/>
  <c r="E37" i="24"/>
  <c r="C14" i="24"/>
  <c r="C6" i="24"/>
  <c r="I22" i="24"/>
  <c r="M22" i="24"/>
  <c r="E22" i="24"/>
  <c r="L22" i="24"/>
  <c r="I30" i="24"/>
  <c r="M30" i="24"/>
  <c r="E30" i="24"/>
  <c r="L30" i="24"/>
  <c r="C45" i="24"/>
  <c r="C39"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I8" i="24"/>
  <c r="M8" i="24"/>
  <c r="E8" i="24"/>
  <c r="L8" i="24"/>
  <c r="I18" i="24"/>
  <c r="M18" i="24"/>
  <c r="E18" i="24"/>
  <c r="L18" i="24"/>
  <c r="I26" i="24"/>
  <c r="M26" i="24"/>
  <c r="E26" i="24"/>
  <c r="L26" i="24"/>
  <c r="I34" i="24"/>
  <c r="M34" i="24"/>
  <c r="E34" i="24"/>
  <c r="L34" i="24"/>
  <c r="G22" i="24"/>
  <c r="G30" i="24"/>
  <c r="M38" i="24"/>
  <c r="E38" i="24"/>
  <c r="G38" i="24"/>
  <c r="I24" i="24"/>
  <c r="M24" i="24"/>
  <c r="E24" i="24"/>
  <c r="L24" i="24"/>
  <c r="I32" i="24"/>
  <c r="M32" i="24"/>
  <c r="E32" i="24"/>
  <c r="L32" i="24"/>
  <c r="G20"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45" i="24" l="1"/>
  <c r="G45" i="24"/>
  <c r="L45" i="24"/>
  <c r="M45" i="24"/>
  <c r="E45" i="24"/>
  <c r="I6" i="24"/>
  <c r="M6" i="24"/>
  <c r="E6" i="24"/>
  <c r="L6" i="24"/>
  <c r="G6" i="24"/>
  <c r="I79" i="24"/>
  <c r="J77" i="24"/>
  <c r="I14" i="24"/>
  <c r="M14" i="24"/>
  <c r="E14" i="24"/>
  <c r="L14" i="24"/>
  <c r="G14" i="24"/>
  <c r="K6" i="24"/>
  <c r="H6" i="24"/>
  <c r="D6" i="24"/>
  <c r="J6" i="24"/>
  <c r="F6" i="24"/>
  <c r="K14" i="24"/>
  <c r="H14" i="24"/>
  <c r="D14" i="24"/>
  <c r="J14" i="24"/>
  <c r="F14" i="24"/>
  <c r="K77" i="24"/>
  <c r="F39" i="24"/>
  <c r="D39" i="24"/>
  <c r="K39" i="24"/>
  <c r="J39" i="24"/>
  <c r="H39" i="24"/>
  <c r="I39" i="24"/>
  <c r="G39" i="24"/>
  <c r="L39" i="24"/>
  <c r="E39" i="24"/>
  <c r="M39" i="24"/>
  <c r="H45" i="24"/>
  <c r="F45" i="24"/>
  <c r="D45" i="24"/>
  <c r="K45" i="24"/>
  <c r="J45" i="24"/>
  <c r="K79" i="24" l="1"/>
  <c r="K78" i="24"/>
  <c r="J79" i="24"/>
  <c r="J78" i="24"/>
  <c r="I78" i="24"/>
  <c r="I83" i="24" l="1"/>
  <c r="I82" i="24"/>
  <c r="I81" i="24"/>
</calcChain>
</file>

<file path=xl/sharedStrings.xml><?xml version="1.0" encoding="utf-8"?>
<sst xmlns="http://schemas.openxmlformats.org/spreadsheetml/2006/main" count="1909" uniqueCount="521">
  <si>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</si>
  <si>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</si>
  <si>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</si>
  <si>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</si>
  <si>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</si>
  <si>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</si>
  <si>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</si>
  <si>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</si>
  <si>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</si>
  <si>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</si>
  <si>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</si>
  <si>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</si>
  <si>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</si>
  <si>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Frankenthal (Pfalz), kr.f. St. (07311)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</si>
  <si>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</si>
  <si>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</si>
  <si>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</si>
  <si>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</si>
  <si>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</si>
  <si>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</si>
  <si>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</si>
  <si>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</si>
  <si>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</si>
  <si>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</si>
  <si>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</si>
  <si>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</si>
  <si>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</si>
  <si>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</si>
  <si>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</si>
  <si>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</si>
  <si>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</si>
  <si>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</si>
  <si>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</si>
  <si>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</si>
  <si>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</si>
  <si>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</si>
  <si>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</si>
  <si>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</si>
  <si>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</si>
  <si>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</si>
  <si>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</si>
  <si>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</si>
  <si>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</si>
  <si>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</si>
  <si>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</si>
  <si>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</si>
  <si>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</si>
  <si>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</si>
  <si>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</si>
  <si>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</si>
  <si>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</si>
  <si>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</si>
  <si>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</si>
  <si>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</si>
  <si>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</si>
  <si>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</si>
  <si>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</si>
  <si>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</si>
  <si>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</si>
  <si>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</si>
  <si>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</si>
  <si>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</si>
  <si>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</si>
  <si>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</si>
  <si>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</si>
  <si>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</si>
  <si>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</si>
  <si>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</si>
  <si>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</si>
  <si>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</si>
  <si>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</si>
  <si>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</si>
  <si>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</si>
  <si>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</si>
  <si>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</si>
  <si>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</si>
  <si>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</si>
  <si>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</si>
  <si>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</si>
  <si>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</si>
  <si>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</si>
  <si>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</si>
  <si>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</si>
  <si>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</si>
  <si>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</si>
  <si>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</si>
  <si>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</si>
  <si>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</si>
  <si>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</si>
  <si>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</si>
  <si>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</si>
  <si>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</si>
  <si>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Frankenthal (Pfalz), kr.f. St. (07311);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</si>
  <si>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</si>
  <si>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</si>
  <si>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</si>
  <si>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</si>
  <si>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</si>
  <si>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</si>
  <si>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</si>
  <si>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</si>
  <si>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</si>
  <si>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</si>
  <si>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</si>
  <si>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</si>
  <si>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</si>
  <si>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</si>
  <si>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</si>
  <si>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</si>
  <si>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</si>
  <si>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</si>
  <si>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</si>
  <si>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</si>
  <si>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</si>
  <si>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</si>
  <si>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</si>
  <si>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</si>
  <si>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</si>
  <si>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</si>
  <si>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</si>
  <si>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</si>
  <si>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</si>
  <si>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</si>
  <si>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</si>
  <si>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</si>
  <si>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</si>
  <si>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</si>
  <si>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</si>
  <si>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</si>
  <si>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</si>
  <si>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</si>
  <si>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</si>
  <si>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</si>
  <si>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</si>
  <si>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</si>
  <si>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</si>
  <si>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</si>
  <si>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</si>
  <si>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</si>
  <si>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</si>
  <si>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</si>
  <si>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</si>
  <si>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</si>
  <si>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</si>
  <si>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</si>
  <si>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</si>
  <si>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</si>
  <si>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</si>
  <si>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</si>
  <si>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</si>
  <si>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</si>
  <si>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</si>
  <si>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</si>
  <si>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</si>
  <si>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</si>
  <si>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</si>
  <si>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</si>
  <si>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</si>
  <si>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</si>
  <si>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</si>
  <si>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</si>
  <si>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</si>
  <si>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</si>
  <si>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</si>
  <si>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</si>
  <si>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</si>
  <si>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</si>
  <si>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</si>
  <si>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</si>
  <si>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</si>
  <si>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</si>
  <si>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</si>
  <si>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</si>
  <si>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</si>
  <si>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</si>
  <si>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</si>
  <si>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</si>
  <si>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</si>
  <si>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</si>
  <si>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</si>
  <si>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</si>
  <si>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</si>
  <si>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</si>
  <si>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Frankenthal (Pfalz), kr.f. St. (07311)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</si>
  <si>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</si>
  <si>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</si>
  <si>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</si>
  <si>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</si>
  <si>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</si>
  <si>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</si>
  <si>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</si>
  <si>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</si>
  <si>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</si>
  <si>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</si>
  <si>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</si>
  <si>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</si>
  <si>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</si>
  <si>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</si>
  <si>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</si>
  <si>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</si>
  <si>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</si>
  <si>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</si>
  <si>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</si>
  <si>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</si>
  <si>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</si>
  <si>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</si>
  <si>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</si>
  <si>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</si>
  <si>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</si>
  <si>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</si>
  <si>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</si>
  <si>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</si>
  <si>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</si>
  <si>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</si>
  <si>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</si>
  <si>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</si>
  <si>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</si>
  <si>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</si>
  <si>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</si>
  <si>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</si>
  <si>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</si>
  <si>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</si>
  <si>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</si>
  <si>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</si>
  <si>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</si>
  <si>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</si>
  <si>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</si>
  <si>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</si>
  <si>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</si>
  <si>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</si>
  <si>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</si>
  <si>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</si>
  <si>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</si>
  <si>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</si>
  <si>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</si>
  <si>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</si>
  <si>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</si>
  <si>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</si>
  <si>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</si>
  <si>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</si>
  <si>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</si>
  <si>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</si>
  <si>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</si>
  <si>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</si>
  <si>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</si>
  <si>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</si>
  <si>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</si>
  <si>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</si>
  <si>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</si>
  <si>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</si>
  <si>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</si>
  <si>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</si>
  <si>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</si>
  <si>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</si>
  <si>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</si>
  <si>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</si>
  <si>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</si>
  <si>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</si>
  <si>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</si>
  <si>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</si>
  <si>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</si>
  <si>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</si>
  <si>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</si>
  <si>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</si>
  <si>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</si>
  <si>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</si>
  <si>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</si>
  <si>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</si>
  <si>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</si>
  <si>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</si>
  <si>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</si>
  <si>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</si>
  <si>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</si>
  <si>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</si>
  <si>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</si>
  <si>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</si>
  <si>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</si>
  <si>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</si>
  <si>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</si>
  <si>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</si>
  <si>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</si>
  <si>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</si>
  <si>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</si>
  <si>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</si>
  <si>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</si>
  <si>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</si>
  <si>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</si>
  <si>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</si>
  <si>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</si>
  <si>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</si>
  <si>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</si>
  <si>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</si>
  <si>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</si>
  <si>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</si>
  <si>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</si>
  <si>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</si>
  <si>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</si>
  <si>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</si>
  <si>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</si>
  <si>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</si>
  <si>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</si>
  <si>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</si>
  <si>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</si>
  <si>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</si>
  <si>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</si>
  <si>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</si>
  <si>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</si>
  <si>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</si>
  <si>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</si>
  <si>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</si>
  <si>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</si>
  <si>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</si>
  <si>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</si>
  <si>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</si>
  <si>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</si>
  <si>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</si>
  <si>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</si>
  <si>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</si>
  <si>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</si>
  <si>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</si>
  <si>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</si>
  <si>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</si>
  <si>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</si>
  <si>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</si>
  <si>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</si>
  <si>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</si>
  <si>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</si>
  <si>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</si>
  <si>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</si>
  <si>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</si>
  <si>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</si>
  <si>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</si>
  <si>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</si>
  <si>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</si>
  <si>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</si>
  <si>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</si>
  <si>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</si>
  <si>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</si>
  <si>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</si>
  <si>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</si>
  <si>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</si>
  <si>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</si>
  <si>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</si>
  <si>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</si>
  <si>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</si>
  <si>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</si>
  <si>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</si>
  <si>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</si>
  <si>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</si>
  <si>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</si>
  <si>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</si>
  <si>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</si>
  <si>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</si>
  <si>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</si>
  <si>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</si>
  <si>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</si>
  <si>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</si>
  <si>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</si>
  <si>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</si>
  <si>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</si>
  <si>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</si>
  <si>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</si>
  <si>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</si>
  <si>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</si>
  <si>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</si>
  <si>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</si>
  <si>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</si>
  <si>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</si>
  <si>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</si>
  <si>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</si>
  <si>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</si>
  <si>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</si>
  <si>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</si>
  <si>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Frankenthal (Pfalz), kr.f. St. (07311);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</si>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</sst>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{4D8CD742-E450-47AD-96BA-DCE275BD3CCF}</c15:txfldGUID>
                      <c15:f>Daten_Diagramme!$D$6</c15:f>
                      <c15:dlblFieldTableCache>
                        <c:ptCount val="1"/>
                        <c:pt idx="0">
                          <c:v>2.5</c:v>
                        </c:pt>
                      </c15:dlblFieldTableCache>
                    </c15:dlblFTEntry>
                  </c15:dlblFieldTable>
                  <c15:showDataLabelsRange val="0"/>
                </c:ext>
                <c:ext xmlns:c16="http://schemas.microsoft.com/office/drawing/2014/chart" uri="{C3380CC4-5D6E-409C-BE32-E72D297353CC}">
                  <c16:uniqueId val="{00000000-A076-4519-8AC8-8F89C61A61A9}"/>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{15794F56-8CBE-47D8-B69C-A06CF06AC65E}</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A076-4519-8AC8-8F89C61A61A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{3ED3DB33-46F8-45C7-A355-D5703FC40335}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076-4519-8AC8-8F89C61A61A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{88390F13-98E7-40F2-98E8-A36C170E494D}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076-4519-8AC8-8F89C61A61A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2.4953587419460521</c:v>
                </c:pt>
                <c:pt idx="1">
                  <c:v>0.73912918896366064</c:v>
                </c:pt>
                <c:pt idx="2">
                  <c:v>1.1186464311118853</c:v>
                </c:pt>
                <c:pt idx="3">
                  <c:v>1.0875687030768</c:v>
                </c:pt>
              </c:numCache>
            </c:numRef>
          </c:val>
          <c:extLst>
            <c:ext xmlns:c16="http://schemas.microsoft.com/office/drawing/2014/chart" uri="{C3380CC4-5D6E-409C-BE32-E72D297353CC}">
              <c16:uniqueId val="{00000004-A076-4519-8AC8-8F89C61A61A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{62A69798-DB4A-440F-B6BF-68937DB95121}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076-4519-8AC8-8F89C61A61A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{A86E742D-FC55-4887-8168-D1B499A3BA16}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076-4519-8AC8-8F89C61A61A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{16F7365D-2F28-4B1D-8F6A-3CCF4B6D4F75}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076-4519-8AC8-8F89C61A61A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{AECB9F5C-BCC4-4D9F-BDB7-1C1C3B97BB5E}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076-4519-8AC8-8F89C61A61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076-4519-8AC8-8F89C61A61A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076-4519-8AC8-8F89C61A61A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{27F8645D-AB16-44CF-9467-E82A9AF501F5}</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ED1F-4344-BE0C-5C1BFE85AB81}"/>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{175D2BF5-FB84-4C6B-8E0F-2B3E5FF31E41}</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ED1F-4344-BE0C-5C1BFE85AB8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{AF195D3D-9879-455A-846D-1B2EFDB16BAB}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D1F-4344-BE0C-5C1BFE85AB8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{B284CEFE-2362-455E-959E-1CCA3D4B6E92}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D1F-4344-BE0C-5C1BFE85AB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-3.5371399696816574</c:v>
                </c:pt>
                <c:pt idx="1">
                  <c:v>-3.2711552602853353</c:v>
                </c:pt>
                <c:pt idx="2">
                  <c:v>-2.7637010795899166</c:v>
                </c:pt>
                <c:pt idx="3">
                  <c:v>-2.8655893304673015</c:v>
                </c:pt>
              </c:numCache>
            </c:numRef>
          </c:val>
          <c:extLst>
            <c:ext xmlns:c16="http://schemas.microsoft.com/office/drawing/2014/chart" uri="{C3380CC4-5D6E-409C-BE32-E72D297353CC}">
              <c16:uniqueId val="{00000004-ED1F-4344-BE0C-5C1BFE85AB8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{87D1AA0B-1D9D-44B2-8995-AF83EA741FF9}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D1F-4344-BE0C-5C1BFE85AB8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{DD3329DA-7AB3-4832-BD14-04EC99F3BD58}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D1F-4344-BE0C-5C1BFE85AB8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{6543B8B0-3949-4353-B646-B422083396B8}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D1F-4344-BE0C-5C1BFE85AB8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{16600E0D-849C-42E3-865C-43D957AABA19}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D1F-4344-BE0C-5C1BFE85AB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D1F-4344-BE0C-5C1BFE85AB8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D1F-4344-BE0C-5C1BFE85AB8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{1CA649C2-791A-49CB-BC73-B65D474CC9A8}</c15:txfldGUID>
                      <c15:f>Daten_Diagramme!$D$14</c15:f>
                      <c15:dlblFieldTableCache>
                        <c:ptCount val="1"/>
                        <c:pt idx="0">
                          <c:v>2.5</c:v>
                        </c:pt>
                      </c15:dlblFieldTableCache>
                    </c15:dlblFTEntry>
                  </c15:dlblFieldTable>
                  <c15:showDataLabelsRange val="0"/>
                </c:ext>
                <c:ext xmlns:c16="http://schemas.microsoft.com/office/drawing/2014/chart" uri="{C3380CC4-5D6E-409C-BE32-E72D297353CC}">
                  <c16:uniqueId val="{00000000-E51E-4D4C-B702-4FAC5F3B97A0}"/>
                </c:ext>
              </c:extLst>
            </c:dLbl>
            <c:dLbl>
              <c:idx val="1"/>
              <c:tx>
                <c:strRef>
                  <c:f>Daten_Diagramme!$D$15</c:f>
                  <c:strCache>
                    <c:ptCount val="1"/>
                    <c:pt idx="0">
                      <c:v>39.0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{E48E93EC-6667-4007-9200-061A43899DAC}</c15:txfldGUID>
                      <c15:f>Daten_Diagramme!$D$15</c15:f>
                      <c15:dlblFieldTableCache>
                        <c:ptCount val="1"/>
                        <c:pt idx="0">
                          <c:v>39.0</c:v>
                        </c:pt>
                      </c15:dlblFieldTableCache>
                    </c15:dlblFTEntry>
                  </c15:dlblFieldTable>
                  <c15:showDataLabelsRange val="0"/>
                </c:ext>
                <c:ext xmlns:c16="http://schemas.microsoft.com/office/drawing/2014/chart" uri="{C3380CC4-5D6E-409C-BE32-E72D297353CC}">
                  <c16:uniqueId val="{00000001-E51E-4D4C-B702-4FAC5F3B97A0}"/>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{ED663E1B-32C3-4063-BEA8-4F20F6DF1D06}</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E51E-4D4C-B702-4FAC5F3B97A0}"/>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{01A3DAB4-FBB2-43B1-9EFA-155858341EFC}</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E51E-4D4C-B702-4FAC5F3B97A0}"/>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{07404323-A51E-43AB-9D88-31F2C9F3DE4E}</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E51E-4D4C-B702-4FAC5F3B97A0}"/>
                </c:ext>
              </c:extLst>
            </c:dLbl>
            <c:dLbl>
              <c:idx val="5"/>
              <c:tx>
                <c:strRef>
                  <c:f>Daten_Diagramme!$D$19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{C39E1481-E563-4670-926A-536BE89F8406}</c15:txfldGUID>
                      <c15:f>Daten_Diagramme!$D$19</c15:f>
                      <c15:dlblFieldTableCache>
                        <c:ptCount val="1"/>
                        <c:pt idx="0">
                          <c:v>4.6</c:v>
                        </c:pt>
                      </c15:dlblFieldTableCache>
                    </c15:dlblFTEntry>
                  </c15:dlblFieldTable>
                  <c15:showDataLabelsRange val="0"/>
                </c:ext>
                <c:ext xmlns:c16="http://schemas.microsoft.com/office/drawing/2014/chart" uri="{C3380CC4-5D6E-409C-BE32-E72D297353CC}">
                  <c16:uniqueId val="{00000005-E51E-4D4C-B702-4FAC5F3B97A0}"/>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{1E862C72-25E5-4746-9EB0-45247BDF7A7E}</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E51E-4D4C-B702-4FAC5F3B97A0}"/>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{F8F395C4-13C9-45A6-B5E4-2E6A3AA2ECC2}</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E51E-4D4C-B702-4FAC5F3B97A0}"/>
                </c:ext>
              </c:extLst>
            </c:dLbl>
            <c:dLbl>
              <c:idx val="8"/>
              <c:tx>
                <c:strRef>
                  <c:f>Daten_Diagramme!$D$22</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{27CDDC11-C50A-4576-B10D-B5F3FA5AB05D}</c15:txfldGUID>
                      <c15:f>Daten_Diagramme!$D$22</c15:f>
                      <c15:dlblFieldTableCache>
                        <c:ptCount val="1"/>
                        <c:pt idx="0">
                          <c:v>7.2</c:v>
                        </c:pt>
                      </c15:dlblFieldTableCache>
                    </c15:dlblFTEntry>
                  </c15:dlblFieldTable>
                  <c15:showDataLabelsRange val="0"/>
                </c:ext>
                <c:ext xmlns:c16="http://schemas.microsoft.com/office/drawing/2014/chart" uri="{C3380CC4-5D6E-409C-BE32-E72D297353CC}">
                  <c16:uniqueId val="{00000008-E51E-4D4C-B702-4FAC5F3B97A0}"/>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{08DD9A85-07F2-4237-843C-00149C31E939}</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E51E-4D4C-B702-4FAC5F3B97A0}"/>
                </c:ext>
              </c:extLst>
            </c:dLbl>
            <c:dLbl>
              <c:idx val="10"/>
              <c:tx>
                <c:strRef>
                  <c:f>Daten_Diagramme!$D$24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{37B8BB12-E2DE-44D6-8D4F-B0023780B82D}</c15:txfldGUID>
                      <c15:f>Daten_Diagramme!$D$24</c15:f>
                      <c15:dlblFieldTableCache>
                        <c:ptCount val="1"/>
                        <c:pt idx="0">
                          <c:v>-2.6</c:v>
                        </c:pt>
                      </c15:dlblFieldTableCache>
                    </c15:dlblFTEntry>
                  </c15:dlblFieldTable>
                  <c15:showDataLabelsRange val="0"/>
                </c:ext>
                <c:ext xmlns:c16="http://schemas.microsoft.com/office/drawing/2014/chart" uri="{C3380CC4-5D6E-409C-BE32-E72D297353CC}">
                  <c16:uniqueId val="{0000000A-E51E-4D4C-B702-4FAC5F3B97A0}"/>
                </c:ext>
              </c:extLst>
            </c:dLbl>
            <c:dLbl>
              <c:idx val="11"/>
              <c:tx>
                <c:strRef>
                  <c:f>Daten_Diagramme!$D$25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{A009E0B1-B7E4-4789-A7CE-C7F63DFE71B6}</c15:txfldGUID>
                      <c15:f>Daten_Diagramme!$D$25</c15:f>
                      <c15:dlblFieldTableCache>
                        <c:ptCount val="1"/>
                        <c:pt idx="0">
                          <c:v>-2.6</c:v>
                        </c:pt>
                      </c15:dlblFieldTableCache>
                    </c15:dlblFTEntry>
                  </c15:dlblFieldTable>
                  <c15:showDataLabelsRange val="0"/>
                </c:ext>
                <c:ext xmlns:c16="http://schemas.microsoft.com/office/drawing/2014/chart" uri="{C3380CC4-5D6E-409C-BE32-E72D297353CC}">
                  <c16:uniqueId val="{0000000B-E51E-4D4C-B702-4FAC5F3B97A0}"/>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{20EA3867-DCEA-4E5E-9804-8FB2B43F0A3E}</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E51E-4D4C-B702-4FAC5F3B97A0}"/>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{9C6874C7-21AC-4D46-9282-F99F197EE4B6}</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E51E-4D4C-B702-4FAC5F3B97A0}"/>
                </c:ext>
              </c:extLst>
            </c:dLbl>
            <c:dLbl>
              <c:idx val="14"/>
              <c:tx>
                <c:strRef>
                  <c:f>Daten_Diagramme!$D$28</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{B29FF2C3-3D8C-4DFD-AF34-0F52F9F5BE54}</c15:txfldGUID>
                      <c15:f>Daten_Diagramme!$D$28</c15:f>
                      <c15:dlblFieldTableCache>
                        <c:ptCount val="1"/>
                        <c:pt idx="0">
                          <c:v>19.9</c:v>
                        </c:pt>
                      </c15:dlblFieldTableCache>
                    </c15:dlblFTEntry>
                  </c15:dlblFieldTable>
                  <c15:showDataLabelsRange val="0"/>
                </c:ext>
                <c:ext xmlns:c16="http://schemas.microsoft.com/office/drawing/2014/chart" uri="{C3380CC4-5D6E-409C-BE32-E72D297353CC}">
                  <c16:uniqueId val="{0000000E-E51E-4D4C-B702-4FAC5F3B97A0}"/>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{85143447-6486-4341-AF52-E727191858FA}</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E51E-4D4C-B702-4FAC5F3B97A0}"/>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{E2AF7E46-6FEC-4D91-9F94-08335874BFE7}</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E51E-4D4C-B702-4FAC5F3B97A0}"/>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{12CFC6AA-7A61-44F0-A968-578978D1BECE}</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E51E-4D4C-B702-4FAC5F3B97A0}"/>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{4C1EA78F-C601-4F24-AD3D-A6C4D857B87A}</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E51E-4D4C-B702-4FAC5F3B97A0}"/>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{152556E4-3F4B-4B26-BABF-65B4E99CB14B}</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E51E-4D4C-B702-4FAC5F3B97A0}"/>
                </c:ext>
              </c:extLst>
            </c:dLbl>
            <c:dLbl>
              <c:idx val="20"/>
              <c:tx>
                <c:strRef>
                  <c:f>Daten_Diagramme!$D$34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{DF5DEBB5-E08F-4B75-ACCF-CA9431117D77}</c15:txfldGUID>
                      <c15:f>Daten_Diagramme!$D$34</c15:f>
                      <c15:dlblFieldTableCache>
                        <c:ptCount val="1"/>
                        <c:pt idx="0">
                          <c:v>-9.7</c:v>
                        </c:pt>
                      </c15:dlblFieldTableCache>
                    </c15:dlblFTEntry>
                  </c15:dlblFieldTable>
                  <c15:showDataLabelsRange val="0"/>
                </c:ext>
                <c:ext xmlns:c16="http://schemas.microsoft.com/office/drawing/2014/chart" uri="{C3380CC4-5D6E-409C-BE32-E72D297353CC}">
                  <c16:uniqueId val="{00000014-E51E-4D4C-B702-4FAC5F3B97A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{6ADEAEF5-3661-4CCD-B3B5-295AB74EB1ED}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51E-4D4C-B702-4FAC5F3B97A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{325E5BEB-01B0-4192-A61C-C0BEF66BEBE5}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51E-4D4C-B702-4FAC5F3B97A0}"/>
                </c:ext>
              </c:extLst>
            </c:dLbl>
            <c:dLbl>
              <c:idx val="23"/>
              <c:tx>
                <c:strRef>
                  <c:f>Daten_Diagramme!$D$37</c:f>
                  <c:strCache>
                    <c:ptCount val="1"/>
                    <c:pt idx="0">
                      <c:v>39.0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{0219A4C1-3AF7-4967-BAB4-6D1227FB3F93}</c15:txfldGUID>
                      <c15:f>Daten_Diagramme!$D$37</c15:f>
                      <c15:dlblFieldTableCache>
                        <c:ptCount val="1"/>
                        <c:pt idx="0">
                          <c:v>39.0</c:v>
                        </c:pt>
                      </c15:dlblFieldTableCache>
                    </c15:dlblFTEntry>
                  </c15:dlblFieldTable>
                  <c15:showDataLabelsRange val="0"/>
                </c:ext>
                <c:ext xmlns:c16="http://schemas.microsoft.com/office/drawing/2014/chart" uri="{C3380CC4-5D6E-409C-BE32-E72D297353CC}">
                  <c16:uniqueId val="{00000017-E51E-4D4C-B702-4FAC5F3B97A0}"/>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{4046BC77-E743-4F78-85EE-F3B7B5CDCE45}</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E51E-4D4C-B702-4FAC5F3B97A0}"/>
                </c:ext>
              </c:extLst>
            </c:dLbl>
            <c:dLbl>
              <c:idx val="25"/>
              <c:tx>
                <c:strRef>
                  <c:f>Daten_Diagramme!$D$39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{8A24BEED-5782-4F3D-B12A-2881CF520349}</c15:txfldGUID>
                      <c15:f>Daten_Diagramme!$D$39</c15:f>
                      <c15:dlblFieldTableCache>
                        <c:ptCount val="1"/>
                        <c:pt idx="0">
                          <c:v>3.0</c:v>
                        </c:pt>
                      </c15:dlblFieldTableCache>
                    </c15:dlblFTEntry>
                  </c15:dlblFieldTable>
                  <c15:showDataLabelsRange val="0"/>
                </c:ext>
                <c:ext xmlns:c16="http://schemas.microsoft.com/office/drawing/2014/chart" uri="{C3380CC4-5D6E-409C-BE32-E72D297353CC}">
                  <c16:uniqueId val="{00000019-E51E-4D4C-B702-4FAC5F3B97A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{6B340CBE-FD36-44EE-A015-347F76E3CF89}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51E-4D4C-B702-4FAC5F3B97A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{58BD1DAC-EA24-4DFF-9600-89C278CBF53E}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51E-4D4C-B702-4FAC5F3B97A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{5E6A6C33-02A9-4D22-8833-990C7DF2129B}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51E-4D4C-B702-4FAC5F3B97A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{274AD802-F043-4342-9BF0-21F08A69C26B}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51E-4D4C-B702-4FAC5F3B97A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{5564E4D9-8A94-479A-8BAB-B9952B7A906B}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51E-4D4C-B702-4FAC5F3B97A0}"/>
                </c:ext>
              </c:extLst>
            </c:dLbl>
            <c:dLbl>
              <c:idx val="31"/>
              <c:tx>
                <c:strRef>
                  <c:f>Daten_Diagramme!$D$45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{35BFCCAE-95B0-4CF8-878A-8BE052D94483}</c15:txfldGUID>
                      <c15:f>Daten_Diagramme!$D$45</c15:f>
                      <c15:dlblFieldTableCache>
                        <c:ptCount val="1"/>
                        <c:pt idx="0">
                          <c:v>3.0</c:v>
                        </c:pt>
                      </c15:dlblFieldTableCache>
                    </c15:dlblFTEntry>
                  </c15:dlblFieldTable>
                  <c15:showDataLabelsRange val="0"/>
                </c:ext>
                <c:ext xmlns:c16="http://schemas.microsoft.com/office/drawing/2014/chart" uri="{C3380CC4-5D6E-409C-BE32-E72D297353CC}">
                  <c16:uniqueId val="{0000001F-E51E-4D4C-B702-4FAC5F3B97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2.4953587419460521</c:v>
                </c:pt>
                <c:pt idx="1">
                  <c:v>38.983050847457626</c:v>
                </c:pt>
                <c:pt idx="2">
                  <c:v>0</c:v>
                </c:pt>
                <c:pt idx="3">
                  <c:v>2.9854096520763189</c:v>
                </c:pt>
                <c:pt idx="4">
                  <c:v>-2.8391167192429023</c:v>
                </c:pt>
                <c:pt idx="5">
                  <c:v>4.5894473930689976</c:v>
                </c:pt>
                <c:pt idx="6">
                  <c:v>-0.53475935828877008</c:v>
                </c:pt>
                <c:pt idx="7">
                  <c:v>0</c:v>
                </c:pt>
                <c:pt idx="8">
                  <c:v>7.2404371584699456</c:v>
                </c:pt>
                <c:pt idx="9">
                  <c:v>-2.9914529914529915</c:v>
                </c:pt>
                <c:pt idx="10">
                  <c:v>-2.6</c:v>
                </c:pt>
                <c:pt idx="11">
                  <c:v>-2.6190476190476191</c:v>
                </c:pt>
                <c:pt idx="12">
                  <c:v>0</c:v>
                </c:pt>
                <c:pt idx="13">
                  <c:v>0.60544904137235112</c:v>
                </c:pt>
                <c:pt idx="14">
                  <c:v>19.913419913419915</c:v>
                </c:pt>
                <c:pt idx="15">
                  <c:v>0</c:v>
                </c:pt>
                <c:pt idx="16">
                  <c:v>2.7671022290545735</c:v>
                </c:pt>
                <c:pt idx="17">
                  <c:v>0.69930069930069927</c:v>
                </c:pt>
                <c:pt idx="18">
                  <c:v>3.253968253968254</c:v>
                </c:pt>
                <c:pt idx="19">
                  <c:v>-1.2176560121765601</c:v>
                </c:pt>
                <c:pt idx="20">
                  <c:v>-9.6866096866096871</c:v>
                </c:pt>
                <c:pt idx="21">
                  <c:v>0</c:v>
                </c:pt>
                <c:pt idx="23">
                  <c:v>38.983050847457626</c:v>
                </c:pt>
                <c:pt idx="24">
                  <c:v>1.1498198043590184</c:v>
                </c:pt>
                <c:pt idx="25">
                  <c:v>2.9530093337624717</c:v>
                </c:pt>
              </c:numCache>
            </c:numRef>
          </c:val>
          <c:extLst>
            <c:ext xmlns:c16="http://schemas.microsoft.com/office/drawing/2014/chart" uri="{C3380CC4-5D6E-409C-BE32-E72D297353CC}">
              <c16:uniqueId val="{00000020-E51E-4D4C-B702-4FAC5F3B97A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{1CDE07A4-A5BA-466B-A3BC-A6FAB5971690}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51E-4D4C-B702-4FAC5F3B97A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{D958491C-7E8F-453D-BC1F-8A0857166F65}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51E-4D4C-B702-4FAC5F3B97A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{4328B53D-F841-4F83-95E5-FEBFEF20220E}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51E-4D4C-B702-4FAC5F3B97A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{F122D8A1-E740-4096-9846-B81B78764345}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51E-4D4C-B702-4FAC5F3B97A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{4CB40E81-5813-4850-8BB6-D5497A023C1E}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51E-4D4C-B702-4FAC5F3B97A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{C2E6E14C-CC0D-4E51-B89E-553ED616C80C}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51E-4D4C-B702-4FAC5F3B97A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{861EE3C7-1DB8-455F-95EE-514CC8A1FDFE}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51E-4D4C-B702-4FAC5F3B97A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{108C3792-AE10-438F-A3D8-72F267B5CC14}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51E-4D4C-B702-4FAC5F3B97A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{93058F18-960D-4990-87BF-C7AA97FE28A1}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51E-4D4C-B702-4FAC5F3B97A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{D1965FBA-2EBD-420D-95C2-AB051BA349DC}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51E-4D4C-B702-4FAC5F3B97A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{3C3648BF-00FD-431E-B996-7DD4085265E9}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51E-4D4C-B702-4FAC5F3B97A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{5C992F97-FA5B-45F4-847D-4F1061824C3E}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51E-4D4C-B702-4FAC5F3B97A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{23CBA458-F045-44E3-8E98-10DFE85EA35F}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51E-4D4C-B702-4FAC5F3B97A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{E64DCDAC-EFDD-4104-9504-674B8B702F44}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51E-4D4C-B702-4FAC5F3B97A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{137ABA72-7613-4039-B3D0-0B81637AC3C7}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51E-4D4C-B702-4FAC5F3B97A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{DA88E488-F9B0-4064-9DEA-EACE2DFCB751}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51E-4D4C-B702-4FAC5F3B97A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{D6F4F7E9-946D-470B-A15C-1A79B6AE84A9}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51E-4D4C-B702-4FAC5F3B97A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{92C89239-7F7E-4A59-AA4C-ABA6B300DC14}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51E-4D4C-B702-4FAC5F3B97A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{E2C2F355-A85E-485A-9E1A-1129B0C88176}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51E-4D4C-B702-4FAC5F3B97A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{9B8C1FAD-3FA9-4E0C-B6BE-64EB820BF566}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51E-4D4C-B702-4FAC5F3B97A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{E3CAE642-D143-4C46-A71B-8DFC20C7AD72}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51E-4D4C-B702-4FAC5F3B97A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{1E0F4F82-A109-45A4-A1DA-C163DE695A92}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51E-4D4C-B702-4FAC5F3B97A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{78F26285-7EC0-45FE-A1CC-A07C1569F142}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51E-4D4C-B702-4FAC5F3B97A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{2EF158A3-5E98-4779-8897-A16CDD3B4247}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51E-4D4C-B702-4FAC5F3B97A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{6E56A11D-6A42-4280-B612-667339F56F1A}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51E-4D4C-B702-4FAC5F3B97A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{C7AFB911-43F5-4D82-A6AA-97D4113EF464}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51E-4D4C-B702-4FAC5F3B97A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{CE21D9AB-6B42-4B29-AD4B-ED8706FDD318}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51E-4D4C-B702-4FAC5F3B97A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{03AD2236-6A9F-4722-9B58-D428E25A39F4}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51E-4D4C-B702-4FAC5F3B97A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{A4A1F274-0523-4790-BC6C-6A3CF9AA30B9}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51E-4D4C-B702-4FAC5F3B97A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{7E82F792-00E1-4162-8DFB-CDE78A299AB3}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51E-4D4C-B702-4FAC5F3B97A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{55C19FE7-4FC2-4B04-8A7A-A45D79DE3DAE}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51E-4D4C-B702-4FAC5F3B97A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{925A47BE-073C-4133-B5BE-6E0EF9D6151E}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51E-4D4C-B702-4FAC5F3B97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51E-4D4C-B702-4FAC5F3B97A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51E-4D4C-B702-4FAC5F3B97A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{B93ECDE8-1EA1-438C-8C78-93FB81A227A3}</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9A22-4F96-807C-7EE3AF026ACA}"/>
                </c:ext>
              </c:extLst>
            </c:dLbl>
            <c:dLbl>
              <c:idx val="1"/>
              <c:tx>
                <c:strRef>
                  <c:f>Daten_Diagramme!$E$15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{5E330CE6-F52E-4050-96EE-2BBC3167E005}</c15:txfldGUID>
                      <c15:f>Daten_Diagramme!$E$15</c15:f>
                      <c15:dlblFieldTableCache>
                        <c:ptCount val="1"/>
                        <c:pt idx="0">
                          <c:v>6.7</c:v>
                        </c:pt>
                      </c15:dlblFieldTableCache>
                    </c15:dlblFTEntry>
                  </c15:dlblFieldTable>
                  <c15:showDataLabelsRange val="0"/>
                </c:ext>
                <c:ext xmlns:c16="http://schemas.microsoft.com/office/drawing/2014/chart" uri="{C3380CC4-5D6E-409C-BE32-E72D297353CC}">
                  <c16:uniqueId val="{00000001-9A22-4F96-807C-7EE3AF026ACA}"/>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{537555D3-35C4-4DC6-AE4D-ECB3912F232E}</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9A22-4F96-807C-7EE3AF026ACA}"/>
                </c:ext>
              </c:extLst>
            </c:dLbl>
            <c:dLbl>
              <c:idx val="3"/>
              <c:tx>
                <c:strRef>
                  <c:f>Daten_Diagramme!$E$17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{3A29143E-313F-41D2-A26F-BFCAF5F8BAF8}</c15:txfldGUID>
                      <c15:f>Daten_Diagramme!$E$17</c15:f>
                      <c15:dlblFieldTableCache>
                        <c:ptCount val="1"/>
                        <c:pt idx="0">
                          <c:v>1.9</c:v>
                        </c:pt>
                      </c15:dlblFieldTableCache>
                    </c15:dlblFTEntry>
                  </c15:dlblFieldTable>
                  <c15:showDataLabelsRange val="0"/>
                </c:ext>
                <c:ext xmlns:c16="http://schemas.microsoft.com/office/drawing/2014/chart" uri="{C3380CC4-5D6E-409C-BE32-E72D297353CC}">
                  <c16:uniqueId val="{00000003-9A22-4F96-807C-7EE3AF026ACA}"/>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{B59BE7C3-9A31-49D1-BA88-5ED898ED55D4}</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9A22-4F96-807C-7EE3AF026ACA}"/>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{CD3F2FCB-1DB5-4B6D-969C-AA017509E902}</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9A22-4F96-807C-7EE3AF026ACA}"/>
                </c:ext>
              </c:extLst>
            </c:dLbl>
            <c:dLbl>
              <c:idx val="6"/>
              <c:tx>
                <c:strRef>
                  <c:f>Daten_Diagramme!$E$20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{F046D229-3441-435D-9448-A3AE752735C7}</c15:txfldGUID>
                      <c15:f>Daten_Diagramme!$E$20</c15:f>
                      <c15:dlblFieldTableCache>
                        <c:ptCount val="1"/>
                        <c:pt idx="0">
                          <c:v>4.2</c:v>
                        </c:pt>
                      </c15:dlblFieldTableCache>
                    </c15:dlblFTEntry>
                  </c15:dlblFieldTable>
                  <c15:showDataLabelsRange val="0"/>
                </c:ext>
                <c:ext xmlns:c16="http://schemas.microsoft.com/office/drawing/2014/chart" uri="{C3380CC4-5D6E-409C-BE32-E72D297353CC}">
                  <c16:uniqueId val="{00000006-9A22-4F96-807C-7EE3AF026ACA}"/>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{5D9FAC2A-B596-4C63-B826-E0856B7E6DD5}</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9A22-4F96-807C-7EE3AF026ACA}"/>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{70D20552-E2AA-473C-AAD1-93CD67B0C110}</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9A22-4F96-807C-7EE3AF026ACA}"/>
                </c:ext>
              </c:extLst>
            </c:dLbl>
            <c:dLbl>
              <c:idx val="9"/>
              <c:tx>
                <c:strRef>
                  <c:f>Daten_Diagramme!$E$23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{97D8B1FF-E1A2-41A2-B99E-364E82790CB1}</c15:txfldGUID>
                      <c15:f>Daten_Diagramme!$E$23</c15:f>
                      <c15:dlblFieldTableCache>
                        <c:ptCount val="1"/>
                        <c:pt idx="0">
                          <c:v>-6.7</c:v>
                        </c:pt>
                      </c15:dlblFieldTableCache>
                    </c15:dlblFTEntry>
                  </c15:dlblFieldTable>
                  <c15:showDataLabelsRange val="0"/>
                </c:ext>
                <c:ext xmlns:c16="http://schemas.microsoft.com/office/drawing/2014/chart" uri="{C3380CC4-5D6E-409C-BE32-E72D297353CC}">
                  <c16:uniqueId val="{00000009-9A22-4F96-807C-7EE3AF026ACA}"/>
                </c:ext>
              </c:extLst>
            </c:dLbl>
            <c:dLbl>
              <c:idx val="10"/>
              <c:tx>
                <c:strRef>
                  <c:f>Daten_Diagramme!$E$24</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{E3B46541-179A-496C-9660-2C986A96660B}</c15:txfldGUID>
                      <c15:f>Daten_Diagramme!$E$24</c15:f>
                      <c15:dlblFieldTableCache>
                        <c:ptCount val="1"/>
                        <c:pt idx="0">
                          <c:v>-12.1</c:v>
                        </c:pt>
                      </c15:dlblFieldTableCache>
                    </c15:dlblFTEntry>
                  </c15:dlblFieldTable>
                  <c15:showDataLabelsRange val="0"/>
                </c:ext>
                <c:ext xmlns:c16="http://schemas.microsoft.com/office/drawing/2014/chart" uri="{C3380CC4-5D6E-409C-BE32-E72D297353CC}">
                  <c16:uniqueId val="{0000000A-9A22-4F96-807C-7EE3AF026ACA}"/>
                </c:ext>
              </c:extLst>
            </c:dLbl>
            <c:dLbl>
              <c:idx val="11"/>
              <c:tx>
                <c:strRef>
                  <c:f>Daten_Diagramme!$E$25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{5D1E1F6A-FC41-4193-8FB8-7C6D72C9189F}</c15:txfldGUID>
                      <c15:f>Daten_Diagramme!$E$25</c15:f>
                      <c15:dlblFieldTableCache>
                        <c:ptCount val="1"/>
                        <c:pt idx="0">
                          <c:v>-4.5</c:v>
                        </c:pt>
                      </c15:dlblFieldTableCache>
                    </c15:dlblFTEntry>
                  </c15:dlblFieldTable>
                  <c15:showDataLabelsRange val="0"/>
                </c:ext>
                <c:ext xmlns:c16="http://schemas.microsoft.com/office/drawing/2014/chart" uri="{C3380CC4-5D6E-409C-BE32-E72D297353CC}">
                  <c16:uniqueId val="{0000000B-9A22-4F96-807C-7EE3AF026ACA}"/>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{A1489279-917F-44EE-BBCF-D84AA8B1613E}</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9A22-4F96-807C-7EE3AF026ACA}"/>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{97AFFAC7-BD97-4B02-93C3-71F5C4AE5E0C}</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9A22-4F96-807C-7EE3AF026ACA}"/>
                </c:ext>
              </c:extLst>
            </c:dLbl>
            <c:dLbl>
              <c:idx val="14"/>
              <c:tx>
                <c:strRef>
                  <c:f>Daten_Diagramme!$E$28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{A0AF22BD-45E6-464D-AAF3-A783BDA50E5E}</c15:txfldGUID>
                      <c15:f>Daten_Diagramme!$E$28</c15:f>
                      <c15:dlblFieldTableCache>
                        <c:ptCount val="1"/>
                        <c:pt idx="0">
                          <c:v>6.1</c:v>
                        </c:pt>
                      </c15:dlblFieldTableCache>
                    </c15:dlblFTEntry>
                  </c15:dlblFieldTable>
                  <c15:showDataLabelsRange val="0"/>
                </c:ext>
                <c:ext xmlns:c16="http://schemas.microsoft.com/office/drawing/2014/chart" uri="{C3380CC4-5D6E-409C-BE32-E72D297353CC}">
                  <c16:uniqueId val="{0000000E-9A22-4F96-807C-7EE3AF026ACA}"/>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{AE0AA74D-304D-4A81-A68A-24F963C90C0A}</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A22-4F96-807C-7EE3AF026ACA}"/>
                </c:ext>
              </c:extLst>
            </c:dLbl>
            <c:dLbl>
              <c:idx val="16"/>
              <c:tx>
                <c:strRef>
                  <c:f>Daten_Diagramme!$E$30</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{C08E6C31-8AE6-477B-A68D-96CCD2ED3EC9}</c15:txfldGUID>
                      <c15:f>Daten_Diagramme!$E$30</c15:f>
                      <c15:dlblFieldTableCache>
                        <c:ptCount val="1"/>
                        <c:pt idx="0">
                          <c:v>-20.0</c:v>
                        </c:pt>
                      </c15:dlblFieldTableCache>
                    </c15:dlblFTEntry>
                  </c15:dlblFieldTable>
                  <c15:showDataLabelsRange val="0"/>
                </c:ext>
                <c:ext xmlns:c16="http://schemas.microsoft.com/office/drawing/2014/chart" uri="{C3380CC4-5D6E-409C-BE32-E72D297353CC}">
                  <c16:uniqueId val="{00000010-9A22-4F96-807C-7EE3AF026ACA}"/>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{078F4369-E83B-4E1B-BA43-47A9F9112140}</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9A22-4F96-807C-7EE3AF026ACA}"/>
                </c:ext>
              </c:extLst>
            </c:dLbl>
            <c:dLbl>
              <c:idx val="18"/>
              <c:tx>
                <c:strRef>
                  <c:f>Daten_Diagramme!$E$32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{B16DCFAF-8157-4B43-8E4E-A490B39169B0}</c15:txfldGUID>
                      <c15:f>Daten_Diagramme!$E$32</c15:f>
                      <c15:dlblFieldTableCache>
                        <c:ptCount val="1"/>
                        <c:pt idx="0">
                          <c:v>3.3</c:v>
                        </c:pt>
                      </c15:dlblFieldTableCache>
                    </c15:dlblFTEntry>
                  </c15:dlblFieldTable>
                  <c15:showDataLabelsRange val="0"/>
                </c:ext>
                <c:ext xmlns:c16="http://schemas.microsoft.com/office/drawing/2014/chart" uri="{C3380CC4-5D6E-409C-BE32-E72D297353CC}">
                  <c16:uniqueId val="{00000012-9A22-4F96-807C-7EE3AF026ACA}"/>
                </c:ext>
              </c:extLst>
            </c:dLbl>
            <c:dLbl>
              <c:idx val="19"/>
              <c:tx>
                <c:strRef>
                  <c:f>Daten_Diagramme!$E$33</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{136908FD-7912-4CC5-A6EA-56529F327D31}</c15:txfldGUID>
                      <c15:f>Daten_Diagramme!$E$33</c15:f>
                      <c15:dlblFieldTableCache>
                        <c:ptCount val="1"/>
                        <c:pt idx="0">
                          <c:v>-10.5</c:v>
                        </c:pt>
                      </c15:dlblFieldTableCache>
                    </c15:dlblFTEntry>
                  </c15:dlblFieldTable>
                  <c15:showDataLabelsRange val="0"/>
                </c:ext>
                <c:ext xmlns:c16="http://schemas.microsoft.com/office/drawing/2014/chart" uri="{C3380CC4-5D6E-409C-BE32-E72D297353CC}">
                  <c16:uniqueId val="{00000013-9A22-4F96-807C-7EE3AF026ACA}"/>
                </c:ext>
              </c:extLst>
            </c:dLbl>
            <c:dLbl>
              <c:idx val="20"/>
              <c:tx>
                <c:strRef>
                  <c:f>Daten_Diagramme!$E$34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{5372BBEF-B58B-4E96-8435-A4A2832EF69F}</c15:txfldGUID>
                      <c15:f>Daten_Diagramme!$E$34</c15:f>
                      <c15:dlblFieldTableCache>
                        <c:ptCount val="1"/>
                        <c:pt idx="0">
                          <c:v>-8.6</c:v>
                        </c:pt>
                      </c15:dlblFieldTableCache>
                    </c15:dlblFTEntry>
                  </c15:dlblFieldTable>
                  <c15:showDataLabelsRange val="0"/>
                </c:ext>
                <c:ext xmlns:c16="http://schemas.microsoft.com/office/drawing/2014/chart" uri="{C3380CC4-5D6E-409C-BE32-E72D297353CC}">
                  <c16:uniqueId val="{00000014-9A22-4F96-807C-7EE3AF026AC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{B48452E5-684E-421C-BCBE-1735BF70485D}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A22-4F96-807C-7EE3AF026AC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{AD01EF3E-2AD6-4E2F-8E30-B12E964240AF}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A22-4F96-807C-7EE3AF026ACA}"/>
                </c:ext>
              </c:extLst>
            </c:dLbl>
            <c:dLbl>
              <c:idx val="23"/>
              <c:tx>
                <c:strRef>
                  <c:f>Daten_Diagramme!$E$37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{5AED0193-E6BB-4987-86A6-A21C3B9895A3}</c15:txfldGUID>
                      <c15:f>Daten_Diagramme!$E$37</c15:f>
                      <c15:dlblFieldTableCache>
                        <c:ptCount val="1"/>
                        <c:pt idx="0">
                          <c:v>6.7</c:v>
                        </c:pt>
                      </c15:dlblFieldTableCache>
                    </c15:dlblFTEntry>
                  </c15:dlblFieldTable>
                  <c15:showDataLabelsRange val="0"/>
                </c:ext>
                <c:ext xmlns:c16="http://schemas.microsoft.com/office/drawing/2014/chart" uri="{C3380CC4-5D6E-409C-BE32-E72D297353CC}">
                  <c16:uniqueId val="{00000017-9A22-4F96-807C-7EE3AF026ACA}"/>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{1FC4949D-5630-4054-B5A3-96DA7A99BBE4}</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9A22-4F96-807C-7EE3AF026ACA}"/>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{D7A11666-62A8-48F4-B9B1-057ACE53B9E1}</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9A22-4F96-807C-7EE3AF026AC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{A392CA84-EF95-48EF-9A74-3856505567AA}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A22-4F96-807C-7EE3AF026AC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{7A8D4A5B-49C9-44C4-9325-95BD74A6EDF9}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A22-4F96-807C-7EE3AF026AC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{8FCE71C8-5D47-4477-8716-882671DDD0E1}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A22-4F96-807C-7EE3AF026AC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{DE6F9E81-5A2D-4376-9AD5-2199422A965F}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A22-4F96-807C-7EE3AF026AC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{B9850A47-18FC-4664-BB12-EDC7BBA632AA}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A22-4F96-807C-7EE3AF026ACA}"/>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{13C1637D-2E24-4FEB-9DCF-8DF09320722E}</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9A22-4F96-807C-7EE3AF026A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-3.5371399696816574</c:v>
                </c:pt>
                <c:pt idx="1">
                  <c:v>6.666666666666667</c:v>
                </c:pt>
                <c:pt idx="2">
                  <c:v>0</c:v>
                </c:pt>
                <c:pt idx="3">
                  <c:v>1.9230769230769231</c:v>
                </c:pt>
                <c:pt idx="4">
                  <c:v>1.408450704225352</c:v>
                </c:pt>
                <c:pt idx="5">
                  <c:v>0</c:v>
                </c:pt>
                <c:pt idx="6">
                  <c:v>4.225352112676056</c:v>
                </c:pt>
                <c:pt idx="7">
                  <c:v>0</c:v>
                </c:pt>
                <c:pt idx="8">
                  <c:v>-0.93582887700534756</c:v>
                </c:pt>
                <c:pt idx="9">
                  <c:v>-6.7055393586005829</c:v>
                </c:pt>
                <c:pt idx="10">
                  <c:v>-12.064965197215777</c:v>
                </c:pt>
                <c:pt idx="11">
                  <c:v>-4.5454545454545459</c:v>
                </c:pt>
                <c:pt idx="12">
                  <c:v>0</c:v>
                </c:pt>
                <c:pt idx="13">
                  <c:v>-1.1961722488038278</c:v>
                </c:pt>
                <c:pt idx="14">
                  <c:v>6.1403508771929829</c:v>
                </c:pt>
                <c:pt idx="15">
                  <c:v>0</c:v>
                </c:pt>
                <c:pt idx="16">
                  <c:v>-20</c:v>
                </c:pt>
                <c:pt idx="17">
                  <c:v>-2.5210084033613445</c:v>
                </c:pt>
                <c:pt idx="18">
                  <c:v>3.3444816053511706</c:v>
                </c:pt>
                <c:pt idx="19">
                  <c:v>-10.483870967741936</c:v>
                </c:pt>
                <c:pt idx="20">
                  <c:v>-8.6058519793459549</c:v>
                </c:pt>
                <c:pt idx="21">
                  <c:v>0</c:v>
                </c:pt>
                <c:pt idx="23">
                  <c:v>6.666666666666667</c:v>
                </c:pt>
                <c:pt idx="24">
                  <c:v>-1.3297872340425532</c:v>
                </c:pt>
                <c:pt idx="25">
                  <c:v>-3.8127277824502381</c:v>
                </c:pt>
              </c:numCache>
            </c:numRef>
          </c:val>
          <c:extLst>
            <c:ext xmlns:c16="http://schemas.microsoft.com/office/drawing/2014/chart" uri="{C3380CC4-5D6E-409C-BE32-E72D297353CC}">
              <c16:uniqueId val="{00000020-9A22-4F96-807C-7EE3AF026AC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{652B10BF-DBF4-4BC0-8ED8-8FC121D8C27E}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A22-4F96-807C-7EE3AF026AC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{8732A245-6699-4ACE-9FF6-E491E3AA451F}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A22-4F96-807C-7EE3AF026AC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{FA54EC7E-BADF-4ACB-8D0F-C55CF98CCFFE}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A22-4F96-807C-7EE3AF026AC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{F93A200F-109D-47EF-B3A6-44CAA9E70933}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A22-4F96-807C-7EE3AF026AC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{E552BA3F-CBF8-4E2B-AA8E-8E6C9BB15B2C}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A22-4F96-807C-7EE3AF026AC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{6E64FD08-3D22-41A6-8EE8-03FC59839FBE}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A22-4F96-807C-7EE3AF026AC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{21F00254-57F2-4D03-AC74-81C7AC1FB24F}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A22-4F96-807C-7EE3AF026AC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{87C35E92-427F-452A-857C-CBD6BFF9804C}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A22-4F96-807C-7EE3AF026AC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{B089D414-9849-4C5B-8AD8-9286379B217B}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A22-4F96-807C-7EE3AF026AC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{874DDBC2-AB8A-471D-95D0-A854EAEC063D}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A22-4F96-807C-7EE3AF026AC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{1AC04DD6-86E6-4214-BD84-A2AC7DA3F64E}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A22-4F96-807C-7EE3AF026AC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{A98CAF15-2D4C-4999-8635-4FB077BC200C}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A22-4F96-807C-7EE3AF026AC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{CF487EAE-507C-4D9D-BCD9-04A8CFDD3A0A}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A22-4F96-807C-7EE3AF026AC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{4752DB02-9D09-4BC8-88CB-DAC1EDB633A8}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A22-4F96-807C-7EE3AF026AC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{1EBBE9FB-CA51-4472-A4D9-921830DEF772}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A22-4F96-807C-7EE3AF026AC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{2E13B521-FCD2-4718-B886-2687F5EFB42E}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A22-4F96-807C-7EE3AF026AC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{73032F6A-E1BA-4EF3-A48B-2F4A9089B673}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A22-4F96-807C-7EE3AF026AC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{01A3FCC9-A0DE-40C2-BCE3-2EE7C71F42EC}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A22-4F96-807C-7EE3AF026AC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{C8CE4313-AEC5-47AA-A8D0-AF33B1D8F338}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A22-4F96-807C-7EE3AF026AC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{96CB92A0-4402-4D62-9E4F-1A39FAAA7C00}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A22-4F96-807C-7EE3AF026AC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{27BB498F-C97F-4D69-B6FE-AB1904080F3B}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A22-4F96-807C-7EE3AF026AC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{C7751E46-99BB-4767-9F89-C0D93ABD2615}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A22-4F96-807C-7EE3AF026AC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{698673BD-38B9-4BE7-8F3F-F81D7AF1ECD1}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A22-4F96-807C-7EE3AF026AC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{8D6CD380-7E9F-4863-AB22-CC48485F9E82}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A22-4F96-807C-7EE3AF026AC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{27540D03-C458-4B74-88C0-6BFE8ABF93C0}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A22-4F96-807C-7EE3AF026AC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{23D78C6B-0375-4B4E-A54A-0645410AA3B3}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A22-4F96-807C-7EE3AF026AC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{10333397-B9EF-4D8F-9F1B-8BAE37F631A3}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A22-4F96-807C-7EE3AF026AC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{64C14C50-27F1-4349-B59D-FB65D5BCA8AD}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A22-4F96-807C-7EE3AF026AC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{A275FEB3-0173-4255-A9FE-FF9ADE00F154}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A22-4F96-807C-7EE3AF026AC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{015509C0-72EB-4C2B-BE23-3076C3C4D701}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A22-4F96-807C-7EE3AF026AC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{2113557E-694E-4CE3-B8C7-EF9AAC948B21}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A22-4F96-807C-7EE3AF026AC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{45FF9B41-914C-4FDC-A414-E485CED80510}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A22-4F96-807C-7EE3AF026A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A22-4F96-807C-7EE3AF026AC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A22-4F96-807C-7EE3AF026AC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{7C113E91-B10D-4559-A9E1-3B495CEF9803}</c15:txfldGUID>
                      <c15:f>Diagramm!$I$46</c15:f>
                      <c15:dlblFieldTableCache>
                        <c:ptCount val="1"/>
                      </c15:dlblFieldTableCache>
                    </c15:dlblFTEntry>
                  </c15:dlblFieldTable>
                  <c15:showDataLabelsRange val="0"/>
                </c:ext>
                <c:ext xmlns:c16="http://schemas.microsoft.com/office/drawing/2014/chart" uri="{C3380CC4-5D6E-409C-BE32-E72D297353CC}">
                  <c16:uniqueId val="{00000000-CA50-45EA-9E27-F9EAD6F6761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{CD5A09BF-0B71-4783-B04B-4E11EC853E1B}</c15:txfldGUID>
                      <c15:f>Diagramm!$I$47</c15:f>
                      <c15:dlblFieldTableCache>
                        <c:ptCount val="1"/>
                      </c15:dlblFieldTableCache>
                    </c15:dlblFTEntry>
                  </c15:dlblFieldTable>
                  <c15:showDataLabelsRange val="0"/>
                </c:ext>
                <c:ext xmlns:c16="http://schemas.microsoft.com/office/drawing/2014/chart" uri="{C3380CC4-5D6E-409C-BE32-E72D297353CC}">
                  <c16:uniqueId val="{00000001-CA50-45EA-9E27-F9EAD6F6761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{5EC6DC07-880A-42BD-B773-48EBDB1BCF6B}</c15:txfldGUID>
                      <c15:f>Diagramm!$I$48</c15:f>
                      <c15:dlblFieldTableCache>
                        <c:ptCount val="1"/>
                      </c15:dlblFieldTableCache>
                    </c15:dlblFTEntry>
                  </c15:dlblFieldTable>
                  <c15:showDataLabelsRange val="0"/>
                </c:ext>
                <c:ext xmlns:c16="http://schemas.microsoft.com/office/drawing/2014/chart" uri="{C3380CC4-5D6E-409C-BE32-E72D297353CC}">
                  <c16:uniqueId val="{00000002-CA50-45EA-9E27-F9EAD6F6761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{5C1428DD-1AD2-42EC-8845-EFA634E0F04F}</c15:txfldGUID>
                      <c15:f>Diagramm!$I$49</c15:f>
                      <c15:dlblFieldTableCache>
                        <c:ptCount val="1"/>
                      </c15:dlblFieldTableCache>
                    </c15:dlblFTEntry>
                  </c15:dlblFieldTable>
                  <c15:showDataLabelsRange val="0"/>
                </c:ext>
                <c:ext xmlns:c16="http://schemas.microsoft.com/office/drawing/2014/chart" uri="{C3380CC4-5D6E-409C-BE32-E72D297353CC}">
                  <c16:uniqueId val="{00000003-CA50-45EA-9E27-F9EAD6F6761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{FD910741-D20C-44F3-BED8-1B0FA75E3638}</c15:txfldGUID>
                      <c15:f>Diagramm!$I$50</c15:f>
                      <c15:dlblFieldTableCache>
                        <c:ptCount val="1"/>
                      </c15:dlblFieldTableCache>
                    </c15:dlblFTEntry>
                  </c15:dlblFieldTable>
                  <c15:showDataLabelsRange val="0"/>
                </c:ext>
                <c:ext xmlns:c16="http://schemas.microsoft.com/office/drawing/2014/chart" uri="{C3380CC4-5D6E-409C-BE32-E72D297353CC}">
                  <c16:uniqueId val="{00000004-CA50-45EA-9E27-F9EAD6F6761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{1AC83C3B-34E9-48CA-8E9E-60BB9C6269E8}</c15:txfldGUID>
                      <c15:f>Diagramm!$I$51</c15:f>
                      <c15:dlblFieldTableCache>
                        <c:ptCount val="1"/>
                      </c15:dlblFieldTableCache>
                    </c15:dlblFTEntry>
                  </c15:dlblFieldTable>
                  <c15:showDataLabelsRange val="0"/>
                </c:ext>
                <c:ext xmlns:c16="http://schemas.microsoft.com/office/drawing/2014/chart" uri="{C3380CC4-5D6E-409C-BE32-E72D297353CC}">
                  <c16:uniqueId val="{00000005-CA50-45EA-9E27-F9EAD6F6761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{5E41DF5F-C545-46F4-B817-4422BBFFBBCA}</c15:txfldGUID>
                      <c15:f>Diagramm!$I$52</c15:f>
                      <c15:dlblFieldTableCache>
                        <c:ptCount val="1"/>
                      </c15:dlblFieldTableCache>
                    </c15:dlblFTEntry>
                  </c15:dlblFieldTable>
                  <c15:showDataLabelsRange val="0"/>
                </c:ext>
                <c:ext xmlns:c16="http://schemas.microsoft.com/office/drawing/2014/chart" uri="{C3380CC4-5D6E-409C-BE32-E72D297353CC}">
                  <c16:uniqueId val="{00000006-CA50-45EA-9E27-F9EAD6F6761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{36B2B06B-3B39-4D81-99CB-587EB553BE60}</c15:txfldGUID>
                      <c15:f>Diagramm!$I$53</c15:f>
                      <c15:dlblFieldTableCache>
                        <c:ptCount val="1"/>
                      </c15:dlblFieldTableCache>
                    </c15:dlblFTEntry>
                  </c15:dlblFieldTable>
                  <c15:showDataLabelsRange val="0"/>
                </c:ext>
                <c:ext xmlns:c16="http://schemas.microsoft.com/office/drawing/2014/chart" uri="{C3380CC4-5D6E-409C-BE32-E72D297353CC}">
                  <c16:uniqueId val="{00000007-CA50-45EA-9E27-F9EAD6F6761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{773F3C0B-AA4D-4458-BFAE-EF1F1AD14F09}</c15:txfldGUID>
                      <c15:f>Diagramm!$I$54</c15:f>
                      <c15:dlblFieldTableCache>
                        <c:ptCount val="1"/>
                      </c15:dlblFieldTableCache>
                    </c15:dlblFTEntry>
                  </c15:dlblFieldTable>
                  <c15:showDataLabelsRange val="0"/>
                </c:ext>
                <c:ext xmlns:c16="http://schemas.microsoft.com/office/drawing/2014/chart" uri="{C3380CC4-5D6E-409C-BE32-E72D297353CC}">
                  <c16:uniqueId val="{00000008-CA50-45EA-9E27-F9EAD6F6761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{95004A4A-1CAF-409D-9A54-7BB503DED5E5}</c15:txfldGUID>
                      <c15:f>Diagramm!$I$55</c15:f>
                      <c15:dlblFieldTableCache>
                        <c:ptCount val="1"/>
                      </c15:dlblFieldTableCache>
                    </c15:dlblFTEntry>
                  </c15:dlblFieldTable>
                  <c15:showDataLabelsRange val="0"/>
                </c:ext>
                <c:ext xmlns:c16="http://schemas.microsoft.com/office/drawing/2014/chart" uri="{C3380CC4-5D6E-409C-BE32-E72D297353CC}">
                  <c16:uniqueId val="{00000009-CA50-45EA-9E27-F9EAD6F6761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{3358F362-FFF1-4F74-A4A0-B578D0708892}</c15:txfldGUID>
                      <c15:f>Diagramm!$I$56</c15:f>
                      <c15:dlblFieldTableCache>
                        <c:ptCount val="1"/>
                      </c15:dlblFieldTableCache>
                    </c15:dlblFTEntry>
                  </c15:dlblFieldTable>
                  <c15:showDataLabelsRange val="0"/>
                </c:ext>
                <c:ext xmlns:c16="http://schemas.microsoft.com/office/drawing/2014/chart" uri="{C3380CC4-5D6E-409C-BE32-E72D297353CC}">
                  <c16:uniqueId val="{0000000A-CA50-45EA-9E27-F9EAD6F6761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{E5C3B54C-3AAA-49D6-BB84-0C56015A677C}</c15:txfldGUID>
                      <c15:f>Diagramm!$I$57</c15:f>
                      <c15:dlblFieldTableCache>
                        <c:ptCount val="1"/>
                      </c15:dlblFieldTableCache>
                    </c15:dlblFTEntry>
                  </c15:dlblFieldTable>
                  <c15:showDataLabelsRange val="0"/>
                </c:ext>
                <c:ext xmlns:c16="http://schemas.microsoft.com/office/drawing/2014/chart" uri="{C3380CC4-5D6E-409C-BE32-E72D297353CC}">
                  <c16:uniqueId val="{0000000B-CA50-45EA-9E27-F9EAD6F6761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{CBC7E8EF-83AC-4F4F-868A-481E13BD9F18}</c15:txfldGUID>
                      <c15:f>Diagramm!$I$58</c15:f>
                      <c15:dlblFieldTableCache>
                        <c:ptCount val="1"/>
                      </c15:dlblFieldTableCache>
                    </c15:dlblFTEntry>
                  </c15:dlblFieldTable>
                  <c15:showDataLabelsRange val="0"/>
                </c:ext>
                <c:ext xmlns:c16="http://schemas.microsoft.com/office/drawing/2014/chart" uri="{C3380CC4-5D6E-409C-BE32-E72D297353CC}">
                  <c16:uniqueId val="{0000000C-CA50-45EA-9E27-F9EAD6F6761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{60268B5D-C613-4FF4-95D7-F36C783A9781}</c15:txfldGUID>
                      <c15:f>Diagramm!$I$59</c15:f>
                      <c15:dlblFieldTableCache>
                        <c:ptCount val="1"/>
                      </c15:dlblFieldTableCache>
                    </c15:dlblFTEntry>
                  </c15:dlblFieldTable>
                  <c15:showDataLabelsRange val="0"/>
                </c:ext>
                <c:ext xmlns:c16="http://schemas.microsoft.com/office/drawing/2014/chart" uri="{C3380CC4-5D6E-409C-BE32-E72D297353CC}">
                  <c16:uniqueId val="{0000000D-CA50-45EA-9E27-F9EAD6F6761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{F7CDEE9A-A3C9-474B-905D-C6F35B02637E}</c15:txfldGUID>
                      <c15:f>Diagramm!$I$60</c15:f>
                      <c15:dlblFieldTableCache>
                        <c:ptCount val="1"/>
                      </c15:dlblFieldTableCache>
                    </c15:dlblFTEntry>
                  </c15:dlblFieldTable>
                  <c15:showDataLabelsRange val="0"/>
                </c:ext>
                <c:ext xmlns:c16="http://schemas.microsoft.com/office/drawing/2014/chart" uri="{C3380CC4-5D6E-409C-BE32-E72D297353CC}">
                  <c16:uniqueId val="{0000000E-CA50-45EA-9E27-F9EAD6F6761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{B14F086F-B2D5-49D1-BBF3-427C10F3BF15}</c15:txfldGUID>
                      <c15:f>Diagramm!$I$61</c15:f>
                      <c15:dlblFieldTableCache>
                        <c:ptCount val="1"/>
                      </c15:dlblFieldTableCache>
                    </c15:dlblFTEntry>
                  </c15:dlblFieldTable>
                  <c15:showDataLabelsRange val="0"/>
                </c:ext>
                <c:ext xmlns:c16="http://schemas.microsoft.com/office/drawing/2014/chart" uri="{C3380CC4-5D6E-409C-BE32-E72D297353CC}">
                  <c16:uniqueId val="{0000000F-CA50-45EA-9E27-F9EAD6F6761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{E01F77E3-0CB1-41CC-A731-565463A70903}</c15:txfldGUID>
                      <c15:f>Diagramm!$I$62</c15:f>
                      <c15:dlblFieldTableCache>
                        <c:ptCount val="1"/>
                      </c15:dlblFieldTableCache>
                    </c15:dlblFTEntry>
                  </c15:dlblFieldTable>
                  <c15:showDataLabelsRange val="0"/>
                </c:ext>
                <c:ext xmlns:c16="http://schemas.microsoft.com/office/drawing/2014/chart" uri="{C3380CC4-5D6E-409C-BE32-E72D297353CC}">
                  <c16:uniqueId val="{00000010-CA50-45EA-9E27-F9EAD6F6761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{42DD976A-ADDC-4D3C-B22E-AC5EACAD9203}</c15:txfldGUID>
                      <c15:f>Diagramm!$I$63</c15:f>
                      <c15:dlblFieldTableCache>
                        <c:ptCount val="1"/>
                      </c15:dlblFieldTableCache>
                    </c15:dlblFTEntry>
                  </c15:dlblFieldTable>
                  <c15:showDataLabelsRange val="0"/>
                </c:ext>
                <c:ext xmlns:c16="http://schemas.microsoft.com/office/drawing/2014/chart" uri="{C3380CC4-5D6E-409C-BE32-E72D297353CC}">
                  <c16:uniqueId val="{00000011-CA50-45EA-9E27-F9EAD6F6761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{08D09AEE-953B-4DF5-9DE3-9E3910936571}</c15:txfldGUID>
                      <c15:f>Diagramm!$I$64</c15:f>
                      <c15:dlblFieldTableCache>
                        <c:ptCount val="1"/>
                      </c15:dlblFieldTableCache>
                    </c15:dlblFTEntry>
                  </c15:dlblFieldTable>
                  <c15:showDataLabelsRange val="0"/>
                </c:ext>
                <c:ext xmlns:c16="http://schemas.microsoft.com/office/drawing/2014/chart" uri="{C3380CC4-5D6E-409C-BE32-E72D297353CC}">
                  <c16:uniqueId val="{00000012-CA50-45EA-9E27-F9EAD6F6761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{4008B80A-B78A-46E0-A2E7-60AFA8F9E63C}</c15:txfldGUID>
                      <c15:f>Diagramm!$I$65</c15:f>
                      <c15:dlblFieldTableCache>
                        <c:ptCount val="1"/>
                      </c15:dlblFieldTableCache>
                    </c15:dlblFTEntry>
                  </c15:dlblFieldTable>
                  <c15:showDataLabelsRange val="0"/>
                </c:ext>
                <c:ext xmlns:c16="http://schemas.microsoft.com/office/drawing/2014/chart" uri="{C3380CC4-5D6E-409C-BE32-E72D297353CC}">
                  <c16:uniqueId val="{00000013-CA50-45EA-9E27-F9EAD6F6761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{22D62EE6-5BDB-4BF3-9642-60398D291FF1}</c15:txfldGUID>
                      <c15:f>Diagramm!$I$66</c15:f>
                      <c15:dlblFieldTableCache>
                        <c:ptCount val="1"/>
                      </c15:dlblFieldTableCache>
                    </c15:dlblFTEntry>
                  </c15:dlblFieldTable>
                  <c15:showDataLabelsRange val="0"/>
                </c:ext>
                <c:ext xmlns:c16="http://schemas.microsoft.com/office/drawing/2014/chart" uri="{C3380CC4-5D6E-409C-BE32-E72D297353CC}">
                  <c16:uniqueId val="{00000014-CA50-45EA-9E27-F9EAD6F6761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{CC98D0EB-AB2D-433F-B8C7-4DAADDFC6A58}</c15:txfldGUID>
                      <c15:f>Diagramm!$I$67</c15:f>
                      <c15:dlblFieldTableCache>
                        <c:ptCount val="1"/>
                      </c15:dlblFieldTableCache>
                    </c15:dlblFTEntry>
                  </c15:dlblFieldTable>
                  <c15:showDataLabelsRange val="0"/>
                </c:ext>
                <c:ext xmlns:c16="http://schemas.microsoft.com/office/drawing/2014/chart" uri="{C3380CC4-5D6E-409C-BE32-E72D297353CC}">
                  <c16:uniqueId val="{00000015-CA50-45EA-9E27-F9EAD6F6761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A50-45EA-9E27-F9EAD6F6761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{489F7456-D5E2-4BC7-8EC4-22BEF2E08E2F}</c15:txfldGUID>
                      <c15:f>Diagramm!$K$46</c15:f>
                      <c15:dlblFieldTableCache>
                        <c:ptCount val="1"/>
                      </c15:dlblFieldTableCache>
                    </c15:dlblFTEntry>
                  </c15:dlblFieldTable>
                  <c15:showDataLabelsRange val="0"/>
                </c:ext>
                <c:ext xmlns:c16="http://schemas.microsoft.com/office/drawing/2014/chart" uri="{C3380CC4-5D6E-409C-BE32-E72D297353CC}">
                  <c16:uniqueId val="{00000017-CA50-45EA-9E27-F9EAD6F6761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{12EC6353-A126-4EE4-959E-46AE6D88CFDC}</c15:txfldGUID>
                      <c15:f>Diagramm!$K$47</c15:f>
                      <c15:dlblFieldTableCache>
                        <c:ptCount val="1"/>
                      </c15:dlblFieldTableCache>
                    </c15:dlblFTEntry>
                  </c15:dlblFieldTable>
                  <c15:showDataLabelsRange val="0"/>
                </c:ext>
                <c:ext xmlns:c16="http://schemas.microsoft.com/office/drawing/2014/chart" uri="{C3380CC4-5D6E-409C-BE32-E72D297353CC}">
                  <c16:uniqueId val="{00000018-CA50-45EA-9E27-F9EAD6F6761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{EBEF515A-DFC8-4821-AF7A-00583D8A22D1}</c15:txfldGUID>
                      <c15:f>Diagramm!$K$48</c15:f>
                      <c15:dlblFieldTableCache>
                        <c:ptCount val="1"/>
                      </c15:dlblFieldTableCache>
                    </c15:dlblFTEntry>
                  </c15:dlblFieldTable>
                  <c15:showDataLabelsRange val="0"/>
                </c:ext>
                <c:ext xmlns:c16="http://schemas.microsoft.com/office/drawing/2014/chart" uri="{C3380CC4-5D6E-409C-BE32-E72D297353CC}">
                  <c16:uniqueId val="{00000019-CA50-45EA-9E27-F9EAD6F6761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{C3D62B46-29A7-4713-B845-6CEF23A5566A}</c15:txfldGUID>
                      <c15:f>Diagramm!$K$49</c15:f>
                      <c15:dlblFieldTableCache>
                        <c:ptCount val="1"/>
                      </c15:dlblFieldTableCache>
                    </c15:dlblFTEntry>
                  </c15:dlblFieldTable>
                  <c15:showDataLabelsRange val="0"/>
                </c:ext>
                <c:ext xmlns:c16="http://schemas.microsoft.com/office/drawing/2014/chart" uri="{C3380CC4-5D6E-409C-BE32-E72D297353CC}">
                  <c16:uniqueId val="{0000001A-CA50-45EA-9E27-F9EAD6F6761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{6E118F0A-63CE-43C3-8B2E-9EE247CF5C83}</c15:txfldGUID>
                      <c15:f>Diagramm!$K$50</c15:f>
                      <c15:dlblFieldTableCache>
                        <c:ptCount val="1"/>
                      </c15:dlblFieldTableCache>
                    </c15:dlblFTEntry>
                  </c15:dlblFieldTable>
                  <c15:showDataLabelsRange val="0"/>
                </c:ext>
                <c:ext xmlns:c16="http://schemas.microsoft.com/office/drawing/2014/chart" uri="{C3380CC4-5D6E-409C-BE32-E72D297353CC}">
                  <c16:uniqueId val="{0000001B-CA50-45EA-9E27-F9EAD6F6761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{FC2F7BD0-1022-4EAA-AFD5-76AB2A1F4C87}</c15:txfldGUID>
                      <c15:f>Diagramm!$K$51</c15:f>
                      <c15:dlblFieldTableCache>
                        <c:ptCount val="1"/>
                      </c15:dlblFieldTableCache>
                    </c15:dlblFTEntry>
                  </c15:dlblFieldTable>
                  <c15:showDataLabelsRange val="0"/>
                </c:ext>
                <c:ext xmlns:c16="http://schemas.microsoft.com/office/drawing/2014/chart" uri="{C3380CC4-5D6E-409C-BE32-E72D297353CC}">
                  <c16:uniqueId val="{0000001C-CA50-45EA-9E27-F9EAD6F6761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{086B28CF-D13B-4E1C-BD25-DFCBA9A6995F}</c15:txfldGUID>
                      <c15:f>Diagramm!$K$52</c15:f>
                      <c15:dlblFieldTableCache>
                        <c:ptCount val="1"/>
                      </c15:dlblFieldTableCache>
                    </c15:dlblFTEntry>
                  </c15:dlblFieldTable>
                  <c15:showDataLabelsRange val="0"/>
                </c:ext>
                <c:ext xmlns:c16="http://schemas.microsoft.com/office/drawing/2014/chart" uri="{C3380CC4-5D6E-409C-BE32-E72D297353CC}">
                  <c16:uniqueId val="{0000001D-CA50-45EA-9E27-F9EAD6F6761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{468E70F0-62BA-4360-BAFD-9D77545A4AB9}</c15:txfldGUID>
                      <c15:f>Diagramm!$K$53</c15:f>
                      <c15:dlblFieldTableCache>
                        <c:ptCount val="1"/>
                      </c15:dlblFieldTableCache>
                    </c15:dlblFTEntry>
                  </c15:dlblFieldTable>
                  <c15:showDataLabelsRange val="0"/>
                </c:ext>
                <c:ext xmlns:c16="http://schemas.microsoft.com/office/drawing/2014/chart" uri="{C3380CC4-5D6E-409C-BE32-E72D297353CC}">
                  <c16:uniqueId val="{0000001E-CA50-45EA-9E27-F9EAD6F6761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{D7C574E5-6807-4E04-AD95-CC7290911C7B}</c15:txfldGUID>
                      <c15:f>Diagramm!$K$54</c15:f>
                      <c15:dlblFieldTableCache>
                        <c:ptCount val="1"/>
                      </c15:dlblFieldTableCache>
                    </c15:dlblFTEntry>
                  </c15:dlblFieldTable>
                  <c15:showDataLabelsRange val="0"/>
                </c:ext>
                <c:ext xmlns:c16="http://schemas.microsoft.com/office/drawing/2014/chart" uri="{C3380CC4-5D6E-409C-BE32-E72D297353CC}">
                  <c16:uniqueId val="{0000001F-CA50-45EA-9E27-F9EAD6F6761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{A5F02D65-E7CC-40A8-B369-3DEB3316540F}</c15:txfldGUID>
                      <c15:f>Diagramm!$K$55</c15:f>
                      <c15:dlblFieldTableCache>
                        <c:ptCount val="1"/>
                      </c15:dlblFieldTableCache>
                    </c15:dlblFTEntry>
                  </c15:dlblFieldTable>
                  <c15:showDataLabelsRange val="0"/>
                </c:ext>
                <c:ext xmlns:c16="http://schemas.microsoft.com/office/drawing/2014/chart" uri="{C3380CC4-5D6E-409C-BE32-E72D297353CC}">
                  <c16:uniqueId val="{00000020-CA50-45EA-9E27-F9EAD6F6761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{345FDF22-E402-46FC-B684-178F46C87B12}</c15:txfldGUID>
                      <c15:f>Diagramm!$K$56</c15:f>
                      <c15:dlblFieldTableCache>
                        <c:ptCount val="1"/>
                      </c15:dlblFieldTableCache>
                    </c15:dlblFTEntry>
                  </c15:dlblFieldTable>
                  <c15:showDataLabelsRange val="0"/>
                </c:ext>
                <c:ext xmlns:c16="http://schemas.microsoft.com/office/drawing/2014/chart" uri="{C3380CC4-5D6E-409C-BE32-E72D297353CC}">
                  <c16:uniqueId val="{00000021-CA50-45EA-9E27-F9EAD6F6761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{12EF6EB1-95B8-411B-820B-B14BEDAC493B}</c15:txfldGUID>
                      <c15:f>Diagramm!$K$57</c15:f>
                      <c15:dlblFieldTableCache>
                        <c:ptCount val="1"/>
                      </c15:dlblFieldTableCache>
                    </c15:dlblFTEntry>
                  </c15:dlblFieldTable>
                  <c15:showDataLabelsRange val="0"/>
                </c:ext>
                <c:ext xmlns:c16="http://schemas.microsoft.com/office/drawing/2014/chart" uri="{C3380CC4-5D6E-409C-BE32-E72D297353CC}">
                  <c16:uniqueId val="{00000022-CA50-45EA-9E27-F9EAD6F6761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{BAF4CD02-B4F9-4113-838B-3E8A664B6202}</c15:txfldGUID>
                      <c15:f>Diagramm!$K$58</c15:f>
                      <c15:dlblFieldTableCache>
                        <c:ptCount val="1"/>
                      </c15:dlblFieldTableCache>
                    </c15:dlblFTEntry>
                  </c15:dlblFieldTable>
                  <c15:showDataLabelsRange val="0"/>
                </c:ext>
                <c:ext xmlns:c16="http://schemas.microsoft.com/office/drawing/2014/chart" uri="{C3380CC4-5D6E-409C-BE32-E72D297353CC}">
                  <c16:uniqueId val="{00000023-CA50-45EA-9E27-F9EAD6F6761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{328B3FD7-A55A-43D6-912B-021015EAA573}</c15:txfldGUID>
                      <c15:f>Diagramm!$K$59</c15:f>
                      <c15:dlblFieldTableCache>
                        <c:ptCount val="1"/>
                      </c15:dlblFieldTableCache>
                    </c15:dlblFTEntry>
                  </c15:dlblFieldTable>
                  <c15:showDataLabelsRange val="0"/>
                </c:ext>
                <c:ext xmlns:c16="http://schemas.microsoft.com/office/drawing/2014/chart" uri="{C3380CC4-5D6E-409C-BE32-E72D297353CC}">
                  <c16:uniqueId val="{00000024-CA50-45EA-9E27-F9EAD6F6761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{4CEFFD3F-2FAC-4987-937F-D131D757D0D6}</c15:txfldGUID>
                      <c15:f>Diagramm!$K$60</c15:f>
                      <c15:dlblFieldTableCache>
                        <c:ptCount val="1"/>
                      </c15:dlblFieldTableCache>
                    </c15:dlblFTEntry>
                  </c15:dlblFieldTable>
                  <c15:showDataLabelsRange val="0"/>
                </c:ext>
                <c:ext xmlns:c16="http://schemas.microsoft.com/office/drawing/2014/chart" uri="{C3380CC4-5D6E-409C-BE32-E72D297353CC}">
                  <c16:uniqueId val="{00000025-CA50-45EA-9E27-F9EAD6F6761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{BFC913C5-938D-49A4-8714-CB1C81FDE7DC}</c15:txfldGUID>
                      <c15:f>Diagramm!$K$61</c15:f>
                      <c15:dlblFieldTableCache>
                        <c:ptCount val="1"/>
                      </c15:dlblFieldTableCache>
                    </c15:dlblFTEntry>
                  </c15:dlblFieldTable>
                  <c15:showDataLabelsRange val="0"/>
                </c:ext>
                <c:ext xmlns:c16="http://schemas.microsoft.com/office/drawing/2014/chart" uri="{C3380CC4-5D6E-409C-BE32-E72D297353CC}">
                  <c16:uniqueId val="{00000026-CA50-45EA-9E27-F9EAD6F6761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{6FF55292-4298-4B6E-A623-F417E1018EE5}</c15:txfldGUID>
                      <c15:f>Diagramm!$K$62</c15:f>
                      <c15:dlblFieldTableCache>
                        <c:ptCount val="1"/>
                      </c15:dlblFieldTableCache>
                    </c15:dlblFTEntry>
                  </c15:dlblFieldTable>
                  <c15:showDataLabelsRange val="0"/>
                </c:ext>
                <c:ext xmlns:c16="http://schemas.microsoft.com/office/drawing/2014/chart" uri="{C3380CC4-5D6E-409C-BE32-E72D297353CC}">
                  <c16:uniqueId val="{00000027-CA50-45EA-9E27-F9EAD6F6761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{C8E0FB30-8BDE-49DA-8072-4C8EFC65B1E7}</c15:txfldGUID>
                      <c15:f>Diagramm!$K$63</c15:f>
                      <c15:dlblFieldTableCache>
                        <c:ptCount val="1"/>
                      </c15:dlblFieldTableCache>
                    </c15:dlblFTEntry>
                  </c15:dlblFieldTable>
                  <c15:showDataLabelsRange val="0"/>
                </c:ext>
                <c:ext xmlns:c16="http://schemas.microsoft.com/office/drawing/2014/chart" uri="{C3380CC4-5D6E-409C-BE32-E72D297353CC}">
                  <c16:uniqueId val="{00000028-CA50-45EA-9E27-F9EAD6F6761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{5E0D2DA3-6094-4261-9D0D-5D287861D9F3}</c15:txfldGUID>
                      <c15:f>Diagramm!$K$64</c15:f>
                      <c15:dlblFieldTableCache>
                        <c:ptCount val="1"/>
                      </c15:dlblFieldTableCache>
                    </c15:dlblFTEntry>
                  </c15:dlblFieldTable>
                  <c15:showDataLabelsRange val="0"/>
                </c:ext>
                <c:ext xmlns:c16="http://schemas.microsoft.com/office/drawing/2014/chart" uri="{C3380CC4-5D6E-409C-BE32-E72D297353CC}">
                  <c16:uniqueId val="{00000029-CA50-45EA-9E27-F9EAD6F6761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{BF1F8D4C-6B2E-4916-9675-216BFD5617F7}</c15:txfldGUID>
                      <c15:f>Diagramm!$K$65</c15:f>
                      <c15:dlblFieldTableCache>
                        <c:ptCount val="1"/>
                      </c15:dlblFieldTableCache>
                    </c15:dlblFTEntry>
                  </c15:dlblFieldTable>
                  <c15:showDataLabelsRange val="0"/>
                </c:ext>
                <c:ext xmlns:c16="http://schemas.microsoft.com/office/drawing/2014/chart" uri="{C3380CC4-5D6E-409C-BE32-E72D297353CC}">
                  <c16:uniqueId val="{0000002A-CA50-45EA-9E27-F9EAD6F6761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{370DB659-4756-4DCA-8343-CED82F90B344}</c15:txfldGUID>
                      <c15:f>Diagramm!$K$66</c15:f>
                      <c15:dlblFieldTableCache>
                        <c:ptCount val="1"/>
                      </c15:dlblFieldTableCache>
                    </c15:dlblFTEntry>
                  </c15:dlblFieldTable>
                  <c15:showDataLabelsRange val="0"/>
                </c:ext>
                <c:ext xmlns:c16="http://schemas.microsoft.com/office/drawing/2014/chart" uri="{C3380CC4-5D6E-409C-BE32-E72D297353CC}">
                  <c16:uniqueId val="{0000002B-CA50-45EA-9E27-F9EAD6F6761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{1B580BB2-B7C8-467D-99F7-5E456DE1590E}</c15:txfldGUID>
                      <c15:f>Diagramm!$K$67</c15:f>
                      <c15:dlblFieldTableCache>
                        <c:ptCount val="1"/>
                      </c15:dlblFieldTableCache>
                    </c15:dlblFTEntry>
                  </c15:dlblFieldTable>
                  <c15:showDataLabelsRange val="0"/>
                </c:ext>
                <c:ext xmlns:c16="http://schemas.microsoft.com/office/drawing/2014/chart" uri="{C3380CC4-5D6E-409C-BE32-E72D297353CC}">
                  <c16:uniqueId val="{0000002C-CA50-45EA-9E27-F9EAD6F6761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A50-45EA-9E27-F9EAD6F6761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{CF3337AB-5460-4873-9DF5-0708F0F16CE8}</c15:txfldGUID>
                      <c15:f>Diagramm!$J$46</c15:f>
                      <c15:dlblFieldTableCache>
                        <c:ptCount val="1"/>
                      </c15:dlblFieldTableCache>
                    </c15:dlblFTEntry>
                  </c15:dlblFieldTable>
                  <c15:showDataLabelsRange val="0"/>
                </c:ext>
                <c:ext xmlns:c16="http://schemas.microsoft.com/office/drawing/2014/chart" uri="{C3380CC4-5D6E-409C-BE32-E72D297353CC}">
                  <c16:uniqueId val="{0000002E-CA50-45EA-9E27-F9EAD6F6761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{20A7008B-7752-4D40-8A17-6FBA30A8E883}</c15:txfldGUID>
                      <c15:f>Diagramm!$J$47</c15:f>
                      <c15:dlblFieldTableCache>
                        <c:ptCount val="1"/>
                      </c15:dlblFieldTableCache>
                    </c15:dlblFTEntry>
                  </c15:dlblFieldTable>
                  <c15:showDataLabelsRange val="0"/>
                </c:ext>
                <c:ext xmlns:c16="http://schemas.microsoft.com/office/drawing/2014/chart" uri="{C3380CC4-5D6E-409C-BE32-E72D297353CC}">
                  <c16:uniqueId val="{0000002F-CA50-45EA-9E27-F9EAD6F6761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{8BE3281F-CF5D-4C18-BC81-5B759992713E}</c15:txfldGUID>
                      <c15:f>Diagramm!$J$48</c15:f>
                      <c15:dlblFieldTableCache>
                        <c:ptCount val="1"/>
                      </c15:dlblFieldTableCache>
                    </c15:dlblFTEntry>
                  </c15:dlblFieldTable>
                  <c15:showDataLabelsRange val="0"/>
                </c:ext>
                <c:ext xmlns:c16="http://schemas.microsoft.com/office/drawing/2014/chart" uri="{C3380CC4-5D6E-409C-BE32-E72D297353CC}">
                  <c16:uniqueId val="{00000030-CA50-45EA-9E27-F9EAD6F6761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{EB08095B-E910-4393-8461-719619506459}</c15:txfldGUID>
                      <c15:f>Diagramm!$J$49</c15:f>
                      <c15:dlblFieldTableCache>
                        <c:ptCount val="1"/>
                      </c15:dlblFieldTableCache>
                    </c15:dlblFTEntry>
                  </c15:dlblFieldTable>
                  <c15:showDataLabelsRange val="0"/>
                </c:ext>
                <c:ext xmlns:c16="http://schemas.microsoft.com/office/drawing/2014/chart" uri="{C3380CC4-5D6E-409C-BE32-E72D297353CC}">
                  <c16:uniqueId val="{00000031-CA50-45EA-9E27-F9EAD6F6761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{297D2C52-17EE-4E3E-A106-31D684902DC3}</c15:txfldGUID>
                      <c15:f>Diagramm!$J$50</c15:f>
                      <c15:dlblFieldTableCache>
                        <c:ptCount val="1"/>
                      </c15:dlblFieldTableCache>
                    </c15:dlblFTEntry>
                  </c15:dlblFieldTable>
                  <c15:showDataLabelsRange val="0"/>
                </c:ext>
                <c:ext xmlns:c16="http://schemas.microsoft.com/office/drawing/2014/chart" uri="{C3380CC4-5D6E-409C-BE32-E72D297353CC}">
                  <c16:uniqueId val="{00000032-CA50-45EA-9E27-F9EAD6F6761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{A5B35C08-E60F-4F35-9DA7-A9238679E905}</c15:txfldGUID>
                      <c15:f>Diagramm!$J$51</c15:f>
                      <c15:dlblFieldTableCache>
                        <c:ptCount val="1"/>
                      </c15:dlblFieldTableCache>
                    </c15:dlblFTEntry>
                  </c15:dlblFieldTable>
                  <c15:showDataLabelsRange val="0"/>
                </c:ext>
                <c:ext xmlns:c16="http://schemas.microsoft.com/office/drawing/2014/chart" uri="{C3380CC4-5D6E-409C-BE32-E72D297353CC}">
                  <c16:uniqueId val="{00000033-CA50-45EA-9E27-F9EAD6F6761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{DA66B5A8-AF50-4E16-B3D5-B3222F433A83}</c15:txfldGUID>
                      <c15:f>Diagramm!$J$52</c15:f>
                      <c15:dlblFieldTableCache>
                        <c:ptCount val="1"/>
                      </c15:dlblFieldTableCache>
                    </c15:dlblFTEntry>
                  </c15:dlblFieldTable>
                  <c15:showDataLabelsRange val="0"/>
                </c:ext>
                <c:ext xmlns:c16="http://schemas.microsoft.com/office/drawing/2014/chart" uri="{C3380CC4-5D6E-409C-BE32-E72D297353CC}">
                  <c16:uniqueId val="{00000034-CA50-45EA-9E27-F9EAD6F6761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{759015F0-E709-43C6-A629-CB8DA15A9DD5}</c15:txfldGUID>
                      <c15:f>Diagramm!$J$53</c15:f>
                      <c15:dlblFieldTableCache>
                        <c:ptCount val="1"/>
                      </c15:dlblFieldTableCache>
                    </c15:dlblFTEntry>
                  </c15:dlblFieldTable>
                  <c15:showDataLabelsRange val="0"/>
                </c:ext>
                <c:ext xmlns:c16="http://schemas.microsoft.com/office/drawing/2014/chart" uri="{C3380CC4-5D6E-409C-BE32-E72D297353CC}">
                  <c16:uniqueId val="{00000035-CA50-45EA-9E27-F9EAD6F6761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{AB41F230-1075-419D-809F-483357C5A3F9}</c15:txfldGUID>
                      <c15:f>Diagramm!$J$54</c15:f>
                      <c15:dlblFieldTableCache>
                        <c:ptCount val="1"/>
                      </c15:dlblFieldTableCache>
                    </c15:dlblFTEntry>
                  </c15:dlblFieldTable>
                  <c15:showDataLabelsRange val="0"/>
                </c:ext>
                <c:ext xmlns:c16="http://schemas.microsoft.com/office/drawing/2014/chart" uri="{C3380CC4-5D6E-409C-BE32-E72D297353CC}">
                  <c16:uniqueId val="{00000036-CA50-45EA-9E27-F9EAD6F6761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{631284F1-8AFE-4830-A895-09FB1D9408D5}</c15:txfldGUID>
                      <c15:f>Diagramm!$J$55</c15:f>
                      <c15:dlblFieldTableCache>
                        <c:ptCount val="1"/>
                      </c15:dlblFieldTableCache>
                    </c15:dlblFTEntry>
                  </c15:dlblFieldTable>
                  <c15:showDataLabelsRange val="0"/>
                </c:ext>
                <c:ext xmlns:c16="http://schemas.microsoft.com/office/drawing/2014/chart" uri="{C3380CC4-5D6E-409C-BE32-E72D297353CC}">
                  <c16:uniqueId val="{00000037-CA50-45EA-9E27-F9EAD6F6761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{D03B8CFC-FACC-4821-BDA8-6FEAFB6310B0}</c15:txfldGUID>
                      <c15:f>Diagramm!$J$56</c15:f>
                      <c15:dlblFieldTableCache>
                        <c:ptCount val="1"/>
                      </c15:dlblFieldTableCache>
                    </c15:dlblFTEntry>
                  </c15:dlblFieldTable>
                  <c15:showDataLabelsRange val="0"/>
                </c:ext>
                <c:ext xmlns:c16="http://schemas.microsoft.com/office/drawing/2014/chart" uri="{C3380CC4-5D6E-409C-BE32-E72D297353CC}">
                  <c16:uniqueId val="{00000038-CA50-45EA-9E27-F9EAD6F6761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{6612121D-CB74-418A-B2DA-C9B8DF2808C5}</c15:txfldGUID>
                      <c15:f>Diagramm!$J$57</c15:f>
                      <c15:dlblFieldTableCache>
                        <c:ptCount val="1"/>
                      </c15:dlblFieldTableCache>
                    </c15:dlblFTEntry>
                  </c15:dlblFieldTable>
                  <c15:showDataLabelsRange val="0"/>
                </c:ext>
                <c:ext xmlns:c16="http://schemas.microsoft.com/office/drawing/2014/chart" uri="{C3380CC4-5D6E-409C-BE32-E72D297353CC}">
                  <c16:uniqueId val="{00000039-CA50-45EA-9E27-F9EAD6F6761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{221A0396-3393-42B0-BE23-DF7679C22054}</c15:txfldGUID>
                      <c15:f>Diagramm!$J$58</c15:f>
                      <c15:dlblFieldTableCache>
                        <c:ptCount val="1"/>
                      </c15:dlblFieldTableCache>
                    </c15:dlblFTEntry>
                  </c15:dlblFieldTable>
                  <c15:showDataLabelsRange val="0"/>
                </c:ext>
                <c:ext xmlns:c16="http://schemas.microsoft.com/office/drawing/2014/chart" uri="{C3380CC4-5D6E-409C-BE32-E72D297353CC}">
                  <c16:uniqueId val="{0000003A-CA50-45EA-9E27-F9EAD6F6761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{C327AF17-EA28-43A4-90F8-FC351512D079}</c15:txfldGUID>
                      <c15:f>Diagramm!$J$59</c15:f>
                      <c15:dlblFieldTableCache>
                        <c:ptCount val="1"/>
                      </c15:dlblFieldTableCache>
                    </c15:dlblFTEntry>
                  </c15:dlblFieldTable>
                  <c15:showDataLabelsRange val="0"/>
                </c:ext>
                <c:ext xmlns:c16="http://schemas.microsoft.com/office/drawing/2014/chart" uri="{C3380CC4-5D6E-409C-BE32-E72D297353CC}">
                  <c16:uniqueId val="{0000003B-CA50-45EA-9E27-F9EAD6F6761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{58C80749-C044-4AF9-9E5E-BA8748E03F87}</c15:txfldGUID>
                      <c15:f>Diagramm!$J$60</c15:f>
                      <c15:dlblFieldTableCache>
                        <c:ptCount val="1"/>
                      </c15:dlblFieldTableCache>
                    </c15:dlblFTEntry>
                  </c15:dlblFieldTable>
                  <c15:showDataLabelsRange val="0"/>
                </c:ext>
                <c:ext xmlns:c16="http://schemas.microsoft.com/office/drawing/2014/chart" uri="{C3380CC4-5D6E-409C-BE32-E72D297353CC}">
                  <c16:uniqueId val="{0000003C-CA50-45EA-9E27-F9EAD6F6761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{EE2DAFAA-FEAF-4FBA-8FB1-DA09FC904DDB}</c15:txfldGUID>
                      <c15:f>Diagramm!$J$61</c15:f>
                      <c15:dlblFieldTableCache>
                        <c:ptCount val="1"/>
                      </c15:dlblFieldTableCache>
                    </c15:dlblFTEntry>
                  </c15:dlblFieldTable>
                  <c15:showDataLabelsRange val="0"/>
                </c:ext>
                <c:ext xmlns:c16="http://schemas.microsoft.com/office/drawing/2014/chart" uri="{C3380CC4-5D6E-409C-BE32-E72D297353CC}">
                  <c16:uniqueId val="{0000003D-CA50-45EA-9E27-F9EAD6F6761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{2EA5E5B7-738F-40FD-9C28-2DAA2984DBCF}</c15:txfldGUID>
                      <c15:f>Diagramm!$J$62</c15:f>
                      <c15:dlblFieldTableCache>
                        <c:ptCount val="1"/>
                      </c15:dlblFieldTableCache>
                    </c15:dlblFTEntry>
                  </c15:dlblFieldTable>
                  <c15:showDataLabelsRange val="0"/>
                </c:ext>
                <c:ext xmlns:c16="http://schemas.microsoft.com/office/drawing/2014/chart" uri="{C3380CC4-5D6E-409C-BE32-E72D297353CC}">
                  <c16:uniqueId val="{0000003E-CA50-45EA-9E27-F9EAD6F6761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{815B9B5A-6850-4D03-8A5B-5E0B3869768F}</c15:txfldGUID>
                      <c15:f>Diagramm!$J$63</c15:f>
                      <c15:dlblFieldTableCache>
                        <c:ptCount val="1"/>
                      </c15:dlblFieldTableCache>
                    </c15:dlblFTEntry>
                  </c15:dlblFieldTable>
                  <c15:showDataLabelsRange val="0"/>
                </c:ext>
                <c:ext xmlns:c16="http://schemas.microsoft.com/office/drawing/2014/chart" uri="{C3380CC4-5D6E-409C-BE32-E72D297353CC}">
                  <c16:uniqueId val="{0000003F-CA50-45EA-9E27-F9EAD6F6761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{2B558A5F-7C93-45D9-9D09-67DF213AFAF6}</c15:txfldGUID>
                      <c15:f>Diagramm!$J$64</c15:f>
                      <c15:dlblFieldTableCache>
                        <c:ptCount val="1"/>
                      </c15:dlblFieldTableCache>
                    </c15:dlblFTEntry>
                  </c15:dlblFieldTable>
                  <c15:showDataLabelsRange val="0"/>
                </c:ext>
                <c:ext xmlns:c16="http://schemas.microsoft.com/office/drawing/2014/chart" uri="{C3380CC4-5D6E-409C-BE32-E72D297353CC}">
                  <c16:uniqueId val="{00000040-CA50-45EA-9E27-F9EAD6F6761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{13ED9CAC-76FA-4CF0-BD31-D8958992B2CD}</c15:txfldGUID>
                      <c15:f>Diagramm!$J$65</c15:f>
                      <c15:dlblFieldTableCache>
                        <c:ptCount val="1"/>
                      </c15:dlblFieldTableCache>
                    </c15:dlblFTEntry>
                  </c15:dlblFieldTable>
                  <c15:showDataLabelsRange val="0"/>
                </c:ext>
                <c:ext xmlns:c16="http://schemas.microsoft.com/office/drawing/2014/chart" uri="{C3380CC4-5D6E-409C-BE32-E72D297353CC}">
                  <c16:uniqueId val="{00000041-CA50-45EA-9E27-F9EAD6F6761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{DDA5631A-2BF8-483B-8FF8-E46FA1247CC2}</c15:txfldGUID>
                      <c15:f>Diagramm!$J$66</c15:f>
                      <c15:dlblFieldTableCache>
                        <c:ptCount val="1"/>
                      </c15:dlblFieldTableCache>
                    </c15:dlblFTEntry>
                  </c15:dlblFieldTable>
                  <c15:showDataLabelsRange val="0"/>
                </c:ext>
                <c:ext xmlns:c16="http://schemas.microsoft.com/office/drawing/2014/chart" uri="{C3380CC4-5D6E-409C-BE32-E72D297353CC}">
                  <c16:uniqueId val="{00000042-CA50-45EA-9E27-F9EAD6F6761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{1A9B7C9C-CE85-423C-953E-20B0F78432E4}</c15:txfldGUID>
                      <c15:f>Diagramm!$J$67</c15:f>
                      <c15:dlblFieldTableCache>
                        <c:ptCount val="1"/>
                      </c15:dlblFieldTableCache>
                    </c15:dlblFTEntry>
                  </c15:dlblFieldTable>
                  <c15:showDataLabelsRange val="0"/>
                </c:ext>
                <c:ext xmlns:c16="http://schemas.microsoft.com/office/drawing/2014/chart" uri="{C3380CC4-5D6E-409C-BE32-E72D297353CC}">
                  <c16:uniqueId val="{00000043-CA50-45EA-9E27-F9EAD6F6761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A50-45EA-9E27-F9EAD6F6761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4D-4625-A097-E1C1F79AD4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4D-4625-A097-E1C1F79AD4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4D-4625-A097-E1C1F79AD4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4D-4625-A097-E1C1F79AD4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4D-4625-A097-E1C1F79AD4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4D-4625-A097-E1C1F79AD4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4D-4625-A097-E1C1F79AD4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4D-4625-A097-E1C1F79AD4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4D-4625-A097-E1C1F79AD4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84D-4625-A097-E1C1F79AD4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84D-4625-A097-E1C1F79AD4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4D-4625-A097-E1C1F79AD4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84D-4625-A097-E1C1F79AD4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84D-4625-A097-E1C1F79AD4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4D-4625-A097-E1C1F79AD4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84D-4625-A097-E1C1F79AD4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84D-4625-A097-E1C1F79AD4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84D-4625-A097-E1C1F79AD4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84D-4625-A097-E1C1F79AD4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84D-4625-A097-E1C1F79AD4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84D-4625-A097-E1C1F79AD4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84D-4625-A097-E1C1F79AD4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84D-4625-A097-E1C1F79AD44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84D-4625-A097-E1C1F79AD4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84D-4625-A097-E1C1F79AD4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84D-4625-A097-E1C1F79AD4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84D-4625-A097-E1C1F79AD4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84D-4625-A097-E1C1F79AD4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84D-4625-A097-E1C1F79AD4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84D-4625-A097-E1C1F79AD4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84D-4625-A097-E1C1F79AD4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84D-4625-A097-E1C1F79AD4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84D-4625-A097-E1C1F79AD4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84D-4625-A097-E1C1F79AD4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84D-4625-A097-E1C1F79AD4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84D-4625-A097-E1C1F79AD4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84D-4625-A097-E1C1F79AD4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84D-4625-A097-E1C1F79AD4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84D-4625-A097-E1C1F79AD4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84D-4625-A097-E1C1F79AD4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84D-4625-A097-E1C1F79AD4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84D-4625-A097-E1C1F79AD4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84D-4625-A097-E1C1F79AD4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84D-4625-A097-E1C1F79AD4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84D-4625-A097-E1C1F79AD4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84D-4625-A097-E1C1F79AD44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84D-4625-A097-E1C1F79AD44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84D-4625-A097-E1C1F79AD44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84D-4625-A097-E1C1F79AD44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84D-4625-A097-E1C1F79AD44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84D-4625-A097-E1C1F79AD44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84D-4625-A097-E1C1F79AD44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84D-4625-A097-E1C1F79AD44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84D-4625-A097-E1C1F79AD44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84D-4625-A097-E1C1F79AD44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84D-4625-A097-E1C1F79AD44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84D-4625-A097-E1C1F79AD44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84D-4625-A097-E1C1F79AD44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84D-4625-A097-E1C1F79AD44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84D-4625-A097-E1C1F79AD44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84D-4625-A097-E1C1F79AD44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84D-4625-A097-E1C1F79AD44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84D-4625-A097-E1C1F79AD44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84D-4625-A097-E1C1F79AD44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84D-4625-A097-E1C1F79AD44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84D-4625-A097-E1C1F79AD44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84D-4625-A097-E1C1F79AD44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84D-4625-A097-E1C1F79AD4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84D-4625-A097-E1C1F79AD44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100.39825526265882</c:v>
                </c:pt>
                <c:pt idx="2">
                  <c:v>101.09362159428534</c:v>
                </c:pt>
                <c:pt idx="3">
                  <c:v>99.702888931032305</c:v>
                </c:pt>
                <c:pt idx="4">
                  <c:v>99.595423225235479</c:v>
                </c:pt>
                <c:pt idx="5">
                  <c:v>99.487957519438652</c:v>
                </c:pt>
                <c:pt idx="6">
                  <c:v>101.87748909539162</c:v>
                </c:pt>
                <c:pt idx="7">
                  <c:v>101.49187685694419</c:v>
                </c:pt>
                <c:pt idx="8">
                  <c:v>101.14419369113092</c:v>
                </c:pt>
                <c:pt idx="9">
                  <c:v>101.32751754219609</c:v>
                </c:pt>
                <c:pt idx="10">
                  <c:v>103.97623111448257</c:v>
                </c:pt>
                <c:pt idx="11">
                  <c:v>103.48315317023832</c:v>
                </c:pt>
                <c:pt idx="12">
                  <c:v>105.152032366142</c:v>
                </c:pt>
                <c:pt idx="13">
                  <c:v>104.49459510714962</c:v>
                </c:pt>
                <c:pt idx="14">
                  <c:v>106.10658069410204</c:v>
                </c:pt>
                <c:pt idx="15">
                  <c:v>104.65263290979203</c:v>
                </c:pt>
                <c:pt idx="16">
                  <c:v>104.17219798975914</c:v>
                </c:pt>
                <c:pt idx="17">
                  <c:v>103.92565901763702</c:v>
                </c:pt>
                <c:pt idx="18">
                  <c:v>113.9199696567419</c:v>
                </c:pt>
                <c:pt idx="19">
                  <c:v>118.31974208230609</c:v>
                </c:pt>
                <c:pt idx="20">
                  <c:v>115.77217270371072</c:v>
                </c:pt>
                <c:pt idx="21">
                  <c:v>116.50546810797142</c:v>
                </c:pt>
                <c:pt idx="22">
                  <c:v>119.61565206397371</c:v>
                </c:pt>
                <c:pt idx="23">
                  <c:v>120.11505152032368</c:v>
                </c:pt>
                <c:pt idx="24">
                  <c:v>118.66110373601366</c:v>
                </c:pt>
              </c:numCache>
            </c:numRef>
          </c:val>
          <c:smooth val="0"/>
          <c:extLst>
            <c:ext xmlns:c16="http://schemas.microsoft.com/office/drawing/2014/chart" uri="{C3380CC4-5D6E-409C-BE32-E72D297353CC}">
              <c16:uniqueId val="{00000000-0634-471A-8781-E6E1F274299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100.7745933384973</c:v>
                </c:pt>
                <c:pt idx="2">
                  <c:v>101.39426800929512</c:v>
                </c:pt>
                <c:pt idx="3">
                  <c:v>100.46475600309836</c:v>
                </c:pt>
                <c:pt idx="4">
                  <c:v>100.07745933384973</c:v>
                </c:pt>
                <c:pt idx="5">
                  <c:v>101.23934934159567</c:v>
                </c:pt>
                <c:pt idx="6">
                  <c:v>104.02788536018591</c:v>
                </c:pt>
                <c:pt idx="7">
                  <c:v>103.17583268783888</c:v>
                </c:pt>
                <c:pt idx="8">
                  <c:v>100.61967467079782</c:v>
                </c:pt>
                <c:pt idx="9">
                  <c:v>100.85205267234703</c:v>
                </c:pt>
                <c:pt idx="10">
                  <c:v>106.04182804027886</c:v>
                </c:pt>
                <c:pt idx="11">
                  <c:v>106.19674670797832</c:v>
                </c:pt>
                <c:pt idx="12">
                  <c:v>108.98528272656856</c:v>
                </c:pt>
                <c:pt idx="13">
                  <c:v>110.92176607281176</c:v>
                </c:pt>
                <c:pt idx="14">
                  <c:v>111.69635941130906</c:v>
                </c:pt>
                <c:pt idx="15">
                  <c:v>111.30906274206043</c:v>
                </c:pt>
                <c:pt idx="16">
                  <c:v>109.3725793958172</c:v>
                </c:pt>
                <c:pt idx="17">
                  <c:v>113.63284275755228</c:v>
                </c:pt>
                <c:pt idx="18">
                  <c:v>114.79473276529821</c:v>
                </c:pt>
                <c:pt idx="19">
                  <c:v>120.1394268009295</c:v>
                </c:pt>
                <c:pt idx="20">
                  <c:v>119.67467079783114</c:v>
                </c:pt>
                <c:pt idx="21">
                  <c:v>120.83656080557708</c:v>
                </c:pt>
                <c:pt idx="22">
                  <c:v>123.3152594887684</c:v>
                </c:pt>
                <c:pt idx="23">
                  <c:v>123.54763749031758</c:v>
                </c:pt>
                <c:pt idx="24">
                  <c:v>120.44926413632844</c:v>
                </c:pt>
              </c:numCache>
            </c:numRef>
          </c:val>
          <c:smooth val="0"/>
          <c:extLst>
            <c:ext xmlns:c16="http://schemas.microsoft.com/office/drawing/2014/chart" uri="{C3380CC4-5D6E-409C-BE32-E72D297353CC}">
              <c16:uniqueId val="{00000001-0634-471A-8781-E6E1F274299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101.6078431372549</c:v>
                </c:pt>
                <c:pt idx="2">
                  <c:v>103.05882352941175</c:v>
                </c:pt>
                <c:pt idx="3">
                  <c:v>103.68627450980392</c:v>
                </c:pt>
                <c:pt idx="4">
                  <c:v>98.980392156862735</c:v>
                </c:pt>
                <c:pt idx="5">
                  <c:v>99.607843137254903</c:v>
                </c:pt>
                <c:pt idx="6">
                  <c:v>99.254901960784309</c:v>
                </c:pt>
                <c:pt idx="7">
                  <c:v>98.588235294117638</c:v>
                </c:pt>
                <c:pt idx="8">
                  <c:v>97.098039215686271</c:v>
                </c:pt>
                <c:pt idx="9">
                  <c:v>99.294117647058826</c:v>
                </c:pt>
                <c:pt idx="10">
                  <c:v>95.607843137254903</c:v>
                </c:pt>
                <c:pt idx="11">
                  <c:v>95.490196078431381</c:v>
                </c:pt>
                <c:pt idx="12">
                  <c:v>95.803921568627445</c:v>
                </c:pt>
                <c:pt idx="13">
                  <c:v>95.019607843137251</c:v>
                </c:pt>
                <c:pt idx="14">
                  <c:v>93.921568627450981</c:v>
                </c:pt>
                <c:pt idx="15">
                  <c:v>93.921568627450981</c:v>
                </c:pt>
                <c:pt idx="16">
                  <c:v>92.274509803921561</c:v>
                </c:pt>
                <c:pt idx="17">
                  <c:v>94.35294117647058</c:v>
                </c:pt>
                <c:pt idx="18">
                  <c:v>92.627450980392155</c:v>
                </c:pt>
                <c:pt idx="19">
                  <c:v>96.666666666666671</c:v>
                </c:pt>
                <c:pt idx="20">
                  <c:v>94.627450980392155</c:v>
                </c:pt>
                <c:pt idx="21">
                  <c:v>97.254901960784309</c:v>
                </c:pt>
                <c:pt idx="22">
                  <c:v>92.313725490196077</c:v>
                </c:pt>
                <c:pt idx="23">
                  <c:v>93.333333333333329</c:v>
                </c:pt>
                <c:pt idx="24">
                  <c:v>88.745098039215691</c:v>
                </c:pt>
              </c:numCache>
            </c:numRef>
          </c:val>
          <c:smooth val="0"/>
          <c:extLst>
            <c:ext xmlns:c16="http://schemas.microsoft.com/office/drawing/2014/chart" uri="{C3380CC4-5D6E-409C-BE32-E72D297353CC}">
              <c16:uniqueId val="{00000002-0634-471A-8781-E6E1F274299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634-471A-8781-E6E1F274299D}"/>
                </c:ext>
              </c:extLst>
            </c:dLbl>
            <c:dLbl>
              <c:idx val="1"/>
              <c:delete val="1"/>
              <c:extLst>
                <c:ext xmlns:c15="http://schemas.microsoft.com/office/drawing/2012/chart" uri="{CE6537A1-D6FC-4f65-9D91-7224C49458BB}"/>
                <c:ext xmlns:c16="http://schemas.microsoft.com/office/drawing/2014/chart" uri="{C3380CC4-5D6E-409C-BE32-E72D297353CC}">
                  <c16:uniqueId val="{00000004-0634-471A-8781-E6E1F274299D}"/>
                </c:ext>
              </c:extLst>
            </c:dLbl>
            <c:dLbl>
              <c:idx val="2"/>
              <c:delete val="1"/>
              <c:extLst>
                <c:ext xmlns:c15="http://schemas.microsoft.com/office/drawing/2012/chart" uri="{CE6537A1-D6FC-4f65-9D91-7224C49458BB}"/>
                <c:ext xmlns:c16="http://schemas.microsoft.com/office/drawing/2014/chart" uri="{C3380CC4-5D6E-409C-BE32-E72D297353CC}">
                  <c16:uniqueId val="{00000005-0634-471A-8781-E6E1F274299D}"/>
                </c:ext>
              </c:extLst>
            </c:dLbl>
            <c:dLbl>
              <c:idx val="3"/>
              <c:delete val="1"/>
              <c:extLst>
                <c:ext xmlns:c15="http://schemas.microsoft.com/office/drawing/2012/chart" uri="{CE6537A1-D6FC-4f65-9D91-7224C49458BB}"/>
                <c:ext xmlns:c16="http://schemas.microsoft.com/office/drawing/2014/chart" uri="{C3380CC4-5D6E-409C-BE32-E72D297353CC}">
                  <c16:uniqueId val="{00000006-0634-471A-8781-E6E1F274299D}"/>
                </c:ext>
              </c:extLst>
            </c:dLbl>
            <c:dLbl>
              <c:idx val="4"/>
              <c:delete val="1"/>
              <c:extLst>
                <c:ext xmlns:c15="http://schemas.microsoft.com/office/drawing/2012/chart" uri="{CE6537A1-D6FC-4f65-9D91-7224C49458BB}"/>
                <c:ext xmlns:c16="http://schemas.microsoft.com/office/drawing/2014/chart" uri="{C3380CC4-5D6E-409C-BE32-E72D297353CC}">
                  <c16:uniqueId val="{00000007-0634-471A-8781-E6E1F274299D}"/>
                </c:ext>
              </c:extLst>
            </c:dLbl>
            <c:dLbl>
              <c:idx val="5"/>
              <c:delete val="1"/>
              <c:extLst>
                <c:ext xmlns:c15="http://schemas.microsoft.com/office/drawing/2012/chart" uri="{CE6537A1-D6FC-4f65-9D91-7224C49458BB}"/>
                <c:ext xmlns:c16="http://schemas.microsoft.com/office/drawing/2014/chart" uri="{C3380CC4-5D6E-409C-BE32-E72D297353CC}">
                  <c16:uniqueId val="{00000008-0634-471A-8781-E6E1F274299D}"/>
                </c:ext>
              </c:extLst>
            </c:dLbl>
            <c:dLbl>
              <c:idx val="6"/>
              <c:delete val="1"/>
              <c:extLst>
                <c:ext xmlns:c15="http://schemas.microsoft.com/office/drawing/2012/chart" uri="{CE6537A1-D6FC-4f65-9D91-7224C49458BB}"/>
                <c:ext xmlns:c16="http://schemas.microsoft.com/office/drawing/2014/chart" uri="{C3380CC4-5D6E-409C-BE32-E72D297353CC}">
                  <c16:uniqueId val="{00000009-0634-471A-8781-E6E1F274299D}"/>
                </c:ext>
              </c:extLst>
            </c:dLbl>
            <c:dLbl>
              <c:idx val="7"/>
              <c:delete val="1"/>
              <c:extLst>
                <c:ext xmlns:c15="http://schemas.microsoft.com/office/drawing/2012/chart" uri="{CE6537A1-D6FC-4f65-9D91-7224C49458BB}"/>
                <c:ext xmlns:c16="http://schemas.microsoft.com/office/drawing/2014/chart" uri="{C3380CC4-5D6E-409C-BE32-E72D297353CC}">
                  <c16:uniqueId val="{0000000A-0634-471A-8781-E6E1F274299D}"/>
                </c:ext>
              </c:extLst>
            </c:dLbl>
            <c:dLbl>
              <c:idx val="8"/>
              <c:delete val="1"/>
              <c:extLst>
                <c:ext xmlns:c15="http://schemas.microsoft.com/office/drawing/2012/chart" uri="{CE6537A1-D6FC-4f65-9D91-7224C49458BB}"/>
                <c:ext xmlns:c16="http://schemas.microsoft.com/office/drawing/2014/chart" uri="{C3380CC4-5D6E-409C-BE32-E72D297353CC}">
                  <c16:uniqueId val="{0000000B-0634-471A-8781-E6E1F274299D}"/>
                </c:ext>
              </c:extLst>
            </c:dLbl>
            <c:dLbl>
              <c:idx val="9"/>
              <c:delete val="1"/>
              <c:extLst>
                <c:ext xmlns:c15="http://schemas.microsoft.com/office/drawing/2012/chart" uri="{CE6537A1-D6FC-4f65-9D91-7224C49458BB}"/>
                <c:ext xmlns:c16="http://schemas.microsoft.com/office/drawing/2014/chart" uri="{C3380CC4-5D6E-409C-BE32-E72D297353CC}">
                  <c16:uniqueId val="{0000000C-0634-471A-8781-E6E1F274299D}"/>
                </c:ext>
              </c:extLst>
            </c:dLbl>
            <c:dLbl>
              <c:idx val="10"/>
              <c:delete val="1"/>
              <c:extLst>
                <c:ext xmlns:c15="http://schemas.microsoft.com/office/drawing/2012/chart" uri="{CE6537A1-D6FC-4f65-9D91-7224C49458BB}"/>
                <c:ext xmlns:c16="http://schemas.microsoft.com/office/drawing/2014/chart" uri="{C3380CC4-5D6E-409C-BE32-E72D297353CC}">
                  <c16:uniqueId val="{0000000D-0634-471A-8781-E6E1F274299D}"/>
                </c:ext>
              </c:extLst>
            </c:dLbl>
            <c:dLbl>
              <c:idx val="11"/>
              <c:delete val="1"/>
              <c:extLst>
                <c:ext xmlns:c15="http://schemas.microsoft.com/office/drawing/2012/chart" uri="{CE6537A1-D6FC-4f65-9D91-7224C49458BB}"/>
                <c:ext xmlns:c16="http://schemas.microsoft.com/office/drawing/2014/chart" uri="{C3380CC4-5D6E-409C-BE32-E72D297353CC}">
                  <c16:uniqueId val="{0000000E-0634-471A-8781-E6E1F274299D}"/>
                </c:ext>
              </c:extLst>
            </c:dLbl>
            <c:dLbl>
              <c:idx val="12"/>
              <c:delete val="1"/>
              <c:extLst>
                <c:ext xmlns:c15="http://schemas.microsoft.com/office/drawing/2012/chart" uri="{CE6537A1-D6FC-4f65-9D91-7224C49458BB}"/>
                <c:ext xmlns:c16="http://schemas.microsoft.com/office/drawing/2014/chart" uri="{C3380CC4-5D6E-409C-BE32-E72D297353CC}">
                  <c16:uniqueId val="{0000000F-0634-471A-8781-E6E1F274299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34-471A-8781-E6E1F274299D}"/>
                </c:ext>
              </c:extLst>
            </c:dLbl>
            <c:dLbl>
              <c:idx val="14"/>
              <c:delete val="1"/>
              <c:extLst>
                <c:ext xmlns:c15="http://schemas.microsoft.com/office/drawing/2012/chart" uri="{CE6537A1-D6FC-4f65-9D91-7224C49458BB}"/>
                <c:ext xmlns:c16="http://schemas.microsoft.com/office/drawing/2014/chart" uri="{C3380CC4-5D6E-409C-BE32-E72D297353CC}">
                  <c16:uniqueId val="{00000011-0634-471A-8781-E6E1F274299D}"/>
                </c:ext>
              </c:extLst>
            </c:dLbl>
            <c:dLbl>
              <c:idx val="15"/>
              <c:delete val="1"/>
              <c:extLst>
                <c:ext xmlns:c15="http://schemas.microsoft.com/office/drawing/2012/chart" uri="{CE6537A1-D6FC-4f65-9D91-7224C49458BB}"/>
                <c:ext xmlns:c16="http://schemas.microsoft.com/office/drawing/2014/chart" uri="{C3380CC4-5D6E-409C-BE32-E72D297353CC}">
                  <c16:uniqueId val="{00000012-0634-471A-8781-E6E1F274299D}"/>
                </c:ext>
              </c:extLst>
            </c:dLbl>
            <c:dLbl>
              <c:idx val="16"/>
              <c:delete val="1"/>
              <c:extLst>
                <c:ext xmlns:c15="http://schemas.microsoft.com/office/drawing/2012/chart" uri="{CE6537A1-D6FC-4f65-9D91-7224C49458BB}"/>
                <c:ext xmlns:c16="http://schemas.microsoft.com/office/drawing/2014/chart" uri="{C3380CC4-5D6E-409C-BE32-E72D297353CC}">
                  <c16:uniqueId val="{00000013-0634-471A-8781-E6E1F274299D}"/>
                </c:ext>
              </c:extLst>
            </c:dLbl>
            <c:dLbl>
              <c:idx val="17"/>
              <c:delete val="1"/>
              <c:extLst>
                <c:ext xmlns:c15="http://schemas.microsoft.com/office/drawing/2012/chart" uri="{CE6537A1-D6FC-4f65-9D91-7224C49458BB}"/>
                <c:ext xmlns:c16="http://schemas.microsoft.com/office/drawing/2014/chart" uri="{C3380CC4-5D6E-409C-BE32-E72D297353CC}">
                  <c16:uniqueId val="{00000014-0634-471A-8781-E6E1F274299D}"/>
                </c:ext>
              </c:extLst>
            </c:dLbl>
            <c:dLbl>
              <c:idx val="18"/>
              <c:delete val="1"/>
              <c:extLst>
                <c:ext xmlns:c15="http://schemas.microsoft.com/office/drawing/2012/chart" uri="{CE6537A1-D6FC-4f65-9D91-7224C49458BB}"/>
                <c:ext xmlns:c16="http://schemas.microsoft.com/office/drawing/2014/chart" uri="{C3380CC4-5D6E-409C-BE32-E72D297353CC}">
                  <c16:uniqueId val="{00000015-0634-471A-8781-E6E1F274299D}"/>
                </c:ext>
              </c:extLst>
            </c:dLbl>
            <c:dLbl>
              <c:idx val="19"/>
              <c:delete val="1"/>
              <c:extLst>
                <c:ext xmlns:c15="http://schemas.microsoft.com/office/drawing/2012/chart" uri="{CE6537A1-D6FC-4f65-9D91-7224C49458BB}"/>
                <c:ext xmlns:c16="http://schemas.microsoft.com/office/drawing/2014/chart" uri="{C3380CC4-5D6E-409C-BE32-E72D297353CC}">
                  <c16:uniqueId val="{00000016-0634-471A-8781-E6E1F274299D}"/>
                </c:ext>
              </c:extLst>
            </c:dLbl>
            <c:dLbl>
              <c:idx val="20"/>
              <c:delete val="1"/>
              <c:extLst>
                <c:ext xmlns:c15="http://schemas.microsoft.com/office/drawing/2012/chart" uri="{CE6537A1-D6FC-4f65-9D91-7224C49458BB}"/>
                <c:ext xmlns:c16="http://schemas.microsoft.com/office/drawing/2014/chart" uri="{C3380CC4-5D6E-409C-BE32-E72D297353CC}">
                  <c16:uniqueId val="{00000017-0634-471A-8781-E6E1F274299D}"/>
                </c:ext>
              </c:extLst>
            </c:dLbl>
            <c:dLbl>
              <c:idx val="21"/>
              <c:delete val="1"/>
              <c:extLst>
                <c:ext xmlns:c15="http://schemas.microsoft.com/office/drawing/2012/chart" uri="{CE6537A1-D6FC-4f65-9D91-7224C49458BB}"/>
                <c:ext xmlns:c16="http://schemas.microsoft.com/office/drawing/2014/chart" uri="{C3380CC4-5D6E-409C-BE32-E72D297353CC}">
                  <c16:uniqueId val="{00000018-0634-471A-8781-E6E1F274299D}"/>
                </c:ext>
              </c:extLst>
            </c:dLbl>
            <c:dLbl>
              <c:idx val="22"/>
              <c:delete val="1"/>
              <c:extLst>
                <c:ext xmlns:c15="http://schemas.microsoft.com/office/drawing/2012/chart" uri="{CE6537A1-D6FC-4f65-9D91-7224C49458BB}"/>
                <c:ext xmlns:c16="http://schemas.microsoft.com/office/drawing/2014/chart" uri="{C3380CC4-5D6E-409C-BE32-E72D297353CC}">
                  <c16:uniqueId val="{00000019-0634-471A-8781-E6E1F274299D}"/>
                </c:ext>
              </c:extLst>
            </c:dLbl>
            <c:dLbl>
              <c:idx val="23"/>
              <c:delete val="1"/>
              <c:extLst>
                <c:ext xmlns:c15="http://schemas.microsoft.com/office/drawing/2012/chart" uri="{CE6537A1-D6FC-4f65-9D91-7224C49458BB}"/>
                <c:ext xmlns:c16="http://schemas.microsoft.com/office/drawing/2014/chart" uri="{C3380CC4-5D6E-409C-BE32-E72D297353CC}">
                  <c16:uniqueId val="{0000001A-0634-471A-8781-E6E1F274299D}"/>
                </c:ext>
              </c:extLst>
            </c:dLbl>
            <c:dLbl>
              <c:idx val="24"/>
              <c:delete val="1"/>
              <c:extLst>
                <c:ext xmlns:c15="http://schemas.microsoft.com/office/drawing/2012/chart" uri="{CE6537A1-D6FC-4f65-9D91-7224C49458BB}"/>
                <c:ext xmlns:c16="http://schemas.microsoft.com/office/drawing/2014/chart" uri="{C3380CC4-5D6E-409C-BE32-E72D297353CC}">
                  <c16:uniqueId val="{0000001B-0634-471A-8781-E6E1F274299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634-471A-8781-E6E1F274299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Frankenthal (Pfalz), kr.f. St. (07311)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18771</v>
      </c>
      <c r="F11" s="238">
        <v>19001</v>
      </c>
      <c r="G11" s="238">
        <v>18922</v>
      </c>
      <c r="H11" s="238">
        <v>18430</v>
      </c>
      <c r="I11" s="265">
        <v>18314</v>
      </c>
      <c r="J11" s="263">
        <v>457</v>
      </c>
      <c r="K11" s="266">
        <v>2.4953587419460521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23.136753502743595</v>
      </c>
      <c r="E13" s="115">
        <v>4343</v>
      </c>
      <c r="F13" s="114">
        <v>4456</v>
      </c>
      <c r="G13" s="114">
        <v>4381</v>
      </c>
      <c r="H13" s="114">
        <v>4288</v>
      </c>
      <c r="I13" s="140">
        <v>4203</v>
      </c>
      <c r="J13" s="115">
        <v>140</v>
      </c>
      <c r="K13" s="116">
        <v>3.3309540804187483</v>
      </c>
    </row>
    <row r="14" spans="1:255" ht="14.1" customHeight="1" x14ac:dyDescent="0.2">
      <c r="A14" s="306" t="s">
        <v>230</v>
      </c>
      <c r="B14" s="307"/>
      <c r="C14" s="308"/>
      <c r="D14" s="113">
        <v>52.410633423898567</v>
      </c>
      <c r="E14" s="115">
        <v>9838</v>
      </c>
      <c r="F14" s="114">
        <v>9938</v>
      </c>
      <c r="G14" s="114">
        <v>9967</v>
      </c>
      <c r="H14" s="114">
        <v>9670</v>
      </c>
      <c r="I14" s="140">
        <v>9659</v>
      </c>
      <c r="J14" s="115">
        <v>179</v>
      </c>
      <c r="K14" s="116">
        <v>1.8531939124132932</v>
      </c>
    </row>
    <row r="15" spans="1:255" ht="14.1" customHeight="1" x14ac:dyDescent="0.2">
      <c r="A15" s="306" t="s">
        <v>231</v>
      </c>
      <c r="B15" s="307"/>
      <c r="C15" s="308"/>
      <c r="D15" s="113">
        <v>11.038303766448244</v>
      </c>
      <c r="E15" s="115">
        <v>2072</v>
      </c>
      <c r="F15" s="114">
        <v>2065</v>
      </c>
      <c r="G15" s="114">
        <v>2055</v>
      </c>
      <c r="H15" s="114">
        <v>2015</v>
      </c>
      <c r="I15" s="140">
        <v>2014</v>
      </c>
      <c r="J15" s="115">
        <v>58</v>
      </c>
      <c r="K15" s="116">
        <v>2.8798411122144985</v>
      </c>
    </row>
    <row r="16" spans="1:255" ht="14.1" customHeight="1" x14ac:dyDescent="0.2">
      <c r="A16" s="306" t="s">
        <v>232</v>
      </c>
      <c r="B16" s="307"/>
      <c r="C16" s="308"/>
      <c r="D16" s="113">
        <v>13.414309306909594</v>
      </c>
      <c r="E16" s="115">
        <v>2518</v>
      </c>
      <c r="F16" s="114">
        <v>2542</v>
      </c>
      <c r="G16" s="114">
        <v>2519</v>
      </c>
      <c r="H16" s="114">
        <v>2457</v>
      </c>
      <c r="I16" s="140">
        <v>2438</v>
      </c>
      <c r="J16" s="115">
        <v>80</v>
      </c>
      <c r="K16" s="116">
        <v>3.2813781788351108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0.39955250119865748</v>
      </c>
      <c r="E18" s="115">
        <v>75</v>
      </c>
      <c r="F18" s="114">
        <v>52</v>
      </c>
      <c r="G18" s="114">
        <v>108</v>
      </c>
      <c r="H18" s="114">
        <v>73</v>
      </c>
      <c r="I18" s="140">
        <v>54</v>
      </c>
      <c r="J18" s="115">
        <v>21</v>
      </c>
      <c r="K18" s="116">
        <v>38.888888888888886</v>
      </c>
    </row>
    <row r="19" spans="1:255" ht="14.1" customHeight="1" x14ac:dyDescent="0.2">
      <c r="A19" s="306" t="s">
        <v>235</v>
      </c>
      <c r="B19" s="307" t="s">
        <v>236</v>
      </c>
      <c r="C19" s="308"/>
      <c r="D19" s="113">
        <v>0.3516062010548186</v>
      </c>
      <c r="E19" s="115">
        <v>66</v>
      </c>
      <c r="F19" s="114">
        <v>43</v>
      </c>
      <c r="G19" s="114">
        <v>99</v>
      </c>
      <c r="H19" s="114">
        <v>64</v>
      </c>
      <c r="I19" s="140">
        <v>45</v>
      </c>
      <c r="J19" s="115">
        <v>21</v>
      </c>
      <c r="K19" s="116">
        <v>46.666666666666664</v>
      </c>
    </row>
    <row r="20" spans="1:255" ht="14.1" customHeight="1" x14ac:dyDescent="0.2">
      <c r="A20" s="306">
        <v>12</v>
      </c>
      <c r="B20" s="307" t="s">
        <v>237</v>
      </c>
      <c r="C20" s="308"/>
      <c r="D20" s="113">
        <v>0.64461136860050072</v>
      </c>
      <c r="E20" s="115">
        <v>121</v>
      </c>
      <c r="F20" s="114">
        <v>124</v>
      </c>
      <c r="G20" s="114">
        <v>124</v>
      </c>
      <c r="H20" s="114">
        <v>120</v>
      </c>
      <c r="I20" s="140">
        <v>113</v>
      </c>
      <c r="J20" s="115">
        <v>8</v>
      </c>
      <c r="K20" s="116">
        <v>7.0796460176991154</v>
      </c>
    </row>
    <row r="21" spans="1:255" ht="14.1" customHeight="1" x14ac:dyDescent="0.2">
      <c r="A21" s="306">
        <v>21</v>
      </c>
      <c r="B21" s="307" t="s">
        <v>238</v>
      </c>
      <c r="C21" s="308"/>
      <c r="D21" s="113">
        <v>0.20243993394065313</v>
      </c>
      <c r="E21" s="115">
        <v>38</v>
      </c>
      <c r="F21" s="114">
        <v>37</v>
      </c>
      <c r="G21" s="114">
        <v>39</v>
      </c>
      <c r="H21" s="114">
        <v>39</v>
      </c>
      <c r="I21" s="140">
        <v>39</v>
      </c>
      <c r="J21" s="115">
        <v>-1</v>
      </c>
      <c r="K21" s="116">
        <v>-2.5641025641025643</v>
      </c>
    </row>
    <row r="22" spans="1:255" ht="14.1" customHeight="1" x14ac:dyDescent="0.2">
      <c r="A22" s="306">
        <v>22</v>
      </c>
      <c r="B22" s="307" t="s">
        <v>239</v>
      </c>
      <c r="C22" s="308"/>
      <c r="D22" s="113">
        <v>2.3120771402695648</v>
      </c>
      <c r="E22" s="115">
        <v>434</v>
      </c>
      <c r="F22" s="114">
        <v>438</v>
      </c>
      <c r="G22" s="114">
        <v>441</v>
      </c>
      <c r="H22" s="114">
        <v>432</v>
      </c>
      <c r="I22" s="140">
        <v>437</v>
      </c>
      <c r="J22" s="115">
        <v>-3</v>
      </c>
      <c r="K22" s="116">
        <v>-0.68649885583524028</v>
      </c>
    </row>
    <row r="23" spans="1:255" ht="14.1" customHeight="1" x14ac:dyDescent="0.2">
      <c r="A23" s="306">
        <v>23</v>
      </c>
      <c r="B23" s="307" t="s">
        <v>240</v>
      </c>
      <c r="C23" s="308"/>
      <c r="D23" s="113">
        <v>0.33029673432422352</v>
      </c>
      <c r="E23" s="115">
        <v>62</v>
      </c>
      <c r="F23" s="114">
        <v>61</v>
      </c>
      <c r="G23" s="114">
        <v>60</v>
      </c>
      <c r="H23" s="114">
        <v>65</v>
      </c>
      <c r="I23" s="140">
        <v>68</v>
      </c>
      <c r="J23" s="115">
        <v>-6</v>
      </c>
      <c r="K23" s="116">
        <v>-8.8235294117647065</v>
      </c>
    </row>
    <row r="24" spans="1:255" ht="14.1" customHeight="1" x14ac:dyDescent="0.2">
      <c r="A24" s="306">
        <v>24</v>
      </c>
      <c r="B24" s="307" t="s">
        <v>241</v>
      </c>
      <c r="C24" s="308"/>
      <c r="D24" s="113">
        <v>3.3402589100207769</v>
      </c>
      <c r="E24" s="115">
        <v>627</v>
      </c>
      <c r="F24" s="114">
        <v>622</v>
      </c>
      <c r="G24" s="114">
        <v>644</v>
      </c>
      <c r="H24" s="114">
        <v>654</v>
      </c>
      <c r="I24" s="140">
        <v>684</v>
      </c>
      <c r="J24" s="115">
        <v>-57</v>
      </c>
      <c r="K24" s="116">
        <v>-8.3333333333333339</v>
      </c>
    </row>
    <row r="25" spans="1:255" ht="14.1" customHeight="1" x14ac:dyDescent="0.2">
      <c r="A25" s="306">
        <v>25</v>
      </c>
      <c r="B25" s="307" t="s">
        <v>242</v>
      </c>
      <c r="C25" s="308"/>
      <c r="D25" s="113">
        <v>6.8616482872516116</v>
      </c>
      <c r="E25" s="115">
        <v>1288</v>
      </c>
      <c r="F25" s="114">
        <v>1306</v>
      </c>
      <c r="G25" s="114">
        <v>1320</v>
      </c>
      <c r="H25" s="114">
        <v>1279</v>
      </c>
      <c r="I25" s="140">
        <v>1268</v>
      </c>
      <c r="J25" s="115">
        <v>20</v>
      </c>
      <c r="K25" s="116">
        <v>1.5772870662460567</v>
      </c>
    </row>
    <row r="26" spans="1:255" ht="14.1" customHeight="1" x14ac:dyDescent="0.2">
      <c r="A26" s="306">
        <v>26</v>
      </c>
      <c r="B26" s="307" t="s">
        <v>243</v>
      </c>
      <c r="C26" s="308"/>
      <c r="D26" s="113">
        <v>2.7009749081029248</v>
      </c>
      <c r="E26" s="115">
        <v>507</v>
      </c>
      <c r="F26" s="114">
        <v>518</v>
      </c>
      <c r="G26" s="114">
        <v>529</v>
      </c>
      <c r="H26" s="114">
        <v>520</v>
      </c>
      <c r="I26" s="140">
        <v>517</v>
      </c>
      <c r="J26" s="115">
        <v>-10</v>
      </c>
      <c r="K26" s="116">
        <v>-1.9342359767891684</v>
      </c>
    </row>
    <row r="27" spans="1:255" ht="14.1" customHeight="1" x14ac:dyDescent="0.2">
      <c r="A27" s="306">
        <v>27</v>
      </c>
      <c r="B27" s="307" t="s">
        <v>244</v>
      </c>
      <c r="C27" s="308"/>
      <c r="D27" s="113">
        <v>4.0061797453518722</v>
      </c>
      <c r="E27" s="115">
        <v>752</v>
      </c>
      <c r="F27" s="114">
        <v>753</v>
      </c>
      <c r="G27" s="114">
        <v>755</v>
      </c>
      <c r="H27" s="114">
        <v>744</v>
      </c>
      <c r="I27" s="140">
        <v>737</v>
      </c>
      <c r="J27" s="115">
        <v>15</v>
      </c>
      <c r="K27" s="116">
        <v>2.0352781546811398</v>
      </c>
    </row>
    <row r="28" spans="1:255" ht="14.1" customHeight="1" x14ac:dyDescent="0.2">
      <c r="A28" s="306">
        <v>28</v>
      </c>
      <c r="B28" s="307" t="s">
        <v>245</v>
      </c>
      <c r="C28" s="308"/>
      <c r="D28" s="113" t="s">
        <v>513</v>
      </c>
      <c r="E28" s="115" t="s">
        <v>513</v>
      </c>
      <c r="F28" s="114">
        <v>16</v>
      </c>
      <c r="G28" s="114">
        <v>18</v>
      </c>
      <c r="H28" s="114">
        <v>18</v>
      </c>
      <c r="I28" s="140">
        <v>19</v>
      </c>
      <c r="J28" s="115" t="s">
        <v>513</v>
      </c>
      <c r="K28" s="116" t="s">
        <v>513</v>
      </c>
    </row>
    <row r="29" spans="1:255" ht="14.1" customHeight="1" x14ac:dyDescent="0.2">
      <c r="A29" s="306">
        <v>29</v>
      </c>
      <c r="B29" s="307" t="s">
        <v>246</v>
      </c>
      <c r="C29" s="308"/>
      <c r="D29" s="113">
        <v>1.98710777262799</v>
      </c>
      <c r="E29" s="115">
        <v>373</v>
      </c>
      <c r="F29" s="114">
        <v>376</v>
      </c>
      <c r="G29" s="114">
        <v>369</v>
      </c>
      <c r="H29" s="114">
        <v>383</v>
      </c>
      <c r="I29" s="140">
        <v>381</v>
      </c>
      <c r="J29" s="115">
        <v>-8</v>
      </c>
      <c r="K29" s="116">
        <v>-2.0997375328083989</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1.2625859037877578</v>
      </c>
      <c r="E31" s="115">
        <v>237</v>
      </c>
      <c r="F31" s="114">
        <v>240</v>
      </c>
      <c r="G31" s="114">
        <v>232</v>
      </c>
      <c r="H31" s="114">
        <v>247</v>
      </c>
      <c r="I31" s="140">
        <v>245</v>
      </c>
      <c r="J31" s="115">
        <v>-8</v>
      </c>
      <c r="K31" s="116">
        <v>-3.2653061224489797</v>
      </c>
    </row>
    <row r="32" spans="1:255" ht="14.1" customHeight="1" x14ac:dyDescent="0.2">
      <c r="A32" s="306">
        <v>31</v>
      </c>
      <c r="B32" s="307" t="s">
        <v>251</v>
      </c>
      <c r="C32" s="308"/>
      <c r="D32" s="113">
        <v>0.54339140163017419</v>
      </c>
      <c r="E32" s="115">
        <v>102</v>
      </c>
      <c r="F32" s="114">
        <v>106</v>
      </c>
      <c r="G32" s="114">
        <v>101</v>
      </c>
      <c r="H32" s="114">
        <v>99</v>
      </c>
      <c r="I32" s="140">
        <v>92</v>
      </c>
      <c r="J32" s="115">
        <v>10</v>
      </c>
      <c r="K32" s="116">
        <v>10.869565217391305</v>
      </c>
    </row>
    <row r="33" spans="1:11" ht="14.1" customHeight="1" x14ac:dyDescent="0.2">
      <c r="A33" s="306">
        <v>32</v>
      </c>
      <c r="B33" s="307" t="s">
        <v>252</v>
      </c>
      <c r="C33" s="308"/>
      <c r="D33" s="113">
        <v>2.0243993394065312</v>
      </c>
      <c r="E33" s="115">
        <v>380</v>
      </c>
      <c r="F33" s="114">
        <v>346</v>
      </c>
      <c r="G33" s="114">
        <v>337</v>
      </c>
      <c r="H33" s="114">
        <v>326</v>
      </c>
      <c r="I33" s="140">
        <v>354</v>
      </c>
      <c r="J33" s="115">
        <v>26</v>
      </c>
      <c r="K33" s="116">
        <v>7.3446327683615822</v>
      </c>
    </row>
    <row r="34" spans="1:11" ht="14.1" customHeight="1" x14ac:dyDescent="0.2">
      <c r="A34" s="306">
        <v>33</v>
      </c>
      <c r="B34" s="307" t="s">
        <v>253</v>
      </c>
      <c r="C34" s="308"/>
      <c r="D34" s="113">
        <v>1.3211869372968941</v>
      </c>
      <c r="E34" s="115">
        <v>248</v>
      </c>
      <c r="F34" s="114">
        <v>215</v>
      </c>
      <c r="G34" s="114">
        <v>254</v>
      </c>
      <c r="H34" s="114">
        <v>227</v>
      </c>
      <c r="I34" s="140">
        <v>220</v>
      </c>
      <c r="J34" s="115">
        <v>28</v>
      </c>
      <c r="K34" s="116">
        <v>12.727272727272727</v>
      </c>
    </row>
    <row r="35" spans="1:11" ht="14.1" customHeight="1" x14ac:dyDescent="0.2">
      <c r="A35" s="306">
        <v>34</v>
      </c>
      <c r="B35" s="307" t="s">
        <v>254</v>
      </c>
      <c r="C35" s="308"/>
      <c r="D35" s="113">
        <v>1.486335304459006</v>
      </c>
      <c r="E35" s="115">
        <v>279</v>
      </c>
      <c r="F35" s="114">
        <v>338</v>
      </c>
      <c r="G35" s="114">
        <v>342</v>
      </c>
      <c r="H35" s="114">
        <v>326</v>
      </c>
      <c r="I35" s="140">
        <v>327</v>
      </c>
      <c r="J35" s="115">
        <v>-48</v>
      </c>
      <c r="K35" s="116">
        <v>-14.678899082568808</v>
      </c>
    </row>
    <row r="36" spans="1:11" ht="14.1" customHeight="1" x14ac:dyDescent="0.2">
      <c r="A36" s="306">
        <v>41</v>
      </c>
      <c r="B36" s="307" t="s">
        <v>255</v>
      </c>
      <c r="C36" s="308"/>
      <c r="D36" s="113">
        <v>0.50077246816898402</v>
      </c>
      <c r="E36" s="115">
        <v>94</v>
      </c>
      <c r="F36" s="114">
        <v>92</v>
      </c>
      <c r="G36" s="114">
        <v>97</v>
      </c>
      <c r="H36" s="114">
        <v>98</v>
      </c>
      <c r="I36" s="140">
        <v>98</v>
      </c>
      <c r="J36" s="115">
        <v>-4</v>
      </c>
      <c r="K36" s="116">
        <v>-4.0816326530612246</v>
      </c>
    </row>
    <row r="37" spans="1:11" ht="14.1" customHeight="1" x14ac:dyDescent="0.2">
      <c r="A37" s="306">
        <v>42</v>
      </c>
      <c r="B37" s="307" t="s">
        <v>256</v>
      </c>
      <c r="C37" s="308"/>
      <c r="D37" s="113">
        <v>9.0565233605029036E-2</v>
      </c>
      <c r="E37" s="115">
        <v>17</v>
      </c>
      <c r="F37" s="114">
        <v>17</v>
      </c>
      <c r="G37" s="114">
        <v>17</v>
      </c>
      <c r="H37" s="114">
        <v>20</v>
      </c>
      <c r="I37" s="140">
        <v>19</v>
      </c>
      <c r="J37" s="115">
        <v>-2</v>
      </c>
      <c r="K37" s="116">
        <v>-10.526315789473685</v>
      </c>
    </row>
    <row r="38" spans="1:11" ht="14.1" customHeight="1" x14ac:dyDescent="0.2">
      <c r="A38" s="306">
        <v>43</v>
      </c>
      <c r="B38" s="307" t="s">
        <v>257</v>
      </c>
      <c r="C38" s="308"/>
      <c r="D38" s="113">
        <v>2.2641308401257261</v>
      </c>
      <c r="E38" s="115">
        <v>425</v>
      </c>
      <c r="F38" s="114">
        <v>414</v>
      </c>
      <c r="G38" s="114">
        <v>405</v>
      </c>
      <c r="H38" s="114">
        <v>394</v>
      </c>
      <c r="I38" s="140">
        <v>384</v>
      </c>
      <c r="J38" s="115">
        <v>41</v>
      </c>
      <c r="K38" s="116">
        <v>10.677083333333334</v>
      </c>
    </row>
    <row r="39" spans="1:11" ht="14.1" customHeight="1" x14ac:dyDescent="0.2">
      <c r="A39" s="306">
        <v>51</v>
      </c>
      <c r="B39" s="307" t="s">
        <v>258</v>
      </c>
      <c r="C39" s="308"/>
      <c r="D39" s="113">
        <v>13.82451654147355</v>
      </c>
      <c r="E39" s="115">
        <v>2595</v>
      </c>
      <c r="F39" s="114">
        <v>2778</v>
      </c>
      <c r="G39" s="114">
        <v>2591</v>
      </c>
      <c r="H39" s="114">
        <v>2503</v>
      </c>
      <c r="I39" s="140">
        <v>2380</v>
      </c>
      <c r="J39" s="115">
        <v>215</v>
      </c>
      <c r="K39" s="116">
        <v>9.0336134453781511</v>
      </c>
    </row>
    <row r="40" spans="1:11" ht="14.1" customHeight="1" x14ac:dyDescent="0.2">
      <c r="A40" s="306" t="s">
        <v>259</v>
      </c>
      <c r="B40" s="307" t="s">
        <v>260</v>
      </c>
      <c r="C40" s="308"/>
      <c r="D40" s="113">
        <v>13.163923072825103</v>
      </c>
      <c r="E40" s="115">
        <v>2471</v>
      </c>
      <c r="F40" s="114">
        <v>2654</v>
      </c>
      <c r="G40" s="114">
        <v>2468</v>
      </c>
      <c r="H40" s="114">
        <v>2382</v>
      </c>
      <c r="I40" s="140">
        <v>2261</v>
      </c>
      <c r="J40" s="115">
        <v>210</v>
      </c>
      <c r="K40" s="116">
        <v>9.2879256965944279</v>
      </c>
    </row>
    <row r="41" spans="1:11" ht="14.1" customHeight="1" x14ac:dyDescent="0.2">
      <c r="A41" s="306"/>
      <c r="B41" s="307" t="s">
        <v>261</v>
      </c>
      <c r="C41" s="308"/>
      <c r="D41" s="113">
        <v>12.561930637685792</v>
      </c>
      <c r="E41" s="115">
        <v>2358</v>
      </c>
      <c r="F41" s="114">
        <v>2534</v>
      </c>
      <c r="G41" s="114">
        <v>2354</v>
      </c>
      <c r="H41" s="114">
        <v>2269</v>
      </c>
      <c r="I41" s="140">
        <v>2150</v>
      </c>
      <c r="J41" s="115">
        <v>208</v>
      </c>
      <c r="K41" s="116">
        <v>9.6744186046511622</v>
      </c>
    </row>
    <row r="42" spans="1:11" ht="14.1" customHeight="1" x14ac:dyDescent="0.2">
      <c r="A42" s="306">
        <v>52</v>
      </c>
      <c r="B42" s="307" t="s">
        <v>262</v>
      </c>
      <c r="C42" s="308"/>
      <c r="D42" s="113">
        <v>2.7542485749294126</v>
      </c>
      <c r="E42" s="115">
        <v>517</v>
      </c>
      <c r="F42" s="114">
        <v>514</v>
      </c>
      <c r="G42" s="114">
        <v>518</v>
      </c>
      <c r="H42" s="114">
        <v>519</v>
      </c>
      <c r="I42" s="140">
        <v>516</v>
      </c>
      <c r="J42" s="115">
        <v>1</v>
      </c>
      <c r="K42" s="116">
        <v>0.19379844961240311</v>
      </c>
    </row>
    <row r="43" spans="1:11" ht="14.1" customHeight="1" x14ac:dyDescent="0.2">
      <c r="A43" s="306" t="s">
        <v>263</v>
      </c>
      <c r="B43" s="307" t="s">
        <v>264</v>
      </c>
      <c r="C43" s="308"/>
      <c r="D43" s="113">
        <v>2.6263917745458421</v>
      </c>
      <c r="E43" s="115">
        <v>493</v>
      </c>
      <c r="F43" s="114">
        <v>489</v>
      </c>
      <c r="G43" s="114">
        <v>489</v>
      </c>
      <c r="H43" s="114">
        <v>492</v>
      </c>
      <c r="I43" s="140">
        <v>483</v>
      </c>
      <c r="J43" s="115">
        <v>10</v>
      </c>
      <c r="K43" s="116">
        <v>2.0703933747412009</v>
      </c>
    </row>
    <row r="44" spans="1:11" ht="14.1" customHeight="1" x14ac:dyDescent="0.2">
      <c r="A44" s="306">
        <v>53</v>
      </c>
      <c r="B44" s="307" t="s">
        <v>265</v>
      </c>
      <c r="C44" s="308"/>
      <c r="D44" s="113">
        <v>1.1507112034521336</v>
      </c>
      <c r="E44" s="115">
        <v>216</v>
      </c>
      <c r="F44" s="114">
        <v>216</v>
      </c>
      <c r="G44" s="114">
        <v>211</v>
      </c>
      <c r="H44" s="114">
        <v>203</v>
      </c>
      <c r="I44" s="140">
        <v>203</v>
      </c>
      <c r="J44" s="115">
        <v>13</v>
      </c>
      <c r="K44" s="116">
        <v>6.4039408866995071</v>
      </c>
    </row>
    <row r="45" spans="1:11" ht="14.1" customHeight="1" x14ac:dyDescent="0.2">
      <c r="A45" s="306" t="s">
        <v>266</v>
      </c>
      <c r="B45" s="307" t="s">
        <v>267</v>
      </c>
      <c r="C45" s="308"/>
      <c r="D45" s="113">
        <v>1.0388365031165094</v>
      </c>
      <c r="E45" s="115">
        <v>195</v>
      </c>
      <c r="F45" s="114">
        <v>192</v>
      </c>
      <c r="G45" s="114">
        <v>187</v>
      </c>
      <c r="H45" s="114">
        <v>181</v>
      </c>
      <c r="I45" s="140">
        <v>183</v>
      </c>
      <c r="J45" s="115">
        <v>12</v>
      </c>
      <c r="K45" s="116">
        <v>6.557377049180328</v>
      </c>
    </row>
    <row r="46" spans="1:11" ht="14.1" customHeight="1" x14ac:dyDescent="0.2">
      <c r="A46" s="306">
        <v>54</v>
      </c>
      <c r="B46" s="307" t="s">
        <v>268</v>
      </c>
      <c r="C46" s="308"/>
      <c r="D46" s="113">
        <v>2.4292792072878377</v>
      </c>
      <c r="E46" s="115">
        <v>456</v>
      </c>
      <c r="F46" s="114">
        <v>462</v>
      </c>
      <c r="G46" s="114">
        <v>458</v>
      </c>
      <c r="H46" s="114">
        <v>458</v>
      </c>
      <c r="I46" s="140">
        <v>454</v>
      </c>
      <c r="J46" s="115">
        <v>2</v>
      </c>
      <c r="K46" s="116">
        <v>0.44052863436123346</v>
      </c>
    </row>
    <row r="47" spans="1:11" ht="14.1" customHeight="1" x14ac:dyDescent="0.2">
      <c r="A47" s="306">
        <v>61</v>
      </c>
      <c r="B47" s="307" t="s">
        <v>269</v>
      </c>
      <c r="C47" s="308"/>
      <c r="D47" s="113">
        <v>4.0061797453518722</v>
      </c>
      <c r="E47" s="115">
        <v>752</v>
      </c>
      <c r="F47" s="114">
        <v>735</v>
      </c>
      <c r="G47" s="114">
        <v>744</v>
      </c>
      <c r="H47" s="114">
        <v>716</v>
      </c>
      <c r="I47" s="140">
        <v>707</v>
      </c>
      <c r="J47" s="115">
        <v>45</v>
      </c>
      <c r="K47" s="116">
        <v>6.3649222065063649</v>
      </c>
    </row>
    <row r="48" spans="1:11" ht="14.1" customHeight="1" x14ac:dyDescent="0.2">
      <c r="A48" s="306">
        <v>62</v>
      </c>
      <c r="B48" s="307" t="s">
        <v>270</v>
      </c>
      <c r="C48" s="308"/>
      <c r="D48" s="113">
        <v>6.2809653188428962</v>
      </c>
      <c r="E48" s="115">
        <v>1179</v>
      </c>
      <c r="F48" s="114">
        <v>1191</v>
      </c>
      <c r="G48" s="114">
        <v>1187</v>
      </c>
      <c r="H48" s="114">
        <v>1136</v>
      </c>
      <c r="I48" s="140">
        <v>1130</v>
      </c>
      <c r="J48" s="115">
        <v>49</v>
      </c>
      <c r="K48" s="116">
        <v>4.336283185840708</v>
      </c>
    </row>
    <row r="49" spans="1:11" ht="14.1" customHeight="1" x14ac:dyDescent="0.2">
      <c r="A49" s="306">
        <v>63</v>
      </c>
      <c r="B49" s="307" t="s">
        <v>271</v>
      </c>
      <c r="C49" s="308"/>
      <c r="D49" s="113">
        <v>1.5289542379201961</v>
      </c>
      <c r="E49" s="115">
        <v>287</v>
      </c>
      <c r="F49" s="114">
        <v>303</v>
      </c>
      <c r="G49" s="114">
        <v>303</v>
      </c>
      <c r="H49" s="114">
        <v>289</v>
      </c>
      <c r="I49" s="140">
        <v>286</v>
      </c>
      <c r="J49" s="115">
        <v>1</v>
      </c>
      <c r="K49" s="116">
        <v>0.34965034965034963</v>
      </c>
    </row>
    <row r="50" spans="1:11" ht="14.1" customHeight="1" x14ac:dyDescent="0.2">
      <c r="A50" s="306" t="s">
        <v>272</v>
      </c>
      <c r="B50" s="307" t="s">
        <v>273</v>
      </c>
      <c r="C50" s="308"/>
      <c r="D50" s="113">
        <v>0.32496936764157475</v>
      </c>
      <c r="E50" s="115">
        <v>61</v>
      </c>
      <c r="F50" s="114">
        <v>64</v>
      </c>
      <c r="G50" s="114">
        <v>69</v>
      </c>
      <c r="H50" s="114">
        <v>62</v>
      </c>
      <c r="I50" s="140">
        <v>61</v>
      </c>
      <c r="J50" s="115">
        <v>0</v>
      </c>
      <c r="K50" s="116">
        <v>0</v>
      </c>
    </row>
    <row r="51" spans="1:11" ht="14.1" customHeight="1" x14ac:dyDescent="0.2">
      <c r="A51" s="306" t="s">
        <v>274</v>
      </c>
      <c r="B51" s="307" t="s">
        <v>275</v>
      </c>
      <c r="C51" s="308"/>
      <c r="D51" s="113">
        <v>0.96958073624207552</v>
      </c>
      <c r="E51" s="115">
        <v>182</v>
      </c>
      <c r="F51" s="114">
        <v>193</v>
      </c>
      <c r="G51" s="114">
        <v>190</v>
      </c>
      <c r="H51" s="114">
        <v>186</v>
      </c>
      <c r="I51" s="140">
        <v>180</v>
      </c>
      <c r="J51" s="115">
        <v>2</v>
      </c>
      <c r="K51" s="116">
        <v>1.1111111111111112</v>
      </c>
    </row>
    <row r="52" spans="1:11" ht="14.1" customHeight="1" x14ac:dyDescent="0.2">
      <c r="A52" s="306">
        <v>71</v>
      </c>
      <c r="B52" s="307" t="s">
        <v>276</v>
      </c>
      <c r="C52" s="308"/>
      <c r="D52" s="113">
        <v>11.251398433754195</v>
      </c>
      <c r="E52" s="115">
        <v>2112</v>
      </c>
      <c r="F52" s="114">
        <v>2132</v>
      </c>
      <c r="G52" s="114">
        <v>2112</v>
      </c>
      <c r="H52" s="114">
        <v>2070</v>
      </c>
      <c r="I52" s="140">
        <v>2064</v>
      </c>
      <c r="J52" s="115">
        <v>48</v>
      </c>
      <c r="K52" s="116">
        <v>2.3255813953488373</v>
      </c>
    </row>
    <row r="53" spans="1:11" ht="14.1" customHeight="1" x14ac:dyDescent="0.2">
      <c r="A53" s="306" t="s">
        <v>277</v>
      </c>
      <c r="B53" s="307" t="s">
        <v>278</v>
      </c>
      <c r="C53" s="308"/>
      <c r="D53" s="113">
        <v>5.1249267487081136</v>
      </c>
      <c r="E53" s="115">
        <v>962</v>
      </c>
      <c r="F53" s="114">
        <v>971</v>
      </c>
      <c r="G53" s="114">
        <v>966</v>
      </c>
      <c r="H53" s="114">
        <v>954</v>
      </c>
      <c r="I53" s="140">
        <v>949</v>
      </c>
      <c r="J53" s="115">
        <v>13</v>
      </c>
      <c r="K53" s="116">
        <v>1.3698630136986301</v>
      </c>
    </row>
    <row r="54" spans="1:11" ht="14.1" customHeight="1" x14ac:dyDescent="0.2">
      <c r="A54" s="306" t="s">
        <v>279</v>
      </c>
      <c r="B54" s="307" t="s">
        <v>280</v>
      </c>
      <c r="C54" s="308"/>
      <c r="D54" s="113">
        <v>4.7466837142400511</v>
      </c>
      <c r="E54" s="115">
        <v>891</v>
      </c>
      <c r="F54" s="114">
        <v>902</v>
      </c>
      <c r="G54" s="114">
        <v>894</v>
      </c>
      <c r="H54" s="114">
        <v>864</v>
      </c>
      <c r="I54" s="140">
        <v>865</v>
      </c>
      <c r="J54" s="115">
        <v>26</v>
      </c>
      <c r="K54" s="116">
        <v>3.0057803468208091</v>
      </c>
    </row>
    <row r="55" spans="1:11" ht="14.1" customHeight="1" x14ac:dyDescent="0.2">
      <c r="A55" s="306">
        <v>72</v>
      </c>
      <c r="B55" s="307" t="s">
        <v>281</v>
      </c>
      <c r="C55" s="308"/>
      <c r="D55" s="113">
        <v>3.1910926429066113</v>
      </c>
      <c r="E55" s="115">
        <v>599</v>
      </c>
      <c r="F55" s="114">
        <v>578</v>
      </c>
      <c r="G55" s="114">
        <v>575</v>
      </c>
      <c r="H55" s="114">
        <v>559</v>
      </c>
      <c r="I55" s="140">
        <v>564</v>
      </c>
      <c r="J55" s="115">
        <v>35</v>
      </c>
      <c r="K55" s="116">
        <v>6.205673758865248</v>
      </c>
    </row>
    <row r="56" spans="1:11" ht="14.1" customHeight="1" x14ac:dyDescent="0.2">
      <c r="A56" s="306" t="s">
        <v>282</v>
      </c>
      <c r="B56" s="307" t="s">
        <v>283</v>
      </c>
      <c r="C56" s="308"/>
      <c r="D56" s="113">
        <v>1.0441638697991582</v>
      </c>
      <c r="E56" s="115">
        <v>196</v>
      </c>
      <c r="F56" s="114">
        <v>194</v>
      </c>
      <c r="G56" s="114">
        <v>193</v>
      </c>
      <c r="H56" s="114">
        <v>189</v>
      </c>
      <c r="I56" s="140">
        <v>196</v>
      </c>
      <c r="J56" s="115">
        <v>0</v>
      </c>
      <c r="K56" s="116">
        <v>0</v>
      </c>
    </row>
    <row r="57" spans="1:11" ht="14.1" customHeight="1" x14ac:dyDescent="0.2">
      <c r="A57" s="306" t="s">
        <v>284</v>
      </c>
      <c r="B57" s="307" t="s">
        <v>285</v>
      </c>
      <c r="C57" s="308"/>
      <c r="D57" s="113">
        <v>1.688775238399659</v>
      </c>
      <c r="E57" s="115">
        <v>317</v>
      </c>
      <c r="F57" s="114">
        <v>307</v>
      </c>
      <c r="G57" s="114">
        <v>302</v>
      </c>
      <c r="H57" s="114">
        <v>296</v>
      </c>
      <c r="I57" s="140">
        <v>293</v>
      </c>
      <c r="J57" s="115">
        <v>24</v>
      </c>
      <c r="K57" s="116">
        <v>8.1911262798634805</v>
      </c>
    </row>
    <row r="58" spans="1:11" ht="14.1" customHeight="1" x14ac:dyDescent="0.2">
      <c r="A58" s="306">
        <v>73</v>
      </c>
      <c r="B58" s="307" t="s">
        <v>286</v>
      </c>
      <c r="C58" s="308"/>
      <c r="D58" s="113">
        <v>3.745138777902083</v>
      </c>
      <c r="E58" s="115">
        <v>703</v>
      </c>
      <c r="F58" s="114">
        <v>702</v>
      </c>
      <c r="G58" s="114">
        <v>704</v>
      </c>
      <c r="H58" s="114">
        <v>687</v>
      </c>
      <c r="I58" s="140">
        <v>681</v>
      </c>
      <c r="J58" s="115">
        <v>22</v>
      </c>
      <c r="K58" s="116">
        <v>3.2305433186490453</v>
      </c>
    </row>
    <row r="59" spans="1:11" ht="14.1" customHeight="1" x14ac:dyDescent="0.2">
      <c r="A59" s="306" t="s">
        <v>287</v>
      </c>
      <c r="B59" s="307" t="s">
        <v>288</v>
      </c>
      <c r="C59" s="308"/>
      <c r="D59" s="113">
        <v>2.743593841564115</v>
      </c>
      <c r="E59" s="115">
        <v>515</v>
      </c>
      <c r="F59" s="114">
        <v>514</v>
      </c>
      <c r="G59" s="114">
        <v>518</v>
      </c>
      <c r="H59" s="114">
        <v>503</v>
      </c>
      <c r="I59" s="140">
        <v>501</v>
      </c>
      <c r="J59" s="115">
        <v>14</v>
      </c>
      <c r="K59" s="116">
        <v>2.7944111776447107</v>
      </c>
    </row>
    <row r="60" spans="1:11" ht="14.1" customHeight="1" x14ac:dyDescent="0.2">
      <c r="A60" s="306">
        <v>81</v>
      </c>
      <c r="B60" s="307" t="s">
        <v>289</v>
      </c>
      <c r="C60" s="308"/>
      <c r="D60" s="113">
        <v>7.0534334878269673</v>
      </c>
      <c r="E60" s="115">
        <v>1324</v>
      </c>
      <c r="F60" s="114">
        <v>1329</v>
      </c>
      <c r="G60" s="114">
        <v>1320</v>
      </c>
      <c r="H60" s="114">
        <v>1285</v>
      </c>
      <c r="I60" s="140">
        <v>1297</v>
      </c>
      <c r="J60" s="115">
        <v>27</v>
      </c>
      <c r="K60" s="116">
        <v>2.081727062451812</v>
      </c>
    </row>
    <row r="61" spans="1:11" ht="14.1" customHeight="1" x14ac:dyDescent="0.2">
      <c r="A61" s="306" t="s">
        <v>290</v>
      </c>
      <c r="B61" s="307" t="s">
        <v>291</v>
      </c>
      <c r="C61" s="308"/>
      <c r="D61" s="113">
        <v>2.6104096744978955</v>
      </c>
      <c r="E61" s="115">
        <v>490</v>
      </c>
      <c r="F61" s="114">
        <v>489</v>
      </c>
      <c r="G61" s="114">
        <v>484</v>
      </c>
      <c r="H61" s="114">
        <v>468</v>
      </c>
      <c r="I61" s="140">
        <v>477</v>
      </c>
      <c r="J61" s="115">
        <v>13</v>
      </c>
      <c r="K61" s="116">
        <v>2.7253668763102725</v>
      </c>
    </row>
    <row r="62" spans="1:11" ht="14.1" customHeight="1" x14ac:dyDescent="0.2">
      <c r="A62" s="306" t="s">
        <v>292</v>
      </c>
      <c r="B62" s="307" t="s">
        <v>293</v>
      </c>
      <c r="C62" s="308"/>
      <c r="D62" s="113">
        <v>2.5464812743061107</v>
      </c>
      <c r="E62" s="115">
        <v>478</v>
      </c>
      <c r="F62" s="114">
        <v>482</v>
      </c>
      <c r="G62" s="114">
        <v>483</v>
      </c>
      <c r="H62" s="114">
        <v>473</v>
      </c>
      <c r="I62" s="140">
        <v>480</v>
      </c>
      <c r="J62" s="115">
        <v>-2</v>
      </c>
      <c r="K62" s="116">
        <v>-0.41666666666666669</v>
      </c>
    </row>
    <row r="63" spans="1:11" ht="14.1" customHeight="1" x14ac:dyDescent="0.2">
      <c r="A63" s="306"/>
      <c r="B63" s="307" t="s">
        <v>294</v>
      </c>
      <c r="C63" s="308"/>
      <c r="D63" s="113">
        <v>2.4612434073837304</v>
      </c>
      <c r="E63" s="115">
        <v>462</v>
      </c>
      <c r="F63" s="114">
        <v>467</v>
      </c>
      <c r="G63" s="114">
        <v>468</v>
      </c>
      <c r="H63" s="114">
        <v>460</v>
      </c>
      <c r="I63" s="140">
        <v>467</v>
      </c>
      <c r="J63" s="115">
        <v>-5</v>
      </c>
      <c r="K63" s="116">
        <v>-1.0706638115631693</v>
      </c>
    </row>
    <row r="64" spans="1:11" ht="14.1" customHeight="1" x14ac:dyDescent="0.2">
      <c r="A64" s="306" t="s">
        <v>295</v>
      </c>
      <c r="B64" s="307" t="s">
        <v>296</v>
      </c>
      <c r="C64" s="308"/>
      <c r="D64" s="113">
        <v>0.66059346864844704</v>
      </c>
      <c r="E64" s="115">
        <v>124</v>
      </c>
      <c r="F64" s="114">
        <v>125</v>
      </c>
      <c r="G64" s="114">
        <v>121</v>
      </c>
      <c r="H64" s="114">
        <v>122</v>
      </c>
      <c r="I64" s="140">
        <v>121</v>
      </c>
      <c r="J64" s="115">
        <v>3</v>
      </c>
      <c r="K64" s="116">
        <v>2.4793388429752068</v>
      </c>
    </row>
    <row r="65" spans="1:11" ht="14.1" customHeight="1" x14ac:dyDescent="0.2">
      <c r="A65" s="306" t="s">
        <v>297</v>
      </c>
      <c r="B65" s="307" t="s">
        <v>298</v>
      </c>
      <c r="C65" s="308"/>
      <c r="D65" s="113">
        <v>0.5966650684566619</v>
      </c>
      <c r="E65" s="115">
        <v>112</v>
      </c>
      <c r="F65" s="114">
        <v>112</v>
      </c>
      <c r="G65" s="114">
        <v>112</v>
      </c>
      <c r="H65" s="114">
        <v>106</v>
      </c>
      <c r="I65" s="140">
        <v>106</v>
      </c>
      <c r="J65" s="115">
        <v>6</v>
      </c>
      <c r="K65" s="116">
        <v>5.6603773584905657</v>
      </c>
    </row>
    <row r="66" spans="1:11" ht="14.1" customHeight="1" x14ac:dyDescent="0.2">
      <c r="A66" s="306">
        <v>82</v>
      </c>
      <c r="B66" s="307" t="s">
        <v>299</v>
      </c>
      <c r="C66" s="308"/>
      <c r="D66" s="113">
        <v>2.8874327419956316</v>
      </c>
      <c r="E66" s="115">
        <v>542</v>
      </c>
      <c r="F66" s="114">
        <v>543</v>
      </c>
      <c r="G66" s="114">
        <v>555</v>
      </c>
      <c r="H66" s="114">
        <v>546</v>
      </c>
      <c r="I66" s="140">
        <v>553</v>
      </c>
      <c r="J66" s="115">
        <v>-11</v>
      </c>
      <c r="K66" s="116">
        <v>-1.9891500904159132</v>
      </c>
    </row>
    <row r="67" spans="1:11" ht="14.1" customHeight="1" x14ac:dyDescent="0.2">
      <c r="A67" s="306" t="s">
        <v>300</v>
      </c>
      <c r="B67" s="307" t="s">
        <v>301</v>
      </c>
      <c r="C67" s="308"/>
      <c r="D67" s="113">
        <v>1.7846678386873369</v>
      </c>
      <c r="E67" s="115">
        <v>335</v>
      </c>
      <c r="F67" s="114">
        <v>330</v>
      </c>
      <c r="G67" s="114">
        <v>338</v>
      </c>
      <c r="H67" s="114">
        <v>330</v>
      </c>
      <c r="I67" s="140">
        <v>326</v>
      </c>
      <c r="J67" s="115">
        <v>9</v>
      </c>
      <c r="K67" s="116">
        <v>2.7607361963190185</v>
      </c>
    </row>
    <row r="68" spans="1:11" ht="14.1" customHeight="1" x14ac:dyDescent="0.2">
      <c r="A68" s="306" t="s">
        <v>302</v>
      </c>
      <c r="B68" s="307" t="s">
        <v>303</v>
      </c>
      <c r="C68" s="308"/>
      <c r="D68" s="113">
        <v>0.55404613499547173</v>
      </c>
      <c r="E68" s="115">
        <v>104</v>
      </c>
      <c r="F68" s="114">
        <v>108</v>
      </c>
      <c r="G68" s="114">
        <v>109</v>
      </c>
      <c r="H68" s="114">
        <v>111</v>
      </c>
      <c r="I68" s="140">
        <v>118</v>
      </c>
      <c r="J68" s="115">
        <v>-14</v>
      </c>
      <c r="K68" s="116">
        <v>-11.864406779661017</v>
      </c>
    </row>
    <row r="69" spans="1:11" ht="14.1" customHeight="1" x14ac:dyDescent="0.2">
      <c r="A69" s="306">
        <v>83</v>
      </c>
      <c r="B69" s="307" t="s">
        <v>304</v>
      </c>
      <c r="C69" s="308"/>
      <c r="D69" s="113">
        <v>5.1941825155825478</v>
      </c>
      <c r="E69" s="115">
        <v>975</v>
      </c>
      <c r="F69" s="114">
        <v>981</v>
      </c>
      <c r="G69" s="114">
        <v>978</v>
      </c>
      <c r="H69" s="114">
        <v>938</v>
      </c>
      <c r="I69" s="140">
        <v>961</v>
      </c>
      <c r="J69" s="115">
        <v>14</v>
      </c>
      <c r="K69" s="116">
        <v>1.4568158168574401</v>
      </c>
    </row>
    <row r="70" spans="1:11" ht="14.1" customHeight="1" x14ac:dyDescent="0.2">
      <c r="A70" s="306" t="s">
        <v>305</v>
      </c>
      <c r="B70" s="307" t="s">
        <v>306</v>
      </c>
      <c r="C70" s="308"/>
      <c r="D70" s="113">
        <v>4.1766554791966328</v>
      </c>
      <c r="E70" s="115">
        <v>784</v>
      </c>
      <c r="F70" s="114">
        <v>791</v>
      </c>
      <c r="G70" s="114">
        <v>782</v>
      </c>
      <c r="H70" s="114">
        <v>755</v>
      </c>
      <c r="I70" s="140">
        <v>763</v>
      </c>
      <c r="J70" s="115">
        <v>21</v>
      </c>
      <c r="K70" s="116">
        <v>2.7522935779816513</v>
      </c>
    </row>
    <row r="71" spans="1:11" ht="14.1" customHeight="1" x14ac:dyDescent="0.2">
      <c r="A71" s="306"/>
      <c r="B71" s="307" t="s">
        <v>307</v>
      </c>
      <c r="C71" s="308"/>
      <c r="D71" s="113">
        <v>2.0084172393585851</v>
      </c>
      <c r="E71" s="115">
        <v>377</v>
      </c>
      <c r="F71" s="114">
        <v>385</v>
      </c>
      <c r="G71" s="114">
        <v>382</v>
      </c>
      <c r="H71" s="114">
        <v>364</v>
      </c>
      <c r="I71" s="140">
        <v>369</v>
      </c>
      <c r="J71" s="115">
        <v>8</v>
      </c>
      <c r="K71" s="116">
        <v>2.168021680216802</v>
      </c>
    </row>
    <row r="72" spans="1:11" ht="14.1" customHeight="1" x14ac:dyDescent="0.2">
      <c r="A72" s="306">
        <v>84</v>
      </c>
      <c r="B72" s="307" t="s">
        <v>308</v>
      </c>
      <c r="C72" s="308"/>
      <c r="D72" s="113">
        <v>1.9711256725800437</v>
      </c>
      <c r="E72" s="115">
        <v>370</v>
      </c>
      <c r="F72" s="114">
        <v>389</v>
      </c>
      <c r="G72" s="114">
        <v>387</v>
      </c>
      <c r="H72" s="114">
        <v>381</v>
      </c>
      <c r="I72" s="140">
        <v>395</v>
      </c>
      <c r="J72" s="115">
        <v>-25</v>
      </c>
      <c r="K72" s="116">
        <v>-6.3291139240506329</v>
      </c>
    </row>
    <row r="73" spans="1:11" ht="14.1" customHeight="1" x14ac:dyDescent="0.2">
      <c r="A73" s="306" t="s">
        <v>309</v>
      </c>
      <c r="B73" s="307" t="s">
        <v>310</v>
      </c>
      <c r="C73" s="308"/>
      <c r="D73" s="113">
        <v>0.87901550263704653</v>
      </c>
      <c r="E73" s="115">
        <v>165</v>
      </c>
      <c r="F73" s="114">
        <v>175</v>
      </c>
      <c r="G73" s="114">
        <v>170</v>
      </c>
      <c r="H73" s="114">
        <v>167</v>
      </c>
      <c r="I73" s="140">
        <v>181</v>
      </c>
      <c r="J73" s="115">
        <v>-16</v>
      </c>
      <c r="K73" s="116">
        <v>-8.8397790055248624</v>
      </c>
    </row>
    <row r="74" spans="1:11" ht="14.1" customHeight="1" x14ac:dyDescent="0.2">
      <c r="A74" s="306" t="s">
        <v>311</v>
      </c>
      <c r="B74" s="307" t="s">
        <v>312</v>
      </c>
      <c r="C74" s="308"/>
      <c r="D74" s="113">
        <v>0.33029673432422352</v>
      </c>
      <c r="E74" s="115">
        <v>62</v>
      </c>
      <c r="F74" s="114">
        <v>61</v>
      </c>
      <c r="G74" s="114">
        <v>62</v>
      </c>
      <c r="H74" s="114">
        <v>61</v>
      </c>
      <c r="I74" s="140">
        <v>63</v>
      </c>
      <c r="J74" s="115">
        <v>-1</v>
      </c>
      <c r="K74" s="116">
        <v>-1.5873015873015872</v>
      </c>
    </row>
    <row r="75" spans="1:11" ht="14.1" customHeight="1" x14ac:dyDescent="0.2">
      <c r="A75" s="306" t="s">
        <v>313</v>
      </c>
      <c r="B75" s="307" t="s">
        <v>314</v>
      </c>
      <c r="C75" s="308"/>
      <c r="D75" s="113">
        <v>5.3273666826487667E-2</v>
      </c>
      <c r="E75" s="115">
        <v>10</v>
      </c>
      <c r="F75" s="114">
        <v>12</v>
      </c>
      <c r="G75" s="114">
        <v>11</v>
      </c>
      <c r="H75" s="114">
        <v>10</v>
      </c>
      <c r="I75" s="140">
        <v>10</v>
      </c>
      <c r="J75" s="115">
        <v>0</v>
      </c>
      <c r="K75" s="116">
        <v>0</v>
      </c>
    </row>
    <row r="76" spans="1:11" ht="14.1" customHeight="1" x14ac:dyDescent="0.2">
      <c r="A76" s="306">
        <v>91</v>
      </c>
      <c r="B76" s="307" t="s">
        <v>315</v>
      </c>
      <c r="C76" s="308"/>
      <c r="D76" s="113">
        <v>9.5892600287677807E-2</v>
      </c>
      <c r="E76" s="115">
        <v>18</v>
      </c>
      <c r="F76" s="114">
        <v>19</v>
      </c>
      <c r="G76" s="114">
        <v>19</v>
      </c>
      <c r="H76" s="114">
        <v>14</v>
      </c>
      <c r="I76" s="140">
        <v>15</v>
      </c>
      <c r="J76" s="115">
        <v>3</v>
      </c>
      <c r="K76" s="116">
        <v>20</v>
      </c>
    </row>
    <row r="77" spans="1:11" ht="14.1" customHeight="1" x14ac:dyDescent="0.2">
      <c r="A77" s="306">
        <v>92</v>
      </c>
      <c r="B77" s="307" t="s">
        <v>316</v>
      </c>
      <c r="C77" s="308"/>
      <c r="D77" s="113">
        <v>1.3584785040754355</v>
      </c>
      <c r="E77" s="115">
        <v>255</v>
      </c>
      <c r="F77" s="114">
        <v>266</v>
      </c>
      <c r="G77" s="114">
        <v>266</v>
      </c>
      <c r="H77" s="114">
        <v>278</v>
      </c>
      <c r="I77" s="140">
        <v>268</v>
      </c>
      <c r="J77" s="115">
        <v>-13</v>
      </c>
      <c r="K77" s="116">
        <v>-4.8507462686567164</v>
      </c>
    </row>
    <row r="78" spans="1:11" ht="14.1" customHeight="1" x14ac:dyDescent="0.2">
      <c r="A78" s="306">
        <v>93</v>
      </c>
      <c r="B78" s="307" t="s">
        <v>317</v>
      </c>
      <c r="C78" s="308"/>
      <c r="D78" s="113">
        <v>8.5237866922380265E-2</v>
      </c>
      <c r="E78" s="115">
        <v>16</v>
      </c>
      <c r="F78" s="114" t="s">
        <v>513</v>
      </c>
      <c r="G78" s="114" t="s">
        <v>513</v>
      </c>
      <c r="H78" s="114" t="s">
        <v>513</v>
      </c>
      <c r="I78" s="140" t="s">
        <v>513</v>
      </c>
      <c r="J78" s="115" t="s">
        <v>513</v>
      </c>
      <c r="K78" s="116" t="s">
        <v>513</v>
      </c>
    </row>
    <row r="79" spans="1:11" ht="14.1" customHeight="1" x14ac:dyDescent="0.2">
      <c r="A79" s="306">
        <v>94</v>
      </c>
      <c r="B79" s="307" t="s">
        <v>318</v>
      </c>
      <c r="C79" s="308"/>
      <c r="D79" s="113">
        <v>9.0565233605029036E-2</v>
      </c>
      <c r="E79" s="115">
        <v>17</v>
      </c>
      <c r="F79" s="114">
        <v>18</v>
      </c>
      <c r="G79" s="114">
        <v>20</v>
      </c>
      <c r="H79" s="114">
        <v>17</v>
      </c>
      <c r="I79" s="140">
        <v>16</v>
      </c>
      <c r="J79" s="115">
        <v>1</v>
      </c>
      <c r="K79" s="116">
        <v>6.25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3818</v>
      </c>
      <c r="E12" s="114">
        <v>3975</v>
      </c>
      <c r="F12" s="114">
        <v>3946</v>
      </c>
      <c r="G12" s="114">
        <v>4040</v>
      </c>
      <c r="H12" s="140">
        <v>3958</v>
      </c>
      <c r="I12" s="115">
        <v>-140</v>
      </c>
      <c r="J12" s="116">
        <v>-3.5371399696816574</v>
      </c>
      <c r="K12"/>
      <c r="L12"/>
      <c r="M12"/>
      <c r="N12"/>
      <c r="O12"/>
      <c r="P12"/>
    </row>
    <row r="13" spans="1:16" s="110" customFormat="1" ht="14.45" customHeight="1" x14ac:dyDescent="0.2">
      <c r="A13" s="120" t="s">
        <v>105</v>
      </c>
      <c r="B13" s="119" t="s">
        <v>106</v>
      </c>
      <c r="C13" s="113">
        <v>35.673127291775799</v>
      </c>
      <c r="D13" s="115">
        <v>1362</v>
      </c>
      <c r="E13" s="114">
        <v>1403</v>
      </c>
      <c r="F13" s="114">
        <v>1402</v>
      </c>
      <c r="G13" s="114">
        <v>1447</v>
      </c>
      <c r="H13" s="140">
        <v>1424</v>
      </c>
      <c r="I13" s="115">
        <v>-62</v>
      </c>
      <c r="J13" s="116">
        <v>-4.3539325842696632</v>
      </c>
      <c r="K13"/>
      <c r="L13"/>
      <c r="M13"/>
      <c r="N13"/>
      <c r="O13"/>
      <c r="P13"/>
    </row>
    <row r="14" spans="1:16" s="110" customFormat="1" ht="14.45" customHeight="1" x14ac:dyDescent="0.2">
      <c r="A14" s="120"/>
      <c r="B14" s="119" t="s">
        <v>107</v>
      </c>
      <c r="C14" s="113">
        <v>64.326872708224201</v>
      </c>
      <c r="D14" s="115">
        <v>2456</v>
      </c>
      <c r="E14" s="114">
        <v>2572</v>
      </c>
      <c r="F14" s="114">
        <v>2544</v>
      </c>
      <c r="G14" s="114">
        <v>2593</v>
      </c>
      <c r="H14" s="140">
        <v>2534</v>
      </c>
      <c r="I14" s="115">
        <v>-78</v>
      </c>
      <c r="J14" s="116">
        <v>-3.0781373322809786</v>
      </c>
      <c r="K14"/>
      <c r="L14"/>
      <c r="M14"/>
      <c r="N14"/>
      <c r="O14"/>
      <c r="P14"/>
    </row>
    <row r="15" spans="1:16" s="110" customFormat="1" ht="14.45" customHeight="1" x14ac:dyDescent="0.2">
      <c r="A15" s="118" t="s">
        <v>105</v>
      </c>
      <c r="B15" s="121" t="s">
        <v>108</v>
      </c>
      <c r="C15" s="113">
        <v>14.876898899947616</v>
      </c>
      <c r="D15" s="115">
        <v>568</v>
      </c>
      <c r="E15" s="114">
        <v>624</v>
      </c>
      <c r="F15" s="114">
        <v>584</v>
      </c>
      <c r="G15" s="114">
        <v>621</v>
      </c>
      <c r="H15" s="140">
        <v>574</v>
      </c>
      <c r="I15" s="115">
        <v>-6</v>
      </c>
      <c r="J15" s="116">
        <v>-1.0452961672473868</v>
      </c>
      <c r="K15"/>
      <c r="L15"/>
      <c r="M15"/>
      <c r="N15"/>
      <c r="O15"/>
      <c r="P15"/>
    </row>
    <row r="16" spans="1:16" s="110" customFormat="1" ht="14.45" customHeight="1" x14ac:dyDescent="0.2">
      <c r="A16" s="118"/>
      <c r="B16" s="121" t="s">
        <v>109</v>
      </c>
      <c r="C16" s="113">
        <v>51.46673651126244</v>
      </c>
      <c r="D16" s="115">
        <v>1965</v>
      </c>
      <c r="E16" s="114">
        <v>2042</v>
      </c>
      <c r="F16" s="114">
        <v>2052</v>
      </c>
      <c r="G16" s="114">
        <v>2075</v>
      </c>
      <c r="H16" s="140">
        <v>2046</v>
      </c>
      <c r="I16" s="115">
        <v>-81</v>
      </c>
      <c r="J16" s="116">
        <v>-3.9589442815249267</v>
      </c>
      <c r="K16"/>
      <c r="L16"/>
      <c r="M16"/>
      <c r="N16"/>
      <c r="O16"/>
      <c r="P16"/>
    </row>
    <row r="17" spans="1:16" s="110" customFormat="1" ht="14.45" customHeight="1" x14ac:dyDescent="0.2">
      <c r="A17" s="118"/>
      <c r="B17" s="121" t="s">
        <v>110</v>
      </c>
      <c r="C17" s="113">
        <v>19.591409114719749</v>
      </c>
      <c r="D17" s="115">
        <v>748</v>
      </c>
      <c r="E17" s="114">
        <v>758</v>
      </c>
      <c r="F17" s="114">
        <v>751</v>
      </c>
      <c r="G17" s="114">
        <v>781</v>
      </c>
      <c r="H17" s="140">
        <v>774</v>
      </c>
      <c r="I17" s="115">
        <v>-26</v>
      </c>
      <c r="J17" s="116">
        <v>-3.3591731266149871</v>
      </c>
      <c r="K17"/>
      <c r="L17"/>
      <c r="M17"/>
      <c r="N17"/>
      <c r="O17"/>
      <c r="P17"/>
    </row>
    <row r="18" spans="1:16" s="110" customFormat="1" ht="14.45" customHeight="1" x14ac:dyDescent="0.2">
      <c r="A18" s="120"/>
      <c r="B18" s="121" t="s">
        <v>111</v>
      </c>
      <c r="C18" s="113">
        <v>14.064955474070194</v>
      </c>
      <c r="D18" s="115">
        <v>537</v>
      </c>
      <c r="E18" s="114">
        <v>551</v>
      </c>
      <c r="F18" s="114">
        <v>559</v>
      </c>
      <c r="G18" s="114">
        <v>563</v>
      </c>
      <c r="H18" s="140">
        <v>564</v>
      </c>
      <c r="I18" s="115">
        <v>-27</v>
      </c>
      <c r="J18" s="116">
        <v>-4.7872340425531918</v>
      </c>
      <c r="K18"/>
      <c r="L18"/>
      <c r="M18"/>
      <c r="N18"/>
      <c r="O18"/>
      <c r="P18"/>
    </row>
    <row r="19" spans="1:16" s="110" customFormat="1" ht="14.45" customHeight="1" x14ac:dyDescent="0.2">
      <c r="A19" s="120"/>
      <c r="B19" s="121" t="s">
        <v>112</v>
      </c>
      <c r="C19" s="113">
        <v>1.2048192771084338</v>
      </c>
      <c r="D19" s="115">
        <v>46</v>
      </c>
      <c r="E19" s="114">
        <v>57</v>
      </c>
      <c r="F19" s="114">
        <v>63</v>
      </c>
      <c r="G19" s="114">
        <v>54</v>
      </c>
      <c r="H19" s="140">
        <v>49</v>
      </c>
      <c r="I19" s="115">
        <v>-3</v>
      </c>
      <c r="J19" s="116">
        <v>-6.1224489795918364</v>
      </c>
      <c r="K19"/>
      <c r="L19"/>
      <c r="M19"/>
      <c r="N19"/>
      <c r="O19"/>
      <c r="P19"/>
    </row>
    <row r="20" spans="1:16" s="110" customFormat="1" ht="14.45" customHeight="1" x14ac:dyDescent="0.2">
      <c r="A20" s="120" t="s">
        <v>113</v>
      </c>
      <c r="B20" s="119" t="s">
        <v>116</v>
      </c>
      <c r="C20" s="113">
        <v>82.451545311681514</v>
      </c>
      <c r="D20" s="115">
        <v>3148</v>
      </c>
      <c r="E20" s="114">
        <v>3269</v>
      </c>
      <c r="F20" s="114">
        <v>3265</v>
      </c>
      <c r="G20" s="114">
        <v>3360</v>
      </c>
      <c r="H20" s="140">
        <v>3310</v>
      </c>
      <c r="I20" s="115">
        <v>-162</v>
      </c>
      <c r="J20" s="116">
        <v>-4.8942598187311175</v>
      </c>
      <c r="K20"/>
      <c r="L20"/>
      <c r="M20"/>
      <c r="N20"/>
      <c r="O20"/>
      <c r="P20"/>
    </row>
    <row r="21" spans="1:16" s="110" customFormat="1" ht="14.45" customHeight="1" x14ac:dyDescent="0.2">
      <c r="A21" s="123"/>
      <c r="B21" s="124" t="s">
        <v>117</v>
      </c>
      <c r="C21" s="125">
        <v>17.260345730749084</v>
      </c>
      <c r="D21" s="143">
        <v>659</v>
      </c>
      <c r="E21" s="144">
        <v>695</v>
      </c>
      <c r="F21" s="144">
        <v>669</v>
      </c>
      <c r="G21" s="144">
        <v>668</v>
      </c>
      <c r="H21" s="145">
        <v>639</v>
      </c>
      <c r="I21" s="143">
        <v>20</v>
      </c>
      <c r="J21" s="146">
        <v>3.1298904538341157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3535</v>
      </c>
      <c r="E56" s="114">
        <v>3716</v>
      </c>
      <c r="F56" s="114">
        <v>3738</v>
      </c>
      <c r="G56" s="114">
        <v>3774</v>
      </c>
      <c r="H56" s="140">
        <v>3712</v>
      </c>
      <c r="I56" s="115">
        <v>-177</v>
      </c>
      <c r="J56" s="116">
        <v>-4.7683189655172411</v>
      </c>
      <c r="K56"/>
      <c r="L56"/>
      <c r="M56"/>
      <c r="N56"/>
      <c r="O56"/>
      <c r="P56"/>
    </row>
    <row r="57" spans="1:16" s="110" customFormat="1" ht="14.45" customHeight="1" x14ac:dyDescent="0.2">
      <c r="A57" s="120" t="s">
        <v>105</v>
      </c>
      <c r="B57" s="119" t="s">
        <v>106</v>
      </c>
      <c r="C57" s="113">
        <v>36.633663366336634</v>
      </c>
      <c r="D57" s="115">
        <v>1295</v>
      </c>
      <c r="E57" s="114">
        <v>1334</v>
      </c>
      <c r="F57" s="114">
        <v>1337</v>
      </c>
      <c r="G57" s="114">
        <v>1370</v>
      </c>
      <c r="H57" s="140">
        <v>1381</v>
      </c>
      <c r="I57" s="115">
        <v>-86</v>
      </c>
      <c r="J57" s="116">
        <v>-6.2273714699493121</v>
      </c>
    </row>
    <row r="58" spans="1:16" s="110" customFormat="1" ht="14.45" customHeight="1" x14ac:dyDescent="0.2">
      <c r="A58" s="120"/>
      <c r="B58" s="119" t="s">
        <v>107</v>
      </c>
      <c r="C58" s="113">
        <v>63.366336633663366</v>
      </c>
      <c r="D58" s="115">
        <v>2240</v>
      </c>
      <c r="E58" s="114">
        <v>2382</v>
      </c>
      <c r="F58" s="114">
        <v>2401</v>
      </c>
      <c r="G58" s="114">
        <v>2404</v>
      </c>
      <c r="H58" s="140">
        <v>2331</v>
      </c>
      <c r="I58" s="115">
        <v>-91</v>
      </c>
      <c r="J58" s="116">
        <v>-3.9039039039039038</v>
      </c>
    </row>
    <row r="59" spans="1:16" s="110" customFormat="1" ht="14.45" customHeight="1" x14ac:dyDescent="0.2">
      <c r="A59" s="118" t="s">
        <v>105</v>
      </c>
      <c r="B59" s="121" t="s">
        <v>108</v>
      </c>
      <c r="C59" s="113">
        <v>13.23903818953324</v>
      </c>
      <c r="D59" s="115">
        <v>468</v>
      </c>
      <c r="E59" s="114">
        <v>497</v>
      </c>
      <c r="F59" s="114">
        <v>497</v>
      </c>
      <c r="G59" s="114">
        <v>516</v>
      </c>
      <c r="H59" s="140">
        <v>476</v>
      </c>
      <c r="I59" s="115">
        <v>-8</v>
      </c>
      <c r="J59" s="116">
        <v>-1.680672268907563</v>
      </c>
    </row>
    <row r="60" spans="1:16" s="110" customFormat="1" ht="14.45" customHeight="1" x14ac:dyDescent="0.2">
      <c r="A60" s="118"/>
      <c r="B60" s="121" t="s">
        <v>109</v>
      </c>
      <c r="C60" s="113">
        <v>50.070721357850069</v>
      </c>
      <c r="D60" s="115">
        <v>1770</v>
      </c>
      <c r="E60" s="114">
        <v>1889</v>
      </c>
      <c r="F60" s="114">
        <v>1906</v>
      </c>
      <c r="G60" s="114">
        <v>1915</v>
      </c>
      <c r="H60" s="140">
        <v>1919</v>
      </c>
      <c r="I60" s="115">
        <v>-149</v>
      </c>
      <c r="J60" s="116">
        <v>-7.7644606565919752</v>
      </c>
    </row>
    <row r="61" spans="1:16" s="110" customFormat="1" ht="14.45" customHeight="1" x14ac:dyDescent="0.2">
      <c r="A61" s="118"/>
      <c r="B61" s="121" t="s">
        <v>110</v>
      </c>
      <c r="C61" s="113">
        <v>20.933521923620933</v>
      </c>
      <c r="D61" s="115">
        <v>740</v>
      </c>
      <c r="E61" s="114">
        <v>757</v>
      </c>
      <c r="F61" s="114">
        <v>761</v>
      </c>
      <c r="G61" s="114">
        <v>770</v>
      </c>
      <c r="H61" s="140">
        <v>762</v>
      </c>
      <c r="I61" s="115">
        <v>-22</v>
      </c>
      <c r="J61" s="116">
        <v>-2.8871391076115485</v>
      </c>
    </row>
    <row r="62" spans="1:16" s="110" customFormat="1" ht="14.45" customHeight="1" x14ac:dyDescent="0.2">
      <c r="A62" s="120"/>
      <c r="B62" s="121" t="s">
        <v>111</v>
      </c>
      <c r="C62" s="113">
        <v>15.756718528995757</v>
      </c>
      <c r="D62" s="115">
        <v>557</v>
      </c>
      <c r="E62" s="114">
        <v>573</v>
      </c>
      <c r="F62" s="114">
        <v>574</v>
      </c>
      <c r="G62" s="114">
        <v>573</v>
      </c>
      <c r="H62" s="140">
        <v>555</v>
      </c>
      <c r="I62" s="115">
        <v>2</v>
      </c>
      <c r="J62" s="116">
        <v>0.36036036036036034</v>
      </c>
    </row>
    <row r="63" spans="1:16" s="110" customFormat="1" ht="14.45" customHeight="1" x14ac:dyDescent="0.2">
      <c r="A63" s="120"/>
      <c r="B63" s="121" t="s">
        <v>112</v>
      </c>
      <c r="C63" s="113">
        <v>1.6407355021216408</v>
      </c>
      <c r="D63" s="115">
        <v>58</v>
      </c>
      <c r="E63" s="114">
        <v>64</v>
      </c>
      <c r="F63" s="114">
        <v>64</v>
      </c>
      <c r="G63" s="114">
        <v>64</v>
      </c>
      <c r="H63" s="140">
        <v>58</v>
      </c>
      <c r="I63" s="115">
        <v>0</v>
      </c>
      <c r="J63" s="116">
        <v>0</v>
      </c>
    </row>
    <row r="64" spans="1:16" s="110" customFormat="1" ht="14.45" customHeight="1" x14ac:dyDescent="0.2">
      <c r="A64" s="120" t="s">
        <v>113</v>
      </c>
      <c r="B64" s="119" t="s">
        <v>116</v>
      </c>
      <c r="C64" s="113">
        <v>79.15134370579915</v>
      </c>
      <c r="D64" s="115">
        <v>2798</v>
      </c>
      <c r="E64" s="114">
        <v>2943</v>
      </c>
      <c r="F64" s="114">
        <v>2981</v>
      </c>
      <c r="G64" s="114">
        <v>3030</v>
      </c>
      <c r="H64" s="140">
        <v>2974</v>
      </c>
      <c r="I64" s="115">
        <v>-176</v>
      </c>
      <c r="J64" s="116">
        <v>-5.9179556153328852</v>
      </c>
    </row>
    <row r="65" spans="1:10" s="110" customFormat="1" ht="14.45" customHeight="1" x14ac:dyDescent="0.2">
      <c r="A65" s="123"/>
      <c r="B65" s="124" t="s">
        <v>117</v>
      </c>
      <c r="C65" s="125">
        <v>20.565770862800566</v>
      </c>
      <c r="D65" s="143">
        <v>727</v>
      </c>
      <c r="E65" s="144">
        <v>760</v>
      </c>
      <c r="F65" s="144">
        <v>744</v>
      </c>
      <c r="G65" s="144">
        <v>732</v>
      </c>
      <c r="H65" s="145">
        <v>730</v>
      </c>
      <c r="I65" s="143">
        <v>-3</v>
      </c>
      <c r="J65" s="146">
        <v>-0.41095890410958902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3818</v>
      </c>
      <c r="G11" s="114">
        <v>3975</v>
      </c>
      <c r="H11" s="114">
        <v>3946</v>
      </c>
      <c r="I11" s="114">
        <v>4040</v>
      </c>
      <c r="J11" s="140">
        <v>3958</v>
      </c>
      <c r="K11" s="114">
        <v>-140</v>
      </c>
      <c r="L11" s="116">
        <v>-3.5371399696816574</v>
      </c>
    </row>
    <row r="12" spans="1:17" s="110" customFormat="1" ht="24" customHeight="1" x14ac:dyDescent="0.2">
      <c r="A12" s="604" t="s">
        <v>185</v>
      </c>
      <c r="B12" s="605"/>
      <c r="C12" s="605"/>
      <c r="D12" s="606"/>
      <c r="E12" s="113">
        <v>35.673127291775799</v>
      </c>
      <c r="F12" s="115">
        <v>1362</v>
      </c>
      <c r="G12" s="114">
        <v>1403</v>
      </c>
      <c r="H12" s="114">
        <v>1402</v>
      </c>
      <c r="I12" s="114">
        <v>1447</v>
      </c>
      <c r="J12" s="140">
        <v>1424</v>
      </c>
      <c r="K12" s="114">
        <v>-62</v>
      </c>
      <c r="L12" s="116">
        <v>-4.3539325842696632</v>
      </c>
    </row>
    <row r="13" spans="1:17" s="110" customFormat="1" ht="15" customHeight="1" x14ac:dyDescent="0.2">
      <c r="A13" s="120"/>
      <c r="B13" s="607" t="s">
        <v>107</v>
      </c>
      <c r="C13" s="607"/>
      <c r="E13" s="113">
        <v>64.326872708224201</v>
      </c>
      <c r="F13" s="115">
        <v>2456</v>
      </c>
      <c r="G13" s="114">
        <v>2572</v>
      </c>
      <c r="H13" s="114">
        <v>2544</v>
      </c>
      <c r="I13" s="114">
        <v>2593</v>
      </c>
      <c r="J13" s="140">
        <v>2534</v>
      </c>
      <c r="K13" s="114">
        <v>-78</v>
      </c>
      <c r="L13" s="116">
        <v>-3.0781373322809786</v>
      </c>
    </row>
    <row r="14" spans="1:17" s="110" customFormat="1" ht="22.5" customHeight="1" x14ac:dyDescent="0.2">
      <c r="A14" s="604" t="s">
        <v>186</v>
      </c>
      <c r="B14" s="605"/>
      <c r="C14" s="605"/>
      <c r="D14" s="606"/>
      <c r="E14" s="113">
        <v>14.876898899947616</v>
      </c>
      <c r="F14" s="115">
        <v>568</v>
      </c>
      <c r="G14" s="114">
        <v>624</v>
      </c>
      <c r="H14" s="114">
        <v>584</v>
      </c>
      <c r="I14" s="114">
        <v>621</v>
      </c>
      <c r="J14" s="140">
        <v>574</v>
      </c>
      <c r="K14" s="114">
        <v>-6</v>
      </c>
      <c r="L14" s="116">
        <v>-1.0452961672473868</v>
      </c>
    </row>
    <row r="15" spans="1:17" s="110" customFormat="1" ht="15" customHeight="1" x14ac:dyDescent="0.2">
      <c r="A15" s="120"/>
      <c r="B15" s="119"/>
      <c r="C15" s="258" t="s">
        <v>106</v>
      </c>
      <c r="E15" s="113">
        <v>42.781690140845072</v>
      </c>
      <c r="F15" s="115">
        <v>243</v>
      </c>
      <c r="G15" s="114">
        <v>265</v>
      </c>
      <c r="H15" s="114">
        <v>262</v>
      </c>
      <c r="I15" s="114">
        <v>278</v>
      </c>
      <c r="J15" s="140">
        <v>258</v>
      </c>
      <c r="K15" s="114">
        <v>-15</v>
      </c>
      <c r="L15" s="116">
        <v>-5.8139534883720927</v>
      </c>
    </row>
    <row r="16" spans="1:17" s="110" customFormat="1" ht="15" customHeight="1" x14ac:dyDescent="0.2">
      <c r="A16" s="120"/>
      <c r="B16" s="119"/>
      <c r="C16" s="258" t="s">
        <v>107</v>
      </c>
      <c r="E16" s="113">
        <v>57.218309859154928</v>
      </c>
      <c r="F16" s="115">
        <v>325</v>
      </c>
      <c r="G16" s="114">
        <v>359</v>
      </c>
      <c r="H16" s="114">
        <v>322</v>
      </c>
      <c r="I16" s="114">
        <v>343</v>
      </c>
      <c r="J16" s="140">
        <v>316</v>
      </c>
      <c r="K16" s="114">
        <v>9</v>
      </c>
      <c r="L16" s="116">
        <v>2.8481012658227849</v>
      </c>
    </row>
    <row r="17" spans="1:12" s="110" customFormat="1" ht="15" customHeight="1" x14ac:dyDescent="0.2">
      <c r="A17" s="120"/>
      <c r="B17" s="121" t="s">
        <v>109</v>
      </c>
      <c r="C17" s="258"/>
      <c r="E17" s="113">
        <v>51.46673651126244</v>
      </c>
      <c r="F17" s="115">
        <v>1965</v>
      </c>
      <c r="G17" s="114">
        <v>2042</v>
      </c>
      <c r="H17" s="114">
        <v>2052</v>
      </c>
      <c r="I17" s="114">
        <v>2075</v>
      </c>
      <c r="J17" s="140">
        <v>2046</v>
      </c>
      <c r="K17" s="114">
        <v>-81</v>
      </c>
      <c r="L17" s="116">
        <v>-3.9589442815249267</v>
      </c>
    </row>
    <row r="18" spans="1:12" s="110" customFormat="1" ht="15" customHeight="1" x14ac:dyDescent="0.2">
      <c r="A18" s="120"/>
      <c r="B18" s="119"/>
      <c r="C18" s="258" t="s">
        <v>106</v>
      </c>
      <c r="E18" s="113">
        <v>32.87531806615776</v>
      </c>
      <c r="F18" s="115">
        <v>646</v>
      </c>
      <c r="G18" s="114">
        <v>660</v>
      </c>
      <c r="H18" s="114">
        <v>664</v>
      </c>
      <c r="I18" s="114">
        <v>677</v>
      </c>
      <c r="J18" s="140">
        <v>673</v>
      </c>
      <c r="K18" s="114">
        <v>-27</v>
      </c>
      <c r="L18" s="116">
        <v>-4.0118870728083209</v>
      </c>
    </row>
    <row r="19" spans="1:12" s="110" customFormat="1" ht="15" customHeight="1" x14ac:dyDescent="0.2">
      <c r="A19" s="120"/>
      <c r="B19" s="119"/>
      <c r="C19" s="258" t="s">
        <v>107</v>
      </c>
      <c r="E19" s="113">
        <v>67.12468193384224</v>
      </c>
      <c r="F19" s="115">
        <v>1319</v>
      </c>
      <c r="G19" s="114">
        <v>1382</v>
      </c>
      <c r="H19" s="114">
        <v>1388</v>
      </c>
      <c r="I19" s="114">
        <v>1398</v>
      </c>
      <c r="J19" s="140">
        <v>1373</v>
      </c>
      <c r="K19" s="114">
        <v>-54</v>
      </c>
      <c r="L19" s="116">
        <v>-3.9329934450109252</v>
      </c>
    </row>
    <row r="20" spans="1:12" s="110" customFormat="1" ht="15" customHeight="1" x14ac:dyDescent="0.2">
      <c r="A20" s="120"/>
      <c r="B20" s="121" t="s">
        <v>110</v>
      </c>
      <c r="C20" s="258"/>
      <c r="E20" s="113">
        <v>19.591409114719749</v>
      </c>
      <c r="F20" s="115">
        <v>748</v>
      </c>
      <c r="G20" s="114">
        <v>758</v>
      </c>
      <c r="H20" s="114">
        <v>751</v>
      </c>
      <c r="I20" s="114">
        <v>781</v>
      </c>
      <c r="J20" s="140">
        <v>774</v>
      </c>
      <c r="K20" s="114">
        <v>-26</v>
      </c>
      <c r="L20" s="116">
        <v>-3.3591731266149871</v>
      </c>
    </row>
    <row r="21" spans="1:12" s="110" customFormat="1" ht="15" customHeight="1" x14ac:dyDescent="0.2">
      <c r="A21" s="120"/>
      <c r="B21" s="119"/>
      <c r="C21" s="258" t="s">
        <v>106</v>
      </c>
      <c r="E21" s="113">
        <v>29.010695187165776</v>
      </c>
      <c r="F21" s="115">
        <v>217</v>
      </c>
      <c r="G21" s="114">
        <v>218</v>
      </c>
      <c r="H21" s="114">
        <v>215</v>
      </c>
      <c r="I21" s="114">
        <v>224</v>
      </c>
      <c r="J21" s="140">
        <v>221</v>
      </c>
      <c r="K21" s="114">
        <v>-4</v>
      </c>
      <c r="L21" s="116">
        <v>-1.8099547511312217</v>
      </c>
    </row>
    <row r="22" spans="1:12" s="110" customFormat="1" ht="15" customHeight="1" x14ac:dyDescent="0.2">
      <c r="A22" s="120"/>
      <c r="B22" s="119"/>
      <c r="C22" s="258" t="s">
        <v>107</v>
      </c>
      <c r="E22" s="113">
        <v>70.98930481283422</v>
      </c>
      <c r="F22" s="115">
        <v>531</v>
      </c>
      <c r="G22" s="114">
        <v>540</v>
      </c>
      <c r="H22" s="114">
        <v>536</v>
      </c>
      <c r="I22" s="114">
        <v>557</v>
      </c>
      <c r="J22" s="140">
        <v>553</v>
      </c>
      <c r="K22" s="114">
        <v>-22</v>
      </c>
      <c r="L22" s="116">
        <v>-3.9783001808318263</v>
      </c>
    </row>
    <row r="23" spans="1:12" s="110" customFormat="1" ht="15" customHeight="1" x14ac:dyDescent="0.2">
      <c r="A23" s="120"/>
      <c r="B23" s="121" t="s">
        <v>111</v>
      </c>
      <c r="C23" s="258"/>
      <c r="E23" s="113">
        <v>14.064955474070194</v>
      </c>
      <c r="F23" s="115">
        <v>537</v>
      </c>
      <c r="G23" s="114">
        <v>551</v>
      </c>
      <c r="H23" s="114">
        <v>559</v>
      </c>
      <c r="I23" s="114">
        <v>563</v>
      </c>
      <c r="J23" s="140">
        <v>564</v>
      </c>
      <c r="K23" s="114">
        <v>-27</v>
      </c>
      <c r="L23" s="116">
        <v>-4.7872340425531918</v>
      </c>
    </row>
    <row r="24" spans="1:12" s="110" customFormat="1" ht="15" customHeight="1" x14ac:dyDescent="0.2">
      <c r="A24" s="120"/>
      <c r="B24" s="119"/>
      <c r="C24" s="258" t="s">
        <v>106</v>
      </c>
      <c r="E24" s="113">
        <v>47.672253258845437</v>
      </c>
      <c r="F24" s="115">
        <v>256</v>
      </c>
      <c r="G24" s="114">
        <v>260</v>
      </c>
      <c r="H24" s="114">
        <v>261</v>
      </c>
      <c r="I24" s="114">
        <v>268</v>
      </c>
      <c r="J24" s="140">
        <v>272</v>
      </c>
      <c r="K24" s="114">
        <v>-16</v>
      </c>
      <c r="L24" s="116">
        <v>-5.882352941176471</v>
      </c>
    </row>
    <row r="25" spans="1:12" s="110" customFormat="1" ht="15" customHeight="1" x14ac:dyDescent="0.2">
      <c r="A25" s="120"/>
      <c r="B25" s="119"/>
      <c r="C25" s="258" t="s">
        <v>107</v>
      </c>
      <c r="E25" s="113">
        <v>52.327746741154563</v>
      </c>
      <c r="F25" s="115">
        <v>281</v>
      </c>
      <c r="G25" s="114">
        <v>291</v>
      </c>
      <c r="H25" s="114">
        <v>298</v>
      </c>
      <c r="I25" s="114">
        <v>295</v>
      </c>
      <c r="J25" s="140">
        <v>292</v>
      </c>
      <c r="K25" s="114">
        <v>-11</v>
      </c>
      <c r="L25" s="116">
        <v>-3.7671232876712328</v>
      </c>
    </row>
    <row r="26" spans="1:12" s="110" customFormat="1" ht="15" customHeight="1" x14ac:dyDescent="0.2">
      <c r="A26" s="120"/>
      <c r="C26" s="121" t="s">
        <v>187</v>
      </c>
      <c r="D26" s="110" t="s">
        <v>188</v>
      </c>
      <c r="E26" s="113">
        <v>1.2048192771084338</v>
      </c>
      <c r="F26" s="115">
        <v>46</v>
      </c>
      <c r="G26" s="114">
        <v>57</v>
      </c>
      <c r="H26" s="114">
        <v>63</v>
      </c>
      <c r="I26" s="114">
        <v>54</v>
      </c>
      <c r="J26" s="140">
        <v>49</v>
      </c>
      <c r="K26" s="114">
        <v>-3</v>
      </c>
      <c r="L26" s="116">
        <v>-6.1224489795918364</v>
      </c>
    </row>
    <row r="27" spans="1:12" s="110" customFormat="1" ht="15" customHeight="1" x14ac:dyDescent="0.2">
      <c r="A27" s="120"/>
      <c r="B27" s="119"/>
      <c r="D27" s="259" t="s">
        <v>106</v>
      </c>
      <c r="E27" s="113">
        <v>45.652173913043477</v>
      </c>
      <c r="F27" s="115">
        <v>21</v>
      </c>
      <c r="G27" s="114">
        <v>24</v>
      </c>
      <c r="H27" s="114">
        <v>28</v>
      </c>
      <c r="I27" s="114">
        <v>24</v>
      </c>
      <c r="J27" s="140">
        <v>23</v>
      </c>
      <c r="K27" s="114">
        <v>-2</v>
      </c>
      <c r="L27" s="116">
        <v>-8.695652173913043</v>
      </c>
    </row>
    <row r="28" spans="1:12" s="110" customFormat="1" ht="15" customHeight="1" x14ac:dyDescent="0.2">
      <c r="A28" s="120"/>
      <c r="B28" s="119"/>
      <c r="D28" s="259" t="s">
        <v>107</v>
      </c>
      <c r="E28" s="113">
        <v>54.347826086956523</v>
      </c>
      <c r="F28" s="115">
        <v>25</v>
      </c>
      <c r="G28" s="114">
        <v>33</v>
      </c>
      <c r="H28" s="114">
        <v>35</v>
      </c>
      <c r="I28" s="114">
        <v>30</v>
      </c>
      <c r="J28" s="140">
        <v>26</v>
      </c>
      <c r="K28" s="114">
        <v>-1</v>
      </c>
      <c r="L28" s="116">
        <v>-3.8461538461538463</v>
      </c>
    </row>
    <row r="29" spans="1:12" s="110" customFormat="1" ht="24" customHeight="1" x14ac:dyDescent="0.2">
      <c r="A29" s="604" t="s">
        <v>189</v>
      </c>
      <c r="B29" s="605"/>
      <c r="C29" s="605"/>
      <c r="D29" s="606"/>
      <c r="E29" s="113">
        <v>82.451545311681514</v>
      </c>
      <c r="F29" s="115">
        <v>3148</v>
      </c>
      <c r="G29" s="114">
        <v>3269</v>
      </c>
      <c r="H29" s="114">
        <v>3265</v>
      </c>
      <c r="I29" s="114">
        <v>3360</v>
      </c>
      <c r="J29" s="140">
        <v>3310</v>
      </c>
      <c r="K29" s="114">
        <v>-162</v>
      </c>
      <c r="L29" s="116">
        <v>-4.8942598187311175</v>
      </c>
    </row>
    <row r="30" spans="1:12" s="110" customFormat="1" ht="15" customHeight="1" x14ac:dyDescent="0.2">
      <c r="A30" s="120"/>
      <c r="B30" s="119"/>
      <c r="C30" s="258" t="s">
        <v>106</v>
      </c>
      <c r="E30" s="113">
        <v>35.895806861499366</v>
      </c>
      <c r="F30" s="115">
        <v>1130</v>
      </c>
      <c r="G30" s="114">
        <v>1157</v>
      </c>
      <c r="H30" s="114">
        <v>1172</v>
      </c>
      <c r="I30" s="114">
        <v>1207</v>
      </c>
      <c r="J30" s="140">
        <v>1190</v>
      </c>
      <c r="K30" s="114">
        <v>-60</v>
      </c>
      <c r="L30" s="116">
        <v>-5.0420168067226889</v>
      </c>
    </row>
    <row r="31" spans="1:12" s="110" customFormat="1" ht="15" customHeight="1" x14ac:dyDescent="0.2">
      <c r="A31" s="120"/>
      <c r="B31" s="119"/>
      <c r="C31" s="258" t="s">
        <v>107</v>
      </c>
      <c r="E31" s="113">
        <v>64.104193138500634</v>
      </c>
      <c r="F31" s="115">
        <v>2018</v>
      </c>
      <c r="G31" s="114">
        <v>2112</v>
      </c>
      <c r="H31" s="114">
        <v>2093</v>
      </c>
      <c r="I31" s="114">
        <v>2153</v>
      </c>
      <c r="J31" s="140">
        <v>2120</v>
      </c>
      <c r="K31" s="114">
        <v>-102</v>
      </c>
      <c r="L31" s="116">
        <v>-4.8113207547169807</v>
      </c>
    </row>
    <row r="32" spans="1:12" s="110" customFormat="1" ht="15" customHeight="1" x14ac:dyDescent="0.2">
      <c r="A32" s="120"/>
      <c r="B32" s="119" t="s">
        <v>117</v>
      </c>
      <c r="C32" s="258"/>
      <c r="E32" s="113">
        <v>17.260345730749084</v>
      </c>
      <c r="F32" s="114">
        <v>659</v>
      </c>
      <c r="G32" s="114">
        <v>695</v>
      </c>
      <c r="H32" s="114">
        <v>669</v>
      </c>
      <c r="I32" s="114">
        <v>668</v>
      </c>
      <c r="J32" s="140">
        <v>639</v>
      </c>
      <c r="K32" s="114">
        <v>20</v>
      </c>
      <c r="L32" s="116">
        <v>3.1298904538341157</v>
      </c>
    </row>
    <row r="33" spans="1:12" s="110" customFormat="1" ht="15" customHeight="1" x14ac:dyDescent="0.2">
      <c r="A33" s="120"/>
      <c r="B33" s="119"/>
      <c r="C33" s="258" t="s">
        <v>106</v>
      </c>
      <c r="E33" s="113">
        <v>34.446130500758727</v>
      </c>
      <c r="F33" s="114">
        <v>227</v>
      </c>
      <c r="G33" s="114">
        <v>241</v>
      </c>
      <c r="H33" s="114">
        <v>225</v>
      </c>
      <c r="I33" s="114">
        <v>235</v>
      </c>
      <c r="J33" s="140">
        <v>230</v>
      </c>
      <c r="K33" s="114">
        <v>-3</v>
      </c>
      <c r="L33" s="116">
        <v>-1.3043478260869565</v>
      </c>
    </row>
    <row r="34" spans="1:12" s="110" customFormat="1" ht="15" customHeight="1" x14ac:dyDescent="0.2">
      <c r="A34" s="120"/>
      <c r="B34" s="119"/>
      <c r="C34" s="258" t="s">
        <v>107</v>
      </c>
      <c r="E34" s="113">
        <v>65.553869499241273</v>
      </c>
      <c r="F34" s="114">
        <v>432</v>
      </c>
      <c r="G34" s="114">
        <v>454</v>
      </c>
      <c r="H34" s="114">
        <v>444</v>
      </c>
      <c r="I34" s="114">
        <v>433</v>
      </c>
      <c r="J34" s="140">
        <v>409</v>
      </c>
      <c r="K34" s="114">
        <v>23</v>
      </c>
      <c r="L34" s="116">
        <v>5.6234718826405867</v>
      </c>
    </row>
    <row r="35" spans="1:12" s="110" customFormat="1" ht="24" customHeight="1" x14ac:dyDescent="0.2">
      <c r="A35" s="604" t="s">
        <v>192</v>
      </c>
      <c r="B35" s="605"/>
      <c r="C35" s="605"/>
      <c r="D35" s="606"/>
      <c r="E35" s="113">
        <v>20.979570455735988</v>
      </c>
      <c r="F35" s="114">
        <v>801</v>
      </c>
      <c r="G35" s="114">
        <v>853</v>
      </c>
      <c r="H35" s="114">
        <v>833</v>
      </c>
      <c r="I35" s="114">
        <v>856</v>
      </c>
      <c r="J35" s="114">
        <v>802</v>
      </c>
      <c r="K35" s="318">
        <v>-1</v>
      </c>
      <c r="L35" s="319">
        <v>-0.12468827930174564</v>
      </c>
    </row>
    <row r="36" spans="1:12" s="110" customFormat="1" ht="15" customHeight="1" x14ac:dyDescent="0.2">
      <c r="A36" s="120"/>
      <c r="B36" s="119"/>
      <c r="C36" s="258" t="s">
        <v>106</v>
      </c>
      <c r="E36" s="113">
        <v>32.833957553058674</v>
      </c>
      <c r="F36" s="114">
        <v>263</v>
      </c>
      <c r="G36" s="114">
        <v>281</v>
      </c>
      <c r="H36" s="114">
        <v>282</v>
      </c>
      <c r="I36" s="114">
        <v>304</v>
      </c>
      <c r="J36" s="114">
        <v>290</v>
      </c>
      <c r="K36" s="318">
        <v>-27</v>
      </c>
      <c r="L36" s="116">
        <v>-9.3103448275862064</v>
      </c>
    </row>
    <row r="37" spans="1:12" s="110" customFormat="1" ht="15" customHeight="1" x14ac:dyDescent="0.2">
      <c r="A37" s="120"/>
      <c r="B37" s="119"/>
      <c r="C37" s="258" t="s">
        <v>107</v>
      </c>
      <c r="E37" s="113">
        <v>67.166042446941319</v>
      </c>
      <c r="F37" s="114">
        <v>538</v>
      </c>
      <c r="G37" s="114">
        <v>572</v>
      </c>
      <c r="H37" s="114">
        <v>551</v>
      </c>
      <c r="I37" s="114">
        <v>552</v>
      </c>
      <c r="J37" s="140">
        <v>512</v>
      </c>
      <c r="K37" s="114">
        <v>26</v>
      </c>
      <c r="L37" s="116">
        <v>5.078125</v>
      </c>
    </row>
    <row r="38" spans="1:12" s="110" customFormat="1" ht="15" customHeight="1" x14ac:dyDescent="0.2">
      <c r="A38" s="120"/>
      <c r="B38" s="119" t="s">
        <v>328</v>
      </c>
      <c r="C38" s="258"/>
      <c r="E38" s="113">
        <v>51.388161341016236</v>
      </c>
      <c r="F38" s="114">
        <v>1962</v>
      </c>
      <c r="G38" s="114">
        <v>2022</v>
      </c>
      <c r="H38" s="114">
        <v>2027</v>
      </c>
      <c r="I38" s="114">
        <v>2093</v>
      </c>
      <c r="J38" s="140">
        <v>2065</v>
      </c>
      <c r="K38" s="114">
        <v>-103</v>
      </c>
      <c r="L38" s="116">
        <v>-4.9878934624697333</v>
      </c>
    </row>
    <row r="39" spans="1:12" s="110" customFormat="1" ht="15" customHeight="1" x14ac:dyDescent="0.2">
      <c r="A39" s="120"/>
      <c r="B39" s="119"/>
      <c r="C39" s="258" t="s">
        <v>106</v>
      </c>
      <c r="E39" s="113">
        <v>38.328236493374106</v>
      </c>
      <c r="F39" s="115">
        <v>752</v>
      </c>
      <c r="G39" s="114">
        <v>775</v>
      </c>
      <c r="H39" s="114">
        <v>783</v>
      </c>
      <c r="I39" s="114">
        <v>809</v>
      </c>
      <c r="J39" s="140">
        <v>795</v>
      </c>
      <c r="K39" s="114">
        <v>-43</v>
      </c>
      <c r="L39" s="116">
        <v>-5.4088050314465406</v>
      </c>
    </row>
    <row r="40" spans="1:12" s="110" customFormat="1" ht="15" customHeight="1" x14ac:dyDescent="0.2">
      <c r="A40" s="120"/>
      <c r="B40" s="119"/>
      <c r="C40" s="258" t="s">
        <v>107</v>
      </c>
      <c r="E40" s="113">
        <v>61.671763506625894</v>
      </c>
      <c r="F40" s="115">
        <v>1210</v>
      </c>
      <c r="G40" s="114">
        <v>1247</v>
      </c>
      <c r="H40" s="114">
        <v>1244</v>
      </c>
      <c r="I40" s="114">
        <v>1284</v>
      </c>
      <c r="J40" s="140">
        <v>1270</v>
      </c>
      <c r="K40" s="114">
        <v>-60</v>
      </c>
      <c r="L40" s="116">
        <v>-4.7244094488188972</v>
      </c>
    </row>
    <row r="41" spans="1:12" s="110" customFormat="1" ht="15" customHeight="1" x14ac:dyDescent="0.2">
      <c r="A41" s="120"/>
      <c r="B41" s="320" t="s">
        <v>516</v>
      </c>
      <c r="C41" s="258"/>
      <c r="E41" s="113">
        <v>6.0764798323729705</v>
      </c>
      <c r="F41" s="115">
        <v>232</v>
      </c>
      <c r="G41" s="114">
        <v>234</v>
      </c>
      <c r="H41" s="114">
        <v>235</v>
      </c>
      <c r="I41" s="114">
        <v>226</v>
      </c>
      <c r="J41" s="140">
        <v>229</v>
      </c>
      <c r="K41" s="114">
        <v>3</v>
      </c>
      <c r="L41" s="116">
        <v>1.3100436681222707</v>
      </c>
    </row>
    <row r="42" spans="1:12" s="110" customFormat="1" ht="15" customHeight="1" x14ac:dyDescent="0.2">
      <c r="A42" s="120"/>
      <c r="B42" s="119"/>
      <c r="C42" s="268" t="s">
        <v>106</v>
      </c>
      <c r="D42" s="182"/>
      <c r="E42" s="113">
        <v>45.689655172413794</v>
      </c>
      <c r="F42" s="115">
        <v>106</v>
      </c>
      <c r="G42" s="114">
        <v>100</v>
      </c>
      <c r="H42" s="114">
        <v>104</v>
      </c>
      <c r="I42" s="114">
        <v>95</v>
      </c>
      <c r="J42" s="140">
        <v>96</v>
      </c>
      <c r="K42" s="114">
        <v>10</v>
      </c>
      <c r="L42" s="116">
        <v>10.416666666666666</v>
      </c>
    </row>
    <row r="43" spans="1:12" s="110" customFormat="1" ht="15" customHeight="1" x14ac:dyDescent="0.2">
      <c r="A43" s="120"/>
      <c r="B43" s="119"/>
      <c r="C43" s="268" t="s">
        <v>107</v>
      </c>
      <c r="D43" s="182"/>
      <c r="E43" s="113">
        <v>54.310344827586206</v>
      </c>
      <c r="F43" s="115">
        <v>126</v>
      </c>
      <c r="G43" s="114">
        <v>134</v>
      </c>
      <c r="H43" s="114">
        <v>131</v>
      </c>
      <c r="I43" s="114">
        <v>131</v>
      </c>
      <c r="J43" s="140">
        <v>133</v>
      </c>
      <c r="K43" s="114">
        <v>-7</v>
      </c>
      <c r="L43" s="116">
        <v>-5.2631578947368425</v>
      </c>
    </row>
    <row r="44" spans="1:12" s="110" customFormat="1" ht="15" customHeight="1" x14ac:dyDescent="0.2">
      <c r="A44" s="120"/>
      <c r="B44" s="119" t="s">
        <v>205</v>
      </c>
      <c r="C44" s="268"/>
      <c r="D44" s="182"/>
      <c r="E44" s="113">
        <v>21.555788370874804</v>
      </c>
      <c r="F44" s="115">
        <v>823</v>
      </c>
      <c r="G44" s="114">
        <v>866</v>
      </c>
      <c r="H44" s="114">
        <v>851</v>
      </c>
      <c r="I44" s="114">
        <v>865</v>
      </c>
      <c r="J44" s="140">
        <v>862</v>
      </c>
      <c r="K44" s="114">
        <v>-39</v>
      </c>
      <c r="L44" s="116">
        <v>-4.5243619489559164</v>
      </c>
    </row>
    <row r="45" spans="1:12" s="110" customFormat="1" ht="15" customHeight="1" x14ac:dyDescent="0.2">
      <c r="A45" s="120"/>
      <c r="B45" s="119"/>
      <c r="C45" s="268" t="s">
        <v>106</v>
      </c>
      <c r="D45" s="182"/>
      <c r="E45" s="113">
        <v>29.283110571081409</v>
      </c>
      <c r="F45" s="115">
        <v>241</v>
      </c>
      <c r="G45" s="114">
        <v>247</v>
      </c>
      <c r="H45" s="114">
        <v>233</v>
      </c>
      <c r="I45" s="114">
        <v>239</v>
      </c>
      <c r="J45" s="140">
        <v>243</v>
      </c>
      <c r="K45" s="114">
        <v>-2</v>
      </c>
      <c r="L45" s="116">
        <v>-0.82304526748971196</v>
      </c>
    </row>
    <row r="46" spans="1:12" s="110" customFormat="1" ht="15" customHeight="1" x14ac:dyDescent="0.2">
      <c r="A46" s="123"/>
      <c r="B46" s="124"/>
      <c r="C46" s="260" t="s">
        <v>107</v>
      </c>
      <c r="D46" s="261"/>
      <c r="E46" s="125">
        <v>70.716889428918591</v>
      </c>
      <c r="F46" s="143">
        <v>582</v>
      </c>
      <c r="G46" s="144">
        <v>619</v>
      </c>
      <c r="H46" s="144">
        <v>618</v>
      </c>
      <c r="I46" s="144">
        <v>626</v>
      </c>
      <c r="J46" s="145">
        <v>619</v>
      </c>
      <c r="K46" s="144">
        <v>-37</v>
      </c>
      <c r="L46" s="146">
        <v>-5.9773828756058158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3818</v>
      </c>
      <c r="E11" s="114">
        <v>3975</v>
      </c>
      <c r="F11" s="114">
        <v>3946</v>
      </c>
      <c r="G11" s="114">
        <v>4040</v>
      </c>
      <c r="H11" s="140">
        <v>3958</v>
      </c>
      <c r="I11" s="115">
        <v>-140</v>
      </c>
      <c r="J11" s="116">
        <v>-3.5371399696816574</v>
      </c>
    </row>
    <row r="12" spans="1:15" s="110" customFormat="1" ht="24.95" customHeight="1" x14ac:dyDescent="0.2">
      <c r="A12" s="193" t="s">
        <v>132</v>
      </c>
      <c r="B12" s="194" t="s">
        <v>133</v>
      </c>
      <c r="C12" s="113">
        <v>0.41906757464641176</v>
      </c>
      <c r="D12" s="115">
        <v>16</v>
      </c>
      <c r="E12" s="114">
        <v>16</v>
      </c>
      <c r="F12" s="114">
        <v>18</v>
      </c>
      <c r="G12" s="114">
        <v>17</v>
      </c>
      <c r="H12" s="140">
        <v>15</v>
      </c>
      <c r="I12" s="115">
        <v>1</v>
      </c>
      <c r="J12" s="116">
        <v>6.666666666666667</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5.5526453640649551</v>
      </c>
      <c r="D14" s="115">
        <v>212</v>
      </c>
      <c r="E14" s="114">
        <v>198</v>
      </c>
      <c r="F14" s="114">
        <v>194</v>
      </c>
      <c r="G14" s="114">
        <v>221</v>
      </c>
      <c r="H14" s="140">
        <v>208</v>
      </c>
      <c r="I14" s="115">
        <v>4</v>
      </c>
      <c r="J14" s="116">
        <v>1.9230769230769231</v>
      </c>
      <c r="K14" s="110"/>
      <c r="L14" s="110"/>
      <c r="M14" s="110"/>
      <c r="N14" s="110"/>
      <c r="O14" s="110"/>
    </row>
    <row r="15" spans="1:15" s="110" customFormat="1" ht="24.95" customHeight="1" x14ac:dyDescent="0.2">
      <c r="A15" s="193" t="s">
        <v>216</v>
      </c>
      <c r="B15" s="199" t="s">
        <v>217</v>
      </c>
      <c r="C15" s="113">
        <v>1.8858040859088527</v>
      </c>
      <c r="D15" s="115">
        <v>72</v>
      </c>
      <c r="E15" s="114">
        <v>66</v>
      </c>
      <c r="F15" s="114">
        <v>65</v>
      </c>
      <c r="G15" s="114">
        <v>80</v>
      </c>
      <c r="H15" s="140">
        <v>71</v>
      </c>
      <c r="I15" s="115">
        <v>1</v>
      </c>
      <c r="J15" s="116">
        <v>1.408450704225352</v>
      </c>
    </row>
    <row r="16" spans="1:15" s="287" customFormat="1" ht="24.95" customHeight="1" x14ac:dyDescent="0.2">
      <c r="A16" s="193" t="s">
        <v>218</v>
      </c>
      <c r="B16" s="199" t="s">
        <v>141</v>
      </c>
      <c r="C16" s="113">
        <v>1.7286537454164483</v>
      </c>
      <c r="D16" s="115">
        <v>66</v>
      </c>
      <c r="E16" s="114">
        <v>62</v>
      </c>
      <c r="F16" s="114">
        <v>60</v>
      </c>
      <c r="G16" s="114">
        <v>68</v>
      </c>
      <c r="H16" s="140">
        <v>66</v>
      </c>
      <c r="I16" s="115">
        <v>0</v>
      </c>
      <c r="J16" s="116">
        <v>0</v>
      </c>
      <c r="K16" s="110"/>
      <c r="L16" s="110"/>
      <c r="M16" s="110"/>
      <c r="N16" s="110"/>
      <c r="O16" s="110"/>
    </row>
    <row r="17" spans="1:15" s="110" customFormat="1" ht="24.95" customHeight="1" x14ac:dyDescent="0.2">
      <c r="A17" s="193" t="s">
        <v>142</v>
      </c>
      <c r="B17" s="199" t="s">
        <v>220</v>
      </c>
      <c r="C17" s="113">
        <v>1.9381875327396543</v>
      </c>
      <c r="D17" s="115">
        <v>74</v>
      </c>
      <c r="E17" s="114">
        <v>70</v>
      </c>
      <c r="F17" s="114">
        <v>69</v>
      </c>
      <c r="G17" s="114">
        <v>73</v>
      </c>
      <c r="H17" s="140">
        <v>71</v>
      </c>
      <c r="I17" s="115">
        <v>3</v>
      </c>
      <c r="J17" s="116">
        <v>4.225352112676056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19.408067050811944</v>
      </c>
      <c r="D19" s="115">
        <v>741</v>
      </c>
      <c r="E19" s="114">
        <v>778</v>
      </c>
      <c r="F19" s="114">
        <v>734</v>
      </c>
      <c r="G19" s="114">
        <v>768</v>
      </c>
      <c r="H19" s="140">
        <v>748</v>
      </c>
      <c r="I19" s="115">
        <v>-7</v>
      </c>
      <c r="J19" s="116">
        <v>-0.93582887700534756</v>
      </c>
    </row>
    <row r="20" spans="1:15" s="287" customFormat="1" ht="24.95" customHeight="1" x14ac:dyDescent="0.2">
      <c r="A20" s="193" t="s">
        <v>148</v>
      </c>
      <c r="B20" s="199" t="s">
        <v>149</v>
      </c>
      <c r="C20" s="113">
        <v>8.3813514929282356</v>
      </c>
      <c r="D20" s="115">
        <v>320</v>
      </c>
      <c r="E20" s="114">
        <v>337</v>
      </c>
      <c r="F20" s="114">
        <v>348</v>
      </c>
      <c r="G20" s="114">
        <v>345</v>
      </c>
      <c r="H20" s="140">
        <v>343</v>
      </c>
      <c r="I20" s="115">
        <v>-23</v>
      </c>
      <c r="J20" s="116">
        <v>-6.7055393586005829</v>
      </c>
      <c r="K20" s="110"/>
      <c r="L20" s="110"/>
      <c r="M20" s="110"/>
      <c r="N20" s="110"/>
      <c r="O20" s="110"/>
    </row>
    <row r="21" spans="1:15" s="110" customFormat="1" ht="24.95" customHeight="1" x14ac:dyDescent="0.2">
      <c r="A21" s="201" t="s">
        <v>150</v>
      </c>
      <c r="B21" s="202" t="s">
        <v>151</v>
      </c>
      <c r="C21" s="113">
        <v>9.9266631744368787</v>
      </c>
      <c r="D21" s="115">
        <v>379</v>
      </c>
      <c r="E21" s="114">
        <v>430</v>
      </c>
      <c r="F21" s="114">
        <v>445</v>
      </c>
      <c r="G21" s="114">
        <v>446</v>
      </c>
      <c r="H21" s="140">
        <v>431</v>
      </c>
      <c r="I21" s="115">
        <v>-52</v>
      </c>
      <c r="J21" s="116">
        <v>-12.064965197215777</v>
      </c>
    </row>
    <row r="22" spans="1:15" s="110" customFormat="1" ht="24.95" customHeight="1" x14ac:dyDescent="0.2">
      <c r="A22" s="201" t="s">
        <v>152</v>
      </c>
      <c r="B22" s="199" t="s">
        <v>153</v>
      </c>
      <c r="C22" s="113">
        <v>1.1000523834468308</v>
      </c>
      <c r="D22" s="115">
        <v>42</v>
      </c>
      <c r="E22" s="114">
        <v>49</v>
      </c>
      <c r="F22" s="114">
        <v>45</v>
      </c>
      <c r="G22" s="114">
        <v>41</v>
      </c>
      <c r="H22" s="140">
        <v>44</v>
      </c>
      <c r="I22" s="115">
        <v>-2</v>
      </c>
      <c r="J22" s="116">
        <v>-4.5454545454545459</v>
      </c>
    </row>
    <row r="23" spans="1:15" s="110" customFormat="1" ht="24.95" customHeight="1" x14ac:dyDescent="0.2">
      <c r="A23" s="193" t="s">
        <v>154</v>
      </c>
      <c r="B23" s="199" t="s">
        <v>155</v>
      </c>
      <c r="C23" s="113" t="s">
        <v>513</v>
      </c>
      <c r="D23" s="115" t="s">
        <v>513</v>
      </c>
      <c r="E23" s="114" t="s">
        <v>513</v>
      </c>
      <c r="F23" s="114" t="s">
        <v>513</v>
      </c>
      <c r="G23" s="114">
        <v>28</v>
      </c>
      <c r="H23" s="140">
        <v>27</v>
      </c>
      <c r="I23" s="115" t="s">
        <v>513</v>
      </c>
      <c r="J23" s="116" t="s">
        <v>513</v>
      </c>
    </row>
    <row r="24" spans="1:15" s="110" customFormat="1" ht="24.95" customHeight="1" x14ac:dyDescent="0.2">
      <c r="A24" s="193" t="s">
        <v>156</v>
      </c>
      <c r="B24" s="199" t="s">
        <v>221</v>
      </c>
      <c r="C24" s="113">
        <v>10.817181770560502</v>
      </c>
      <c r="D24" s="115">
        <v>413</v>
      </c>
      <c r="E24" s="114">
        <v>418</v>
      </c>
      <c r="F24" s="114">
        <v>421</v>
      </c>
      <c r="G24" s="114">
        <v>412</v>
      </c>
      <c r="H24" s="140">
        <v>418</v>
      </c>
      <c r="I24" s="115">
        <v>-5</v>
      </c>
      <c r="J24" s="116">
        <v>-1.1961722488038278</v>
      </c>
    </row>
    <row r="25" spans="1:15" s="110" customFormat="1" ht="24.95" customHeight="1" x14ac:dyDescent="0.2">
      <c r="A25" s="193" t="s">
        <v>222</v>
      </c>
      <c r="B25" s="204" t="s">
        <v>159</v>
      </c>
      <c r="C25" s="113">
        <v>9.5075955997904664</v>
      </c>
      <c r="D25" s="115">
        <v>363</v>
      </c>
      <c r="E25" s="114">
        <v>336</v>
      </c>
      <c r="F25" s="114">
        <v>351</v>
      </c>
      <c r="G25" s="114">
        <v>354</v>
      </c>
      <c r="H25" s="140">
        <v>342</v>
      </c>
      <c r="I25" s="115">
        <v>21</v>
      </c>
      <c r="J25" s="116">
        <v>6.1403508771929829</v>
      </c>
    </row>
    <row r="26" spans="1:15" s="110" customFormat="1" ht="24.95" customHeight="1" x14ac:dyDescent="0.2">
      <c r="A26" s="201">
        <v>782.78300000000002</v>
      </c>
      <c r="B26" s="203" t="s">
        <v>160</v>
      </c>
      <c r="C26" s="113" t="s">
        <v>513</v>
      </c>
      <c r="D26" s="115" t="s">
        <v>513</v>
      </c>
      <c r="E26" s="114" t="s">
        <v>513</v>
      </c>
      <c r="F26" s="114" t="s">
        <v>513</v>
      </c>
      <c r="G26" s="114">
        <v>21</v>
      </c>
      <c r="H26" s="140">
        <v>21</v>
      </c>
      <c r="I26" s="115" t="s">
        <v>513</v>
      </c>
      <c r="J26" s="116" t="s">
        <v>513</v>
      </c>
    </row>
    <row r="27" spans="1:15" s="110" customFormat="1" ht="24.95" customHeight="1" x14ac:dyDescent="0.2">
      <c r="A27" s="193" t="s">
        <v>161</v>
      </c>
      <c r="B27" s="199" t="s">
        <v>162</v>
      </c>
      <c r="C27" s="113">
        <v>1.4667365112624411</v>
      </c>
      <c r="D27" s="115">
        <v>56</v>
      </c>
      <c r="E27" s="114">
        <v>58</v>
      </c>
      <c r="F27" s="114">
        <v>57</v>
      </c>
      <c r="G27" s="114">
        <v>68</v>
      </c>
      <c r="H27" s="140">
        <v>70</v>
      </c>
      <c r="I27" s="115">
        <v>-14</v>
      </c>
      <c r="J27" s="116">
        <v>-20</v>
      </c>
    </row>
    <row r="28" spans="1:15" s="110" customFormat="1" ht="24.95" customHeight="1" x14ac:dyDescent="0.2">
      <c r="A28" s="193" t="s">
        <v>163</v>
      </c>
      <c r="B28" s="199" t="s">
        <v>164</v>
      </c>
      <c r="C28" s="113">
        <v>3.0382399161864853</v>
      </c>
      <c r="D28" s="115">
        <v>116</v>
      </c>
      <c r="E28" s="114">
        <v>110</v>
      </c>
      <c r="F28" s="114">
        <v>110</v>
      </c>
      <c r="G28" s="114">
        <v>112</v>
      </c>
      <c r="H28" s="140">
        <v>119</v>
      </c>
      <c r="I28" s="115">
        <v>-3</v>
      </c>
      <c r="J28" s="116">
        <v>-2.5210084033613445</v>
      </c>
    </row>
    <row r="29" spans="1:15" s="110" customFormat="1" ht="24.95" customHeight="1" x14ac:dyDescent="0.2">
      <c r="A29" s="193">
        <v>86</v>
      </c>
      <c r="B29" s="199" t="s">
        <v>165</v>
      </c>
      <c r="C29" s="113">
        <v>8.0932425353588258</v>
      </c>
      <c r="D29" s="115">
        <v>309</v>
      </c>
      <c r="E29" s="114">
        <v>310</v>
      </c>
      <c r="F29" s="114">
        <v>313</v>
      </c>
      <c r="G29" s="114">
        <v>301</v>
      </c>
      <c r="H29" s="140">
        <v>299</v>
      </c>
      <c r="I29" s="115">
        <v>10</v>
      </c>
      <c r="J29" s="116">
        <v>3.3444816053511706</v>
      </c>
    </row>
    <row r="30" spans="1:15" s="110" customFormat="1" ht="24.95" customHeight="1" x14ac:dyDescent="0.2">
      <c r="A30" s="193">
        <v>87.88</v>
      </c>
      <c r="B30" s="204" t="s">
        <v>166</v>
      </c>
      <c r="C30" s="113">
        <v>2.9072812991094814</v>
      </c>
      <c r="D30" s="115">
        <v>111</v>
      </c>
      <c r="E30" s="114">
        <v>117</v>
      </c>
      <c r="F30" s="114">
        <v>117</v>
      </c>
      <c r="G30" s="114">
        <v>122</v>
      </c>
      <c r="H30" s="140">
        <v>124</v>
      </c>
      <c r="I30" s="115">
        <v>-13</v>
      </c>
      <c r="J30" s="116">
        <v>-10.483870967741936</v>
      </c>
    </row>
    <row r="31" spans="1:15" s="110" customFormat="1" ht="24.95" customHeight="1" x14ac:dyDescent="0.2">
      <c r="A31" s="193" t="s">
        <v>167</v>
      </c>
      <c r="B31" s="199" t="s">
        <v>168</v>
      </c>
      <c r="C31" s="113">
        <v>13.907805133577789</v>
      </c>
      <c r="D31" s="115">
        <v>531</v>
      </c>
      <c r="E31" s="114">
        <v>599</v>
      </c>
      <c r="F31" s="114">
        <v>575</v>
      </c>
      <c r="G31" s="114">
        <v>608</v>
      </c>
      <c r="H31" s="140">
        <v>581</v>
      </c>
      <c r="I31" s="115">
        <v>-50</v>
      </c>
      <c r="J31" s="116">
        <v>-8.6058519793459549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0.41906757464641176</v>
      </c>
      <c r="D34" s="115">
        <v>16</v>
      </c>
      <c r="E34" s="114">
        <v>16</v>
      </c>
      <c r="F34" s="114">
        <v>18</v>
      </c>
      <c r="G34" s="114">
        <v>17</v>
      </c>
      <c r="H34" s="140">
        <v>15</v>
      </c>
      <c r="I34" s="115">
        <v>1</v>
      </c>
      <c r="J34" s="116">
        <v>6.666666666666667</v>
      </c>
    </row>
    <row r="35" spans="1:10" s="110" customFormat="1" ht="24.95" customHeight="1" x14ac:dyDescent="0.2">
      <c r="A35" s="292" t="s">
        <v>171</v>
      </c>
      <c r="B35" s="293" t="s">
        <v>172</v>
      </c>
      <c r="C35" s="113">
        <v>9.7171293871136726</v>
      </c>
      <c r="D35" s="115">
        <v>371</v>
      </c>
      <c r="E35" s="114">
        <v>364</v>
      </c>
      <c r="F35" s="114">
        <v>358</v>
      </c>
      <c r="G35" s="114">
        <v>397</v>
      </c>
      <c r="H35" s="140">
        <v>376</v>
      </c>
      <c r="I35" s="115">
        <v>-5</v>
      </c>
      <c r="J35" s="116">
        <v>-1.3297872340425532</v>
      </c>
    </row>
    <row r="36" spans="1:10" s="110" customFormat="1" ht="24.95" customHeight="1" x14ac:dyDescent="0.2">
      <c r="A36" s="294" t="s">
        <v>173</v>
      </c>
      <c r="B36" s="295" t="s">
        <v>174</v>
      </c>
      <c r="C36" s="125">
        <v>89.863803038239922</v>
      </c>
      <c r="D36" s="143">
        <v>3431</v>
      </c>
      <c r="E36" s="144">
        <v>3595</v>
      </c>
      <c r="F36" s="144">
        <v>3570</v>
      </c>
      <c r="G36" s="144">
        <v>3626</v>
      </c>
      <c r="H36" s="145">
        <v>3567</v>
      </c>
      <c r="I36" s="143">
        <v>-136</v>
      </c>
      <c r="J36" s="146">
        <v>-3.8127277824502381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3818</v>
      </c>
      <c r="F11" s="264">
        <v>3975</v>
      </c>
      <c r="G11" s="264">
        <v>3946</v>
      </c>
      <c r="H11" s="264">
        <v>4040</v>
      </c>
      <c r="I11" s="265">
        <v>3958</v>
      </c>
      <c r="J11" s="263">
        <v>-140</v>
      </c>
      <c r="K11" s="266">
        <v>-3.5371399696816574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47.145102147721317</v>
      </c>
      <c r="E13" s="115">
        <v>1800</v>
      </c>
      <c r="F13" s="114">
        <v>1894</v>
      </c>
      <c r="G13" s="114">
        <v>1858</v>
      </c>
      <c r="H13" s="114">
        <v>1889</v>
      </c>
      <c r="I13" s="140">
        <v>1855</v>
      </c>
      <c r="J13" s="115">
        <v>-55</v>
      </c>
      <c r="K13" s="116">
        <v>-2.9649595687331538</v>
      </c>
    </row>
    <row r="14" spans="1:15" ht="15.95" customHeight="1" x14ac:dyDescent="0.2">
      <c r="A14" s="306" t="s">
        <v>230</v>
      </c>
      <c r="B14" s="307"/>
      <c r="C14" s="308"/>
      <c r="D14" s="113">
        <v>41.906757464641174</v>
      </c>
      <c r="E14" s="115">
        <v>1600</v>
      </c>
      <c r="F14" s="114">
        <v>1655</v>
      </c>
      <c r="G14" s="114">
        <v>1656</v>
      </c>
      <c r="H14" s="114">
        <v>1697</v>
      </c>
      <c r="I14" s="140">
        <v>1645</v>
      </c>
      <c r="J14" s="115">
        <v>-45</v>
      </c>
      <c r="K14" s="116">
        <v>-2.735562310030395</v>
      </c>
    </row>
    <row r="15" spans="1:15" ht="15.95" customHeight="1" x14ac:dyDescent="0.2">
      <c r="A15" s="306" t="s">
        <v>231</v>
      </c>
      <c r="B15" s="307"/>
      <c r="C15" s="308"/>
      <c r="D15" s="113">
        <v>3.9549502357255109</v>
      </c>
      <c r="E15" s="115">
        <v>151</v>
      </c>
      <c r="F15" s="114">
        <v>144</v>
      </c>
      <c r="G15" s="114">
        <v>145</v>
      </c>
      <c r="H15" s="114">
        <v>155</v>
      </c>
      <c r="I15" s="140">
        <v>159</v>
      </c>
      <c r="J15" s="115">
        <v>-8</v>
      </c>
      <c r="K15" s="116">
        <v>-5.0314465408805029</v>
      </c>
    </row>
    <row r="16" spans="1:15" ht="15.95" customHeight="1" x14ac:dyDescent="0.2">
      <c r="A16" s="306" t="s">
        <v>232</v>
      </c>
      <c r="B16" s="307"/>
      <c r="C16" s="308"/>
      <c r="D16" s="113">
        <v>2.6453640649554742</v>
      </c>
      <c r="E16" s="115">
        <v>101</v>
      </c>
      <c r="F16" s="114">
        <v>105</v>
      </c>
      <c r="G16" s="114">
        <v>113</v>
      </c>
      <c r="H16" s="114">
        <v>114</v>
      </c>
      <c r="I16" s="140">
        <v>121</v>
      </c>
      <c r="J16" s="115">
        <v>-20</v>
      </c>
      <c r="K16" s="116">
        <v>-16.528925619834709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0.52383446830801472</v>
      </c>
      <c r="E18" s="115">
        <v>20</v>
      </c>
      <c r="F18" s="114">
        <v>18</v>
      </c>
      <c r="G18" s="114">
        <v>20</v>
      </c>
      <c r="H18" s="114">
        <v>21</v>
      </c>
      <c r="I18" s="140">
        <v>21</v>
      </c>
      <c r="J18" s="115">
        <v>-1</v>
      </c>
      <c r="K18" s="116">
        <v>-4.7619047619047619</v>
      </c>
    </row>
    <row r="19" spans="1:11" ht="14.1" customHeight="1" x14ac:dyDescent="0.2">
      <c r="A19" s="306" t="s">
        <v>235</v>
      </c>
      <c r="B19" s="307" t="s">
        <v>236</v>
      </c>
      <c r="C19" s="308"/>
      <c r="D19" s="113">
        <v>0.26191723415400736</v>
      </c>
      <c r="E19" s="115">
        <v>10</v>
      </c>
      <c r="F19" s="114">
        <v>9</v>
      </c>
      <c r="G19" s="114">
        <v>10</v>
      </c>
      <c r="H19" s="114">
        <v>11</v>
      </c>
      <c r="I19" s="140">
        <v>8</v>
      </c>
      <c r="J19" s="115">
        <v>2</v>
      </c>
      <c r="K19" s="116">
        <v>25</v>
      </c>
    </row>
    <row r="20" spans="1:11" ht="14.1" customHeight="1" x14ac:dyDescent="0.2">
      <c r="A20" s="306">
        <v>12</v>
      </c>
      <c r="B20" s="307" t="s">
        <v>237</v>
      </c>
      <c r="C20" s="308"/>
      <c r="D20" s="113">
        <v>0.62860136196961758</v>
      </c>
      <c r="E20" s="115">
        <v>24</v>
      </c>
      <c r="F20" s="114">
        <v>25</v>
      </c>
      <c r="G20" s="114">
        <v>27</v>
      </c>
      <c r="H20" s="114">
        <v>26</v>
      </c>
      <c r="I20" s="140">
        <v>25</v>
      </c>
      <c r="J20" s="115">
        <v>-1</v>
      </c>
      <c r="K20" s="116">
        <v>-4</v>
      </c>
    </row>
    <row r="21" spans="1:11" ht="14.1" customHeight="1" x14ac:dyDescent="0.2">
      <c r="A21" s="306">
        <v>21</v>
      </c>
      <c r="B21" s="307" t="s">
        <v>238</v>
      </c>
      <c r="C21" s="308"/>
      <c r="D21" s="113">
        <v>7.8575170246202197E-2</v>
      </c>
      <c r="E21" s="115">
        <v>3</v>
      </c>
      <c r="F21" s="114" t="s">
        <v>513</v>
      </c>
      <c r="G21" s="114" t="s">
        <v>513</v>
      </c>
      <c r="H21" s="114">
        <v>4</v>
      </c>
      <c r="I21" s="140">
        <v>4</v>
      </c>
      <c r="J21" s="115">
        <v>-1</v>
      </c>
      <c r="K21" s="116">
        <v>-25</v>
      </c>
    </row>
    <row r="22" spans="1:11" ht="14.1" customHeight="1" x14ac:dyDescent="0.2">
      <c r="A22" s="306">
        <v>22</v>
      </c>
      <c r="B22" s="307" t="s">
        <v>239</v>
      </c>
      <c r="C22" s="308"/>
      <c r="D22" s="113">
        <v>1.5715034049240439</v>
      </c>
      <c r="E22" s="115">
        <v>60</v>
      </c>
      <c r="F22" s="114">
        <v>63</v>
      </c>
      <c r="G22" s="114">
        <v>64</v>
      </c>
      <c r="H22" s="114">
        <v>68</v>
      </c>
      <c r="I22" s="140">
        <v>66</v>
      </c>
      <c r="J22" s="115">
        <v>-6</v>
      </c>
      <c r="K22" s="116">
        <v>-9.0909090909090917</v>
      </c>
    </row>
    <row r="23" spans="1:11" ht="14.1" customHeight="1" x14ac:dyDescent="0.2">
      <c r="A23" s="306">
        <v>23</v>
      </c>
      <c r="B23" s="307" t="s">
        <v>240</v>
      </c>
      <c r="C23" s="308"/>
      <c r="D23" s="113">
        <v>0.13095861707700368</v>
      </c>
      <c r="E23" s="115">
        <v>5</v>
      </c>
      <c r="F23" s="114">
        <v>5</v>
      </c>
      <c r="G23" s="114">
        <v>7</v>
      </c>
      <c r="H23" s="114">
        <v>6</v>
      </c>
      <c r="I23" s="140">
        <v>5</v>
      </c>
      <c r="J23" s="115">
        <v>0</v>
      </c>
      <c r="K23" s="116">
        <v>0</v>
      </c>
    </row>
    <row r="24" spans="1:11" ht="14.1" customHeight="1" x14ac:dyDescent="0.2">
      <c r="A24" s="306">
        <v>24</v>
      </c>
      <c r="B24" s="307" t="s">
        <v>241</v>
      </c>
      <c r="C24" s="308"/>
      <c r="D24" s="113">
        <v>0.34049240440020956</v>
      </c>
      <c r="E24" s="115">
        <v>13</v>
      </c>
      <c r="F24" s="114">
        <v>15</v>
      </c>
      <c r="G24" s="114">
        <v>14</v>
      </c>
      <c r="H24" s="114">
        <v>15</v>
      </c>
      <c r="I24" s="140">
        <v>14</v>
      </c>
      <c r="J24" s="115">
        <v>-1</v>
      </c>
      <c r="K24" s="116">
        <v>-7.1428571428571432</v>
      </c>
    </row>
    <row r="25" spans="1:11" ht="14.1" customHeight="1" x14ac:dyDescent="0.2">
      <c r="A25" s="306">
        <v>25</v>
      </c>
      <c r="B25" s="307" t="s">
        <v>242</v>
      </c>
      <c r="C25" s="308"/>
      <c r="D25" s="113">
        <v>1.1786275536930331</v>
      </c>
      <c r="E25" s="115">
        <v>45</v>
      </c>
      <c r="F25" s="114">
        <v>41</v>
      </c>
      <c r="G25" s="114">
        <v>42</v>
      </c>
      <c r="H25" s="114">
        <v>45</v>
      </c>
      <c r="I25" s="140">
        <v>45</v>
      </c>
      <c r="J25" s="115">
        <v>0</v>
      </c>
      <c r="K25" s="116">
        <v>0</v>
      </c>
    </row>
    <row r="26" spans="1:11" ht="14.1" customHeight="1" x14ac:dyDescent="0.2">
      <c r="A26" s="306">
        <v>26</v>
      </c>
      <c r="B26" s="307" t="s">
        <v>243</v>
      </c>
      <c r="C26" s="308"/>
      <c r="D26" s="113">
        <v>0.62860136196961758</v>
      </c>
      <c r="E26" s="115">
        <v>24</v>
      </c>
      <c r="F26" s="114">
        <v>29</v>
      </c>
      <c r="G26" s="114">
        <v>27</v>
      </c>
      <c r="H26" s="114">
        <v>29</v>
      </c>
      <c r="I26" s="140">
        <v>32</v>
      </c>
      <c r="J26" s="115">
        <v>-8</v>
      </c>
      <c r="K26" s="116">
        <v>-25</v>
      </c>
    </row>
    <row r="27" spans="1:11" ht="14.1" customHeight="1" x14ac:dyDescent="0.2">
      <c r="A27" s="306">
        <v>27</v>
      </c>
      <c r="B27" s="307" t="s">
        <v>244</v>
      </c>
      <c r="C27" s="308"/>
      <c r="D27" s="113">
        <v>0.28810895756940808</v>
      </c>
      <c r="E27" s="115">
        <v>11</v>
      </c>
      <c r="F27" s="114">
        <v>9</v>
      </c>
      <c r="G27" s="114">
        <v>11</v>
      </c>
      <c r="H27" s="114">
        <v>11</v>
      </c>
      <c r="I27" s="140">
        <v>12</v>
      </c>
      <c r="J27" s="115">
        <v>-1</v>
      </c>
      <c r="K27" s="116">
        <v>-8.3333333333333339</v>
      </c>
    </row>
    <row r="28" spans="1:11" ht="14.1" customHeight="1" x14ac:dyDescent="0.2">
      <c r="A28" s="306">
        <v>28</v>
      </c>
      <c r="B28" s="307" t="s">
        <v>245</v>
      </c>
      <c r="C28" s="308"/>
      <c r="D28" s="113">
        <v>0.34049240440020956</v>
      </c>
      <c r="E28" s="115">
        <v>13</v>
      </c>
      <c r="F28" s="114">
        <v>14</v>
      </c>
      <c r="G28" s="114">
        <v>16</v>
      </c>
      <c r="H28" s="114">
        <v>20</v>
      </c>
      <c r="I28" s="140">
        <v>18</v>
      </c>
      <c r="J28" s="115">
        <v>-5</v>
      </c>
      <c r="K28" s="116">
        <v>-27.777777777777779</v>
      </c>
    </row>
    <row r="29" spans="1:11" ht="14.1" customHeight="1" x14ac:dyDescent="0.2">
      <c r="A29" s="306">
        <v>29</v>
      </c>
      <c r="B29" s="307" t="s">
        <v>246</v>
      </c>
      <c r="C29" s="308"/>
      <c r="D29" s="113">
        <v>3.1953902566788894</v>
      </c>
      <c r="E29" s="115">
        <v>122</v>
      </c>
      <c r="F29" s="114">
        <v>126</v>
      </c>
      <c r="G29" s="114">
        <v>113</v>
      </c>
      <c r="H29" s="114">
        <v>121</v>
      </c>
      <c r="I29" s="140">
        <v>113</v>
      </c>
      <c r="J29" s="115">
        <v>9</v>
      </c>
      <c r="K29" s="116">
        <v>7.9646017699115044</v>
      </c>
    </row>
    <row r="30" spans="1:11" ht="14.1" customHeight="1" x14ac:dyDescent="0.2">
      <c r="A30" s="306" t="s">
        <v>247</v>
      </c>
      <c r="B30" s="307" t="s">
        <v>248</v>
      </c>
      <c r="C30" s="308"/>
      <c r="D30" s="113">
        <v>0.49764274489261395</v>
      </c>
      <c r="E30" s="115">
        <v>19</v>
      </c>
      <c r="F30" s="114">
        <v>14</v>
      </c>
      <c r="G30" s="114">
        <v>14</v>
      </c>
      <c r="H30" s="114">
        <v>18</v>
      </c>
      <c r="I30" s="140">
        <v>20</v>
      </c>
      <c r="J30" s="115">
        <v>-1</v>
      </c>
      <c r="K30" s="116">
        <v>-5</v>
      </c>
    </row>
    <row r="31" spans="1:11" ht="14.1" customHeight="1" x14ac:dyDescent="0.2">
      <c r="A31" s="306" t="s">
        <v>249</v>
      </c>
      <c r="B31" s="307" t="s">
        <v>250</v>
      </c>
      <c r="C31" s="308"/>
      <c r="D31" s="113">
        <v>2.6977475117862757</v>
      </c>
      <c r="E31" s="115">
        <v>103</v>
      </c>
      <c r="F31" s="114">
        <v>112</v>
      </c>
      <c r="G31" s="114">
        <v>99</v>
      </c>
      <c r="H31" s="114">
        <v>103</v>
      </c>
      <c r="I31" s="140">
        <v>93</v>
      </c>
      <c r="J31" s="115">
        <v>10</v>
      </c>
      <c r="K31" s="116">
        <v>10.75268817204301</v>
      </c>
    </row>
    <row r="32" spans="1:11" ht="14.1" customHeight="1" x14ac:dyDescent="0.2">
      <c r="A32" s="306">
        <v>31</v>
      </c>
      <c r="B32" s="307" t="s">
        <v>251</v>
      </c>
      <c r="C32" s="308"/>
      <c r="D32" s="113" t="s">
        <v>513</v>
      </c>
      <c r="E32" s="115" t="s">
        <v>513</v>
      </c>
      <c r="F32" s="114">
        <v>3</v>
      </c>
      <c r="G32" s="114">
        <v>4</v>
      </c>
      <c r="H32" s="114">
        <v>5</v>
      </c>
      <c r="I32" s="140">
        <v>4</v>
      </c>
      <c r="J32" s="115" t="s">
        <v>513</v>
      </c>
      <c r="K32" s="116" t="s">
        <v>513</v>
      </c>
    </row>
    <row r="33" spans="1:11" ht="14.1" customHeight="1" x14ac:dyDescent="0.2">
      <c r="A33" s="306">
        <v>32</v>
      </c>
      <c r="B33" s="307" t="s">
        <v>252</v>
      </c>
      <c r="C33" s="308"/>
      <c r="D33" s="113">
        <v>0.70717653221581978</v>
      </c>
      <c r="E33" s="115">
        <v>27</v>
      </c>
      <c r="F33" s="114">
        <v>21</v>
      </c>
      <c r="G33" s="114">
        <v>21</v>
      </c>
      <c r="H33" s="114">
        <v>28</v>
      </c>
      <c r="I33" s="140">
        <v>38</v>
      </c>
      <c r="J33" s="115">
        <v>-11</v>
      </c>
      <c r="K33" s="116">
        <v>-28.94736842105263</v>
      </c>
    </row>
    <row r="34" spans="1:11" ht="14.1" customHeight="1" x14ac:dyDescent="0.2">
      <c r="A34" s="306">
        <v>33</v>
      </c>
      <c r="B34" s="307" t="s">
        <v>253</v>
      </c>
      <c r="C34" s="308"/>
      <c r="D34" s="113">
        <v>0.55002619172341538</v>
      </c>
      <c r="E34" s="115">
        <v>21</v>
      </c>
      <c r="F34" s="114">
        <v>20</v>
      </c>
      <c r="G34" s="114">
        <v>22</v>
      </c>
      <c r="H34" s="114">
        <v>21</v>
      </c>
      <c r="I34" s="140">
        <v>18</v>
      </c>
      <c r="J34" s="115">
        <v>3</v>
      </c>
      <c r="K34" s="116">
        <v>16.666666666666668</v>
      </c>
    </row>
    <row r="35" spans="1:11" ht="14.1" customHeight="1" x14ac:dyDescent="0.2">
      <c r="A35" s="306">
        <v>34</v>
      </c>
      <c r="B35" s="307" t="s">
        <v>254</v>
      </c>
      <c r="C35" s="308"/>
      <c r="D35" s="113">
        <v>4.6883184913567311</v>
      </c>
      <c r="E35" s="115">
        <v>179</v>
      </c>
      <c r="F35" s="114">
        <v>185</v>
      </c>
      <c r="G35" s="114">
        <v>177</v>
      </c>
      <c r="H35" s="114">
        <v>176</v>
      </c>
      <c r="I35" s="140">
        <v>173</v>
      </c>
      <c r="J35" s="115">
        <v>6</v>
      </c>
      <c r="K35" s="116">
        <v>3.4682080924855492</v>
      </c>
    </row>
    <row r="36" spans="1:11" ht="14.1" customHeight="1" x14ac:dyDescent="0.2">
      <c r="A36" s="306">
        <v>41</v>
      </c>
      <c r="B36" s="307" t="s">
        <v>255</v>
      </c>
      <c r="C36" s="308"/>
      <c r="D36" s="113">
        <v>0.23572551073860659</v>
      </c>
      <c r="E36" s="115">
        <v>9</v>
      </c>
      <c r="F36" s="114">
        <v>5</v>
      </c>
      <c r="G36" s="114">
        <v>7</v>
      </c>
      <c r="H36" s="114">
        <v>9</v>
      </c>
      <c r="I36" s="140">
        <v>12</v>
      </c>
      <c r="J36" s="115">
        <v>-3</v>
      </c>
      <c r="K36" s="116">
        <v>-25</v>
      </c>
    </row>
    <row r="37" spans="1:11" ht="14.1" customHeight="1" x14ac:dyDescent="0.2">
      <c r="A37" s="306">
        <v>42</v>
      </c>
      <c r="B37" s="307" t="s">
        <v>256</v>
      </c>
      <c r="C37" s="308"/>
      <c r="D37" s="113">
        <v>0.10476689366160294</v>
      </c>
      <c r="E37" s="115">
        <v>4</v>
      </c>
      <c r="F37" s="114">
        <v>4</v>
      </c>
      <c r="G37" s="114">
        <v>4</v>
      </c>
      <c r="H37" s="114">
        <v>4</v>
      </c>
      <c r="I37" s="140">
        <v>4</v>
      </c>
      <c r="J37" s="115">
        <v>0</v>
      </c>
      <c r="K37" s="116">
        <v>0</v>
      </c>
    </row>
    <row r="38" spans="1:11" ht="14.1" customHeight="1" x14ac:dyDescent="0.2">
      <c r="A38" s="306">
        <v>43</v>
      </c>
      <c r="B38" s="307" t="s">
        <v>257</v>
      </c>
      <c r="C38" s="308"/>
      <c r="D38" s="113">
        <v>0.39287585123101099</v>
      </c>
      <c r="E38" s="115">
        <v>15</v>
      </c>
      <c r="F38" s="114">
        <v>16</v>
      </c>
      <c r="G38" s="114">
        <v>19</v>
      </c>
      <c r="H38" s="114">
        <v>15</v>
      </c>
      <c r="I38" s="140">
        <v>15</v>
      </c>
      <c r="J38" s="115">
        <v>0</v>
      </c>
      <c r="K38" s="116">
        <v>0</v>
      </c>
    </row>
    <row r="39" spans="1:11" ht="14.1" customHeight="1" x14ac:dyDescent="0.2">
      <c r="A39" s="306">
        <v>51</v>
      </c>
      <c r="B39" s="307" t="s">
        <v>258</v>
      </c>
      <c r="C39" s="308"/>
      <c r="D39" s="113">
        <v>7.5170246202200106</v>
      </c>
      <c r="E39" s="115">
        <v>287</v>
      </c>
      <c r="F39" s="114">
        <v>305</v>
      </c>
      <c r="G39" s="114">
        <v>297</v>
      </c>
      <c r="H39" s="114">
        <v>291</v>
      </c>
      <c r="I39" s="140">
        <v>284</v>
      </c>
      <c r="J39" s="115">
        <v>3</v>
      </c>
      <c r="K39" s="116">
        <v>1.056338028169014</v>
      </c>
    </row>
    <row r="40" spans="1:11" ht="14.1" customHeight="1" x14ac:dyDescent="0.2">
      <c r="A40" s="306" t="s">
        <v>259</v>
      </c>
      <c r="B40" s="307" t="s">
        <v>260</v>
      </c>
      <c r="C40" s="308"/>
      <c r="D40" s="113">
        <v>7.3336825563122057</v>
      </c>
      <c r="E40" s="115">
        <v>280</v>
      </c>
      <c r="F40" s="114">
        <v>298</v>
      </c>
      <c r="G40" s="114">
        <v>289</v>
      </c>
      <c r="H40" s="114">
        <v>282</v>
      </c>
      <c r="I40" s="140">
        <v>276</v>
      </c>
      <c r="J40" s="115">
        <v>4</v>
      </c>
      <c r="K40" s="116">
        <v>1.4492753623188406</v>
      </c>
    </row>
    <row r="41" spans="1:11" ht="14.1" customHeight="1" x14ac:dyDescent="0.2">
      <c r="A41" s="306"/>
      <c r="B41" s="307" t="s">
        <v>261</v>
      </c>
      <c r="C41" s="308"/>
      <c r="D41" s="113">
        <v>2.1215295966474592</v>
      </c>
      <c r="E41" s="115">
        <v>81</v>
      </c>
      <c r="F41" s="114">
        <v>97</v>
      </c>
      <c r="G41" s="114">
        <v>80</v>
      </c>
      <c r="H41" s="114">
        <v>75</v>
      </c>
      <c r="I41" s="140">
        <v>73</v>
      </c>
      <c r="J41" s="115">
        <v>8</v>
      </c>
      <c r="K41" s="116">
        <v>10.95890410958904</v>
      </c>
    </row>
    <row r="42" spans="1:11" ht="14.1" customHeight="1" x14ac:dyDescent="0.2">
      <c r="A42" s="306">
        <v>52</v>
      </c>
      <c r="B42" s="307" t="s">
        <v>262</v>
      </c>
      <c r="C42" s="308"/>
      <c r="D42" s="113">
        <v>5.0288108957569406</v>
      </c>
      <c r="E42" s="115">
        <v>192</v>
      </c>
      <c r="F42" s="114">
        <v>195</v>
      </c>
      <c r="G42" s="114">
        <v>206</v>
      </c>
      <c r="H42" s="114">
        <v>214</v>
      </c>
      <c r="I42" s="140">
        <v>213</v>
      </c>
      <c r="J42" s="115">
        <v>-21</v>
      </c>
      <c r="K42" s="116">
        <v>-9.8591549295774641</v>
      </c>
    </row>
    <row r="43" spans="1:11" ht="14.1" customHeight="1" x14ac:dyDescent="0.2">
      <c r="A43" s="306" t="s">
        <v>263</v>
      </c>
      <c r="B43" s="307" t="s">
        <v>264</v>
      </c>
      <c r="C43" s="308"/>
      <c r="D43" s="113">
        <v>4.9502357255107388</v>
      </c>
      <c r="E43" s="115">
        <v>189</v>
      </c>
      <c r="F43" s="114">
        <v>191</v>
      </c>
      <c r="G43" s="114">
        <v>202</v>
      </c>
      <c r="H43" s="114">
        <v>210</v>
      </c>
      <c r="I43" s="140">
        <v>209</v>
      </c>
      <c r="J43" s="115">
        <v>-20</v>
      </c>
      <c r="K43" s="116">
        <v>-9.5693779904306222</v>
      </c>
    </row>
    <row r="44" spans="1:11" ht="14.1" customHeight="1" x14ac:dyDescent="0.2">
      <c r="A44" s="306">
        <v>53</v>
      </c>
      <c r="B44" s="307" t="s">
        <v>265</v>
      </c>
      <c r="C44" s="308"/>
      <c r="D44" s="113">
        <v>1.6500785751702463</v>
      </c>
      <c r="E44" s="115">
        <v>63</v>
      </c>
      <c r="F44" s="114">
        <v>56</v>
      </c>
      <c r="G44" s="114">
        <v>55</v>
      </c>
      <c r="H44" s="114">
        <v>59</v>
      </c>
      <c r="I44" s="140">
        <v>50</v>
      </c>
      <c r="J44" s="115">
        <v>13</v>
      </c>
      <c r="K44" s="116">
        <v>26</v>
      </c>
    </row>
    <row r="45" spans="1:11" ht="14.1" customHeight="1" x14ac:dyDescent="0.2">
      <c r="A45" s="306" t="s">
        <v>266</v>
      </c>
      <c r="B45" s="307" t="s">
        <v>267</v>
      </c>
      <c r="C45" s="308"/>
      <c r="D45" s="113">
        <v>1.6500785751702463</v>
      </c>
      <c r="E45" s="115">
        <v>63</v>
      </c>
      <c r="F45" s="114">
        <v>56</v>
      </c>
      <c r="G45" s="114">
        <v>55</v>
      </c>
      <c r="H45" s="114">
        <v>59</v>
      </c>
      <c r="I45" s="140">
        <v>50</v>
      </c>
      <c r="J45" s="115">
        <v>13</v>
      </c>
      <c r="K45" s="116">
        <v>26</v>
      </c>
    </row>
    <row r="46" spans="1:11" ht="14.1" customHeight="1" x14ac:dyDescent="0.2">
      <c r="A46" s="306">
        <v>54</v>
      </c>
      <c r="B46" s="307" t="s">
        <v>268</v>
      </c>
      <c r="C46" s="308"/>
      <c r="D46" s="113">
        <v>17.024620220010476</v>
      </c>
      <c r="E46" s="115">
        <v>650</v>
      </c>
      <c r="F46" s="114">
        <v>643</v>
      </c>
      <c r="G46" s="114">
        <v>652</v>
      </c>
      <c r="H46" s="114">
        <v>654</v>
      </c>
      <c r="I46" s="140">
        <v>637</v>
      </c>
      <c r="J46" s="115">
        <v>13</v>
      </c>
      <c r="K46" s="116">
        <v>2.0408163265306123</v>
      </c>
    </row>
    <row r="47" spans="1:11" ht="14.1" customHeight="1" x14ac:dyDescent="0.2">
      <c r="A47" s="306">
        <v>61</v>
      </c>
      <c r="B47" s="307" t="s">
        <v>269</v>
      </c>
      <c r="C47" s="308"/>
      <c r="D47" s="113">
        <v>0.49764274489261395</v>
      </c>
      <c r="E47" s="115">
        <v>19</v>
      </c>
      <c r="F47" s="114">
        <v>22</v>
      </c>
      <c r="G47" s="114">
        <v>22</v>
      </c>
      <c r="H47" s="114">
        <v>22</v>
      </c>
      <c r="I47" s="140">
        <v>25</v>
      </c>
      <c r="J47" s="115">
        <v>-6</v>
      </c>
      <c r="K47" s="116">
        <v>-24</v>
      </c>
    </row>
    <row r="48" spans="1:11" ht="14.1" customHeight="1" x14ac:dyDescent="0.2">
      <c r="A48" s="306">
        <v>62</v>
      </c>
      <c r="B48" s="307" t="s">
        <v>270</v>
      </c>
      <c r="C48" s="308"/>
      <c r="D48" s="113">
        <v>12.17915138816134</v>
      </c>
      <c r="E48" s="115">
        <v>465</v>
      </c>
      <c r="F48" s="114">
        <v>525</v>
      </c>
      <c r="G48" s="114">
        <v>477</v>
      </c>
      <c r="H48" s="114">
        <v>484</v>
      </c>
      <c r="I48" s="140">
        <v>454</v>
      </c>
      <c r="J48" s="115">
        <v>11</v>
      </c>
      <c r="K48" s="116">
        <v>2.4229074889867843</v>
      </c>
    </row>
    <row r="49" spans="1:11" ht="14.1" customHeight="1" x14ac:dyDescent="0.2">
      <c r="A49" s="306">
        <v>63</v>
      </c>
      <c r="B49" s="307" t="s">
        <v>271</v>
      </c>
      <c r="C49" s="308"/>
      <c r="D49" s="113">
        <v>8.4599266631744374</v>
      </c>
      <c r="E49" s="115">
        <v>323</v>
      </c>
      <c r="F49" s="114">
        <v>377</v>
      </c>
      <c r="G49" s="114">
        <v>387</v>
      </c>
      <c r="H49" s="114">
        <v>383</v>
      </c>
      <c r="I49" s="140">
        <v>378</v>
      </c>
      <c r="J49" s="115">
        <v>-55</v>
      </c>
      <c r="K49" s="116">
        <v>-14.550264550264551</v>
      </c>
    </row>
    <row r="50" spans="1:11" ht="14.1" customHeight="1" x14ac:dyDescent="0.2">
      <c r="A50" s="306" t="s">
        <v>272</v>
      </c>
      <c r="B50" s="307" t="s">
        <v>273</v>
      </c>
      <c r="C50" s="308"/>
      <c r="D50" s="113">
        <v>0.34049240440020956</v>
      </c>
      <c r="E50" s="115">
        <v>13</v>
      </c>
      <c r="F50" s="114">
        <v>17</v>
      </c>
      <c r="G50" s="114">
        <v>22</v>
      </c>
      <c r="H50" s="114">
        <v>22</v>
      </c>
      <c r="I50" s="140">
        <v>22</v>
      </c>
      <c r="J50" s="115">
        <v>-9</v>
      </c>
      <c r="K50" s="116">
        <v>-40.909090909090907</v>
      </c>
    </row>
    <row r="51" spans="1:11" ht="14.1" customHeight="1" x14ac:dyDescent="0.2">
      <c r="A51" s="306" t="s">
        <v>274</v>
      </c>
      <c r="B51" s="307" t="s">
        <v>275</v>
      </c>
      <c r="C51" s="308"/>
      <c r="D51" s="113">
        <v>6.9146149816657934</v>
      </c>
      <c r="E51" s="115">
        <v>264</v>
      </c>
      <c r="F51" s="114">
        <v>309</v>
      </c>
      <c r="G51" s="114">
        <v>320</v>
      </c>
      <c r="H51" s="114">
        <v>315</v>
      </c>
      <c r="I51" s="140">
        <v>303</v>
      </c>
      <c r="J51" s="115">
        <v>-39</v>
      </c>
      <c r="K51" s="116">
        <v>-12.871287128712872</v>
      </c>
    </row>
    <row r="52" spans="1:11" ht="14.1" customHeight="1" x14ac:dyDescent="0.2">
      <c r="A52" s="306">
        <v>71</v>
      </c>
      <c r="B52" s="307" t="s">
        <v>276</v>
      </c>
      <c r="C52" s="308"/>
      <c r="D52" s="113">
        <v>13.017286537454165</v>
      </c>
      <c r="E52" s="115">
        <v>497</v>
      </c>
      <c r="F52" s="114">
        <v>508</v>
      </c>
      <c r="G52" s="114">
        <v>508</v>
      </c>
      <c r="H52" s="114">
        <v>506</v>
      </c>
      <c r="I52" s="140">
        <v>506</v>
      </c>
      <c r="J52" s="115">
        <v>-9</v>
      </c>
      <c r="K52" s="116">
        <v>-1.7786561264822134</v>
      </c>
    </row>
    <row r="53" spans="1:11" ht="14.1" customHeight="1" x14ac:dyDescent="0.2">
      <c r="A53" s="306" t="s">
        <v>277</v>
      </c>
      <c r="B53" s="307" t="s">
        <v>278</v>
      </c>
      <c r="C53" s="308"/>
      <c r="D53" s="113">
        <v>1.07386066003143</v>
      </c>
      <c r="E53" s="115">
        <v>41</v>
      </c>
      <c r="F53" s="114">
        <v>41</v>
      </c>
      <c r="G53" s="114">
        <v>37</v>
      </c>
      <c r="H53" s="114">
        <v>34</v>
      </c>
      <c r="I53" s="140">
        <v>35</v>
      </c>
      <c r="J53" s="115">
        <v>6</v>
      </c>
      <c r="K53" s="116">
        <v>17.142857142857142</v>
      </c>
    </row>
    <row r="54" spans="1:11" ht="14.1" customHeight="1" x14ac:dyDescent="0.2">
      <c r="A54" s="306" t="s">
        <v>279</v>
      </c>
      <c r="B54" s="307" t="s">
        <v>280</v>
      </c>
      <c r="C54" s="308"/>
      <c r="D54" s="113">
        <v>11.786275536930329</v>
      </c>
      <c r="E54" s="115">
        <v>450</v>
      </c>
      <c r="F54" s="114">
        <v>459</v>
      </c>
      <c r="G54" s="114">
        <v>460</v>
      </c>
      <c r="H54" s="114">
        <v>462</v>
      </c>
      <c r="I54" s="140">
        <v>460</v>
      </c>
      <c r="J54" s="115">
        <v>-10</v>
      </c>
      <c r="K54" s="116">
        <v>-2.1739130434782608</v>
      </c>
    </row>
    <row r="55" spans="1:11" ht="14.1" customHeight="1" x14ac:dyDescent="0.2">
      <c r="A55" s="306">
        <v>72</v>
      </c>
      <c r="B55" s="307" t="s">
        <v>281</v>
      </c>
      <c r="C55" s="308"/>
      <c r="D55" s="113">
        <v>0.96909376636982714</v>
      </c>
      <c r="E55" s="115">
        <v>37</v>
      </c>
      <c r="F55" s="114">
        <v>41</v>
      </c>
      <c r="G55" s="114">
        <v>45</v>
      </c>
      <c r="H55" s="114">
        <v>47</v>
      </c>
      <c r="I55" s="140">
        <v>46</v>
      </c>
      <c r="J55" s="115">
        <v>-9</v>
      </c>
      <c r="K55" s="116">
        <v>-19.565217391304348</v>
      </c>
    </row>
    <row r="56" spans="1:11" ht="14.1" customHeight="1" x14ac:dyDescent="0.2">
      <c r="A56" s="306" t="s">
        <v>282</v>
      </c>
      <c r="B56" s="307" t="s">
        <v>283</v>
      </c>
      <c r="C56" s="308"/>
      <c r="D56" s="113">
        <v>0.13095861707700368</v>
      </c>
      <c r="E56" s="115">
        <v>5</v>
      </c>
      <c r="F56" s="114">
        <v>7</v>
      </c>
      <c r="G56" s="114">
        <v>7</v>
      </c>
      <c r="H56" s="114">
        <v>7</v>
      </c>
      <c r="I56" s="140">
        <v>7</v>
      </c>
      <c r="J56" s="115">
        <v>-2</v>
      </c>
      <c r="K56" s="116">
        <v>-28.571428571428573</v>
      </c>
    </row>
    <row r="57" spans="1:11" ht="14.1" customHeight="1" x14ac:dyDescent="0.2">
      <c r="A57" s="306" t="s">
        <v>284</v>
      </c>
      <c r="B57" s="307" t="s">
        <v>285</v>
      </c>
      <c r="C57" s="308"/>
      <c r="D57" s="113">
        <v>0.57621791513881615</v>
      </c>
      <c r="E57" s="115">
        <v>22</v>
      </c>
      <c r="F57" s="114">
        <v>23</v>
      </c>
      <c r="G57" s="114">
        <v>27</v>
      </c>
      <c r="H57" s="114">
        <v>29</v>
      </c>
      <c r="I57" s="140">
        <v>29</v>
      </c>
      <c r="J57" s="115">
        <v>-7</v>
      </c>
      <c r="K57" s="116">
        <v>-24.137931034482758</v>
      </c>
    </row>
    <row r="58" spans="1:11" ht="14.1" customHeight="1" x14ac:dyDescent="0.2">
      <c r="A58" s="306">
        <v>73</v>
      </c>
      <c r="B58" s="307" t="s">
        <v>286</v>
      </c>
      <c r="C58" s="308"/>
      <c r="D58" s="113">
        <v>1.3619696176008382</v>
      </c>
      <c r="E58" s="115">
        <v>52</v>
      </c>
      <c r="F58" s="114">
        <v>50</v>
      </c>
      <c r="G58" s="114">
        <v>47</v>
      </c>
      <c r="H58" s="114">
        <v>57</v>
      </c>
      <c r="I58" s="140">
        <v>56</v>
      </c>
      <c r="J58" s="115">
        <v>-4</v>
      </c>
      <c r="K58" s="116">
        <v>-7.1428571428571432</v>
      </c>
    </row>
    <row r="59" spans="1:11" ht="14.1" customHeight="1" x14ac:dyDescent="0.2">
      <c r="A59" s="306" t="s">
        <v>287</v>
      </c>
      <c r="B59" s="307" t="s">
        <v>288</v>
      </c>
      <c r="C59" s="308"/>
      <c r="D59" s="113">
        <v>1.1524358302776323</v>
      </c>
      <c r="E59" s="115">
        <v>44</v>
      </c>
      <c r="F59" s="114">
        <v>42</v>
      </c>
      <c r="G59" s="114">
        <v>37</v>
      </c>
      <c r="H59" s="114">
        <v>46</v>
      </c>
      <c r="I59" s="140">
        <v>49</v>
      </c>
      <c r="J59" s="115">
        <v>-5</v>
      </c>
      <c r="K59" s="116">
        <v>-10.204081632653061</v>
      </c>
    </row>
    <row r="60" spans="1:11" ht="14.1" customHeight="1" x14ac:dyDescent="0.2">
      <c r="A60" s="306">
        <v>81</v>
      </c>
      <c r="B60" s="307" t="s">
        <v>289</v>
      </c>
      <c r="C60" s="308"/>
      <c r="D60" s="113">
        <v>4.1906757464641178</v>
      </c>
      <c r="E60" s="115">
        <v>160</v>
      </c>
      <c r="F60" s="114">
        <v>162</v>
      </c>
      <c r="G60" s="114">
        <v>165</v>
      </c>
      <c r="H60" s="114">
        <v>164</v>
      </c>
      <c r="I60" s="140">
        <v>154</v>
      </c>
      <c r="J60" s="115">
        <v>6</v>
      </c>
      <c r="K60" s="116">
        <v>3.8961038961038961</v>
      </c>
    </row>
    <row r="61" spans="1:11" ht="14.1" customHeight="1" x14ac:dyDescent="0.2">
      <c r="A61" s="306" t="s">
        <v>290</v>
      </c>
      <c r="B61" s="307" t="s">
        <v>291</v>
      </c>
      <c r="C61" s="308"/>
      <c r="D61" s="113">
        <v>1.9381875327396543</v>
      </c>
      <c r="E61" s="115">
        <v>74</v>
      </c>
      <c r="F61" s="114">
        <v>76</v>
      </c>
      <c r="G61" s="114">
        <v>76</v>
      </c>
      <c r="H61" s="114">
        <v>75</v>
      </c>
      <c r="I61" s="140">
        <v>71</v>
      </c>
      <c r="J61" s="115">
        <v>3</v>
      </c>
      <c r="K61" s="116">
        <v>4.225352112676056</v>
      </c>
    </row>
    <row r="62" spans="1:11" ht="14.1" customHeight="1" x14ac:dyDescent="0.2">
      <c r="A62" s="306" t="s">
        <v>292</v>
      </c>
      <c r="B62" s="307" t="s">
        <v>293</v>
      </c>
      <c r="C62" s="308"/>
      <c r="D62" s="113">
        <v>0.91671031953902571</v>
      </c>
      <c r="E62" s="115">
        <v>35</v>
      </c>
      <c r="F62" s="114">
        <v>36</v>
      </c>
      <c r="G62" s="114">
        <v>40</v>
      </c>
      <c r="H62" s="114">
        <v>38</v>
      </c>
      <c r="I62" s="140">
        <v>36</v>
      </c>
      <c r="J62" s="115">
        <v>-1</v>
      </c>
      <c r="K62" s="116">
        <v>-2.7777777777777777</v>
      </c>
    </row>
    <row r="63" spans="1:11" ht="14.1" customHeight="1" x14ac:dyDescent="0.2">
      <c r="A63" s="306"/>
      <c r="B63" s="307" t="s">
        <v>294</v>
      </c>
      <c r="C63" s="308"/>
      <c r="D63" s="113">
        <v>0.86432687270822417</v>
      </c>
      <c r="E63" s="115">
        <v>33</v>
      </c>
      <c r="F63" s="114">
        <v>34</v>
      </c>
      <c r="G63" s="114">
        <v>38</v>
      </c>
      <c r="H63" s="114">
        <v>37</v>
      </c>
      <c r="I63" s="140">
        <v>33</v>
      </c>
      <c r="J63" s="115">
        <v>0</v>
      </c>
      <c r="K63" s="116">
        <v>0</v>
      </c>
    </row>
    <row r="64" spans="1:11" ht="14.1" customHeight="1" x14ac:dyDescent="0.2">
      <c r="A64" s="306" t="s">
        <v>295</v>
      </c>
      <c r="B64" s="307" t="s">
        <v>296</v>
      </c>
      <c r="C64" s="308"/>
      <c r="D64" s="113">
        <v>7.8575170246202197E-2</v>
      </c>
      <c r="E64" s="115">
        <v>3</v>
      </c>
      <c r="F64" s="114">
        <v>4</v>
      </c>
      <c r="G64" s="114">
        <v>3</v>
      </c>
      <c r="H64" s="114">
        <v>3</v>
      </c>
      <c r="I64" s="140" t="s">
        <v>513</v>
      </c>
      <c r="J64" s="115" t="s">
        <v>513</v>
      </c>
      <c r="K64" s="116" t="s">
        <v>513</v>
      </c>
    </row>
    <row r="65" spans="1:11" ht="14.1" customHeight="1" x14ac:dyDescent="0.2">
      <c r="A65" s="306" t="s">
        <v>297</v>
      </c>
      <c r="B65" s="307" t="s">
        <v>298</v>
      </c>
      <c r="C65" s="308"/>
      <c r="D65" s="113">
        <v>0.89051859612362494</v>
      </c>
      <c r="E65" s="115">
        <v>34</v>
      </c>
      <c r="F65" s="114">
        <v>33</v>
      </c>
      <c r="G65" s="114">
        <v>34</v>
      </c>
      <c r="H65" s="114">
        <v>35</v>
      </c>
      <c r="I65" s="140">
        <v>32</v>
      </c>
      <c r="J65" s="115">
        <v>2</v>
      </c>
      <c r="K65" s="116">
        <v>6.25</v>
      </c>
    </row>
    <row r="66" spans="1:11" ht="14.1" customHeight="1" x14ac:dyDescent="0.2">
      <c r="A66" s="306">
        <v>82</v>
      </c>
      <c r="B66" s="307" t="s">
        <v>299</v>
      </c>
      <c r="C66" s="308"/>
      <c r="D66" s="113">
        <v>2.8810895756940806</v>
      </c>
      <c r="E66" s="115">
        <v>110</v>
      </c>
      <c r="F66" s="114">
        <v>113</v>
      </c>
      <c r="G66" s="114">
        <v>116</v>
      </c>
      <c r="H66" s="114">
        <v>122</v>
      </c>
      <c r="I66" s="140">
        <v>113</v>
      </c>
      <c r="J66" s="115">
        <v>-3</v>
      </c>
      <c r="K66" s="116">
        <v>-2.6548672566371683</v>
      </c>
    </row>
    <row r="67" spans="1:11" ht="14.1" customHeight="1" x14ac:dyDescent="0.2">
      <c r="A67" s="306" t="s">
        <v>300</v>
      </c>
      <c r="B67" s="307" t="s">
        <v>301</v>
      </c>
      <c r="C67" s="308"/>
      <c r="D67" s="113">
        <v>0.99528548978522791</v>
      </c>
      <c r="E67" s="115">
        <v>38</v>
      </c>
      <c r="F67" s="114">
        <v>40</v>
      </c>
      <c r="G67" s="114">
        <v>40</v>
      </c>
      <c r="H67" s="114">
        <v>41</v>
      </c>
      <c r="I67" s="140">
        <v>41</v>
      </c>
      <c r="J67" s="115">
        <v>-3</v>
      </c>
      <c r="K67" s="116">
        <v>-7.3170731707317076</v>
      </c>
    </row>
    <row r="68" spans="1:11" ht="14.1" customHeight="1" x14ac:dyDescent="0.2">
      <c r="A68" s="306" t="s">
        <v>302</v>
      </c>
      <c r="B68" s="307" t="s">
        <v>303</v>
      </c>
      <c r="C68" s="308"/>
      <c r="D68" s="113">
        <v>1.5715034049240439</v>
      </c>
      <c r="E68" s="115">
        <v>60</v>
      </c>
      <c r="F68" s="114">
        <v>62</v>
      </c>
      <c r="G68" s="114">
        <v>65</v>
      </c>
      <c r="H68" s="114">
        <v>70</v>
      </c>
      <c r="I68" s="140">
        <v>61</v>
      </c>
      <c r="J68" s="115">
        <v>-1</v>
      </c>
      <c r="K68" s="116">
        <v>-1.639344262295082</v>
      </c>
    </row>
    <row r="69" spans="1:11" ht="14.1" customHeight="1" x14ac:dyDescent="0.2">
      <c r="A69" s="306">
        <v>83</v>
      </c>
      <c r="B69" s="307" t="s">
        <v>304</v>
      </c>
      <c r="C69" s="308"/>
      <c r="D69" s="113">
        <v>3.1953902566788894</v>
      </c>
      <c r="E69" s="115">
        <v>122</v>
      </c>
      <c r="F69" s="114">
        <v>126</v>
      </c>
      <c r="G69" s="114">
        <v>125</v>
      </c>
      <c r="H69" s="114">
        <v>134</v>
      </c>
      <c r="I69" s="140">
        <v>146</v>
      </c>
      <c r="J69" s="115">
        <v>-24</v>
      </c>
      <c r="K69" s="116">
        <v>-16.438356164383563</v>
      </c>
    </row>
    <row r="70" spans="1:11" ht="14.1" customHeight="1" x14ac:dyDescent="0.2">
      <c r="A70" s="306" t="s">
        <v>305</v>
      </c>
      <c r="B70" s="307" t="s">
        <v>306</v>
      </c>
      <c r="C70" s="308"/>
      <c r="D70" s="113">
        <v>1.9905709795704558</v>
      </c>
      <c r="E70" s="115">
        <v>76</v>
      </c>
      <c r="F70" s="114">
        <v>79</v>
      </c>
      <c r="G70" s="114">
        <v>77</v>
      </c>
      <c r="H70" s="114">
        <v>86</v>
      </c>
      <c r="I70" s="140">
        <v>96</v>
      </c>
      <c r="J70" s="115">
        <v>-20</v>
      </c>
      <c r="K70" s="116">
        <v>-20.833333333333332</v>
      </c>
    </row>
    <row r="71" spans="1:11" ht="14.1" customHeight="1" x14ac:dyDescent="0.2">
      <c r="A71" s="306"/>
      <c r="B71" s="307" t="s">
        <v>307</v>
      </c>
      <c r="C71" s="308"/>
      <c r="D71" s="113">
        <v>0.96909376636982714</v>
      </c>
      <c r="E71" s="115">
        <v>37</v>
      </c>
      <c r="F71" s="114">
        <v>36</v>
      </c>
      <c r="G71" s="114">
        <v>34</v>
      </c>
      <c r="H71" s="114">
        <v>38</v>
      </c>
      <c r="I71" s="140">
        <v>41</v>
      </c>
      <c r="J71" s="115">
        <v>-4</v>
      </c>
      <c r="K71" s="116">
        <v>-9.7560975609756095</v>
      </c>
    </row>
    <row r="72" spans="1:11" ht="14.1" customHeight="1" x14ac:dyDescent="0.2">
      <c r="A72" s="306">
        <v>84</v>
      </c>
      <c r="B72" s="307" t="s">
        <v>308</v>
      </c>
      <c r="C72" s="308"/>
      <c r="D72" s="113">
        <v>1.5191199580932426</v>
      </c>
      <c r="E72" s="115">
        <v>58</v>
      </c>
      <c r="F72" s="114">
        <v>51</v>
      </c>
      <c r="G72" s="114">
        <v>50</v>
      </c>
      <c r="H72" s="114">
        <v>56</v>
      </c>
      <c r="I72" s="140">
        <v>61</v>
      </c>
      <c r="J72" s="115">
        <v>-3</v>
      </c>
      <c r="K72" s="116">
        <v>-4.918032786885246</v>
      </c>
    </row>
    <row r="73" spans="1:11" ht="14.1" customHeight="1" x14ac:dyDescent="0.2">
      <c r="A73" s="306" t="s">
        <v>309</v>
      </c>
      <c r="B73" s="307" t="s">
        <v>310</v>
      </c>
      <c r="C73" s="308"/>
      <c r="D73" s="113">
        <v>0.47145102147721318</v>
      </c>
      <c r="E73" s="115">
        <v>18</v>
      </c>
      <c r="F73" s="114">
        <v>14</v>
      </c>
      <c r="G73" s="114">
        <v>16</v>
      </c>
      <c r="H73" s="114">
        <v>21</v>
      </c>
      <c r="I73" s="140">
        <v>19</v>
      </c>
      <c r="J73" s="115">
        <v>-1</v>
      </c>
      <c r="K73" s="116">
        <v>-5.2631578947368425</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0.18334206390780514</v>
      </c>
      <c r="E77" s="115">
        <v>7</v>
      </c>
      <c r="F77" s="114">
        <v>8</v>
      </c>
      <c r="G77" s="114">
        <v>5</v>
      </c>
      <c r="H77" s="114">
        <v>19</v>
      </c>
      <c r="I77" s="140">
        <v>20</v>
      </c>
      <c r="J77" s="115">
        <v>-13</v>
      </c>
      <c r="K77" s="116">
        <v>-65</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0.20953378732320588</v>
      </c>
      <c r="E79" s="115">
        <v>8</v>
      </c>
      <c r="F79" s="114">
        <v>11</v>
      </c>
      <c r="G79" s="114">
        <v>13</v>
      </c>
      <c r="H79" s="114">
        <v>12</v>
      </c>
      <c r="I79" s="140">
        <v>9</v>
      </c>
      <c r="J79" s="115">
        <v>-1</v>
      </c>
      <c r="K79" s="116">
        <v>-11.111111111111111</v>
      </c>
    </row>
    <row r="80" spans="1:11" ht="14.1" customHeight="1" x14ac:dyDescent="0.2">
      <c r="A80" s="306" t="s">
        <v>319</v>
      </c>
      <c r="B80" s="307" t="s">
        <v>320</v>
      </c>
      <c r="C80" s="308"/>
      <c r="D80" s="113" t="s">
        <v>513</v>
      </c>
      <c r="E80" s="115" t="s">
        <v>513</v>
      </c>
      <c r="F80" s="114" t="s">
        <v>513</v>
      </c>
      <c r="G80" s="114">
        <v>3</v>
      </c>
      <c r="H80" s="114">
        <v>4</v>
      </c>
      <c r="I80" s="140">
        <v>6</v>
      </c>
      <c r="J80" s="115" t="s">
        <v>513</v>
      </c>
      <c r="K80" s="116" t="s">
        <v>513</v>
      </c>
    </row>
    <row r="81" spans="1:11" ht="14.1" customHeight="1" x14ac:dyDescent="0.2">
      <c r="A81" s="310" t="s">
        <v>321</v>
      </c>
      <c r="B81" s="311" t="s">
        <v>333</v>
      </c>
      <c r="C81" s="312"/>
      <c r="D81" s="125">
        <v>4.3478260869565215</v>
      </c>
      <c r="E81" s="143">
        <v>166</v>
      </c>
      <c r="F81" s="144">
        <v>177</v>
      </c>
      <c r="G81" s="144">
        <v>174</v>
      </c>
      <c r="H81" s="144">
        <v>185</v>
      </c>
      <c r="I81" s="145">
        <v>178</v>
      </c>
      <c r="J81" s="143">
        <v>-12</v>
      </c>
      <c r="K81" s="146">
        <v>-6.7415730337078648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1879</v>
      </c>
      <c r="G12" s="536">
        <v>1559</v>
      </c>
      <c r="H12" s="536">
        <v>2402</v>
      </c>
      <c r="I12" s="536">
        <v>1844</v>
      </c>
      <c r="J12" s="537">
        <v>1984</v>
      </c>
      <c r="K12" s="538">
        <v>-105</v>
      </c>
      <c r="L12" s="349">
        <v>-5.292338709677419</v>
      </c>
    </row>
    <row r="13" spans="1:17" s="110" customFormat="1" ht="15" customHeight="1" x14ac:dyDescent="0.2">
      <c r="A13" s="350" t="s">
        <v>344</v>
      </c>
      <c r="B13" s="351" t="s">
        <v>345</v>
      </c>
      <c r="C13" s="347"/>
      <c r="D13" s="347"/>
      <c r="E13" s="348"/>
      <c r="F13" s="536">
        <v>1174</v>
      </c>
      <c r="G13" s="536">
        <v>975</v>
      </c>
      <c r="H13" s="536">
        <v>1484</v>
      </c>
      <c r="I13" s="536">
        <v>1225</v>
      </c>
      <c r="J13" s="537">
        <v>1276</v>
      </c>
      <c r="K13" s="538">
        <v>-102</v>
      </c>
      <c r="L13" s="349">
        <v>-7.9937304075235112</v>
      </c>
    </row>
    <row r="14" spans="1:17" s="110" customFormat="1" ht="22.5" customHeight="1" x14ac:dyDescent="0.2">
      <c r="A14" s="350"/>
      <c r="B14" s="351" t="s">
        <v>346</v>
      </c>
      <c r="C14" s="347"/>
      <c r="D14" s="347"/>
      <c r="E14" s="348"/>
      <c r="F14" s="536">
        <v>705</v>
      </c>
      <c r="G14" s="536">
        <v>584</v>
      </c>
      <c r="H14" s="536">
        <v>918</v>
      </c>
      <c r="I14" s="536">
        <v>619</v>
      </c>
      <c r="J14" s="537">
        <v>708</v>
      </c>
      <c r="K14" s="538">
        <v>-3</v>
      </c>
      <c r="L14" s="349">
        <v>-0.42372881355932202</v>
      </c>
    </row>
    <row r="15" spans="1:17" s="110" customFormat="1" ht="15" customHeight="1" x14ac:dyDescent="0.2">
      <c r="A15" s="350" t="s">
        <v>347</v>
      </c>
      <c r="B15" s="351" t="s">
        <v>108</v>
      </c>
      <c r="C15" s="347"/>
      <c r="D15" s="347"/>
      <c r="E15" s="348"/>
      <c r="F15" s="536">
        <v>485</v>
      </c>
      <c r="G15" s="536">
        <v>443</v>
      </c>
      <c r="H15" s="536">
        <v>956</v>
      </c>
      <c r="I15" s="536">
        <v>585</v>
      </c>
      <c r="J15" s="537">
        <v>565</v>
      </c>
      <c r="K15" s="538">
        <v>-80</v>
      </c>
      <c r="L15" s="349">
        <v>-14.159292035398231</v>
      </c>
    </row>
    <row r="16" spans="1:17" s="110" customFormat="1" ht="15" customHeight="1" x14ac:dyDescent="0.2">
      <c r="A16" s="350"/>
      <c r="B16" s="351" t="s">
        <v>109</v>
      </c>
      <c r="C16" s="347"/>
      <c r="D16" s="347"/>
      <c r="E16" s="348"/>
      <c r="F16" s="536">
        <v>1277</v>
      </c>
      <c r="G16" s="536">
        <v>1009</v>
      </c>
      <c r="H16" s="536">
        <v>1329</v>
      </c>
      <c r="I16" s="536">
        <v>1142</v>
      </c>
      <c r="J16" s="537">
        <v>1254</v>
      </c>
      <c r="K16" s="538">
        <v>23</v>
      </c>
      <c r="L16" s="349">
        <v>1.8341307814992025</v>
      </c>
    </row>
    <row r="17" spans="1:12" s="110" customFormat="1" ht="15" customHeight="1" x14ac:dyDescent="0.2">
      <c r="A17" s="350"/>
      <c r="B17" s="351" t="s">
        <v>110</v>
      </c>
      <c r="C17" s="347"/>
      <c r="D17" s="347"/>
      <c r="E17" s="348"/>
      <c r="F17" s="536">
        <v>109</v>
      </c>
      <c r="G17" s="536">
        <v>97</v>
      </c>
      <c r="H17" s="536">
        <v>104</v>
      </c>
      <c r="I17" s="536">
        <v>98</v>
      </c>
      <c r="J17" s="537">
        <v>147</v>
      </c>
      <c r="K17" s="538">
        <v>-38</v>
      </c>
      <c r="L17" s="349">
        <v>-25.85034013605442</v>
      </c>
    </row>
    <row r="18" spans="1:12" s="110" customFormat="1" ht="15" customHeight="1" x14ac:dyDescent="0.2">
      <c r="A18" s="350"/>
      <c r="B18" s="351" t="s">
        <v>111</v>
      </c>
      <c r="C18" s="347"/>
      <c r="D18" s="347"/>
      <c r="E18" s="348"/>
      <c r="F18" s="536">
        <v>8</v>
      </c>
      <c r="G18" s="536">
        <v>10</v>
      </c>
      <c r="H18" s="536">
        <v>13</v>
      </c>
      <c r="I18" s="536">
        <v>19</v>
      </c>
      <c r="J18" s="537">
        <v>18</v>
      </c>
      <c r="K18" s="538">
        <v>-10</v>
      </c>
      <c r="L18" s="349">
        <v>-55.555555555555557</v>
      </c>
    </row>
    <row r="19" spans="1:12" s="110" customFormat="1" ht="15" customHeight="1" x14ac:dyDescent="0.2">
      <c r="A19" s="118" t="s">
        <v>113</v>
      </c>
      <c r="B19" s="119" t="s">
        <v>181</v>
      </c>
      <c r="C19" s="347"/>
      <c r="D19" s="347"/>
      <c r="E19" s="348"/>
      <c r="F19" s="536">
        <v>1290</v>
      </c>
      <c r="G19" s="536">
        <v>1111</v>
      </c>
      <c r="H19" s="536">
        <v>1902</v>
      </c>
      <c r="I19" s="536">
        <v>1424</v>
      </c>
      <c r="J19" s="537">
        <v>1543</v>
      </c>
      <c r="K19" s="538">
        <v>-253</v>
      </c>
      <c r="L19" s="349">
        <v>-16.396629941672067</v>
      </c>
    </row>
    <row r="20" spans="1:12" s="110" customFormat="1" ht="15" customHeight="1" x14ac:dyDescent="0.2">
      <c r="A20" s="118"/>
      <c r="B20" s="119" t="s">
        <v>182</v>
      </c>
      <c r="C20" s="347"/>
      <c r="D20" s="347"/>
      <c r="E20" s="348"/>
      <c r="F20" s="536">
        <v>589</v>
      </c>
      <c r="G20" s="536">
        <v>448</v>
      </c>
      <c r="H20" s="536">
        <v>500</v>
      </c>
      <c r="I20" s="536">
        <v>420</v>
      </c>
      <c r="J20" s="537">
        <v>441</v>
      </c>
      <c r="K20" s="538">
        <v>148</v>
      </c>
      <c r="L20" s="349">
        <v>33.560090702947846</v>
      </c>
    </row>
    <row r="21" spans="1:12" s="110" customFormat="1" ht="15" customHeight="1" x14ac:dyDescent="0.2">
      <c r="A21" s="118" t="s">
        <v>113</v>
      </c>
      <c r="B21" s="119" t="s">
        <v>116</v>
      </c>
      <c r="C21" s="347"/>
      <c r="D21" s="347"/>
      <c r="E21" s="348"/>
      <c r="F21" s="536">
        <v>1024</v>
      </c>
      <c r="G21" s="536">
        <v>873</v>
      </c>
      <c r="H21" s="536">
        <v>1373</v>
      </c>
      <c r="I21" s="536">
        <v>1107</v>
      </c>
      <c r="J21" s="537">
        <v>1274</v>
      </c>
      <c r="K21" s="538">
        <v>-250</v>
      </c>
      <c r="L21" s="349">
        <v>-19.623233908948194</v>
      </c>
    </row>
    <row r="22" spans="1:12" s="110" customFormat="1" ht="15" customHeight="1" x14ac:dyDescent="0.2">
      <c r="A22" s="118"/>
      <c r="B22" s="119" t="s">
        <v>117</v>
      </c>
      <c r="C22" s="347"/>
      <c r="D22" s="347"/>
      <c r="E22" s="348"/>
      <c r="F22" s="536">
        <v>850</v>
      </c>
      <c r="G22" s="536">
        <v>678</v>
      </c>
      <c r="H22" s="536">
        <v>1017</v>
      </c>
      <c r="I22" s="536">
        <v>732</v>
      </c>
      <c r="J22" s="537">
        <v>703</v>
      </c>
      <c r="K22" s="538">
        <v>147</v>
      </c>
      <c r="L22" s="349">
        <v>20.910384068278805</v>
      </c>
    </row>
    <row r="23" spans="1:12" s="110" customFormat="1" ht="15" customHeight="1" x14ac:dyDescent="0.2">
      <c r="A23" s="352" t="s">
        <v>347</v>
      </c>
      <c r="B23" s="353" t="s">
        <v>193</v>
      </c>
      <c r="C23" s="354"/>
      <c r="D23" s="354"/>
      <c r="E23" s="355"/>
      <c r="F23" s="539">
        <v>33</v>
      </c>
      <c r="G23" s="539">
        <v>61</v>
      </c>
      <c r="H23" s="539">
        <v>342</v>
      </c>
      <c r="I23" s="539">
        <v>34</v>
      </c>
      <c r="J23" s="540">
        <v>45</v>
      </c>
      <c r="K23" s="541">
        <v>-12</v>
      </c>
      <c r="L23" s="356">
        <v>-26.666666666666668</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48.1</v>
      </c>
      <c r="G25" s="542">
        <v>54.2</v>
      </c>
      <c r="H25" s="542">
        <v>57.7</v>
      </c>
      <c r="I25" s="542">
        <v>59.8</v>
      </c>
      <c r="J25" s="542">
        <v>53.4</v>
      </c>
      <c r="K25" s="543" t="s">
        <v>349</v>
      </c>
      <c r="L25" s="364">
        <v>-5.2999999999999972</v>
      </c>
    </row>
    <row r="26" spans="1:12" s="110" customFormat="1" ht="15" customHeight="1" x14ac:dyDescent="0.2">
      <c r="A26" s="365" t="s">
        <v>105</v>
      </c>
      <c r="B26" s="366" t="s">
        <v>345</v>
      </c>
      <c r="C26" s="362"/>
      <c r="D26" s="362"/>
      <c r="E26" s="363"/>
      <c r="F26" s="542">
        <v>48.3</v>
      </c>
      <c r="G26" s="542">
        <v>54.8</v>
      </c>
      <c r="H26" s="542">
        <v>60.8</v>
      </c>
      <c r="I26" s="542">
        <v>61.7</v>
      </c>
      <c r="J26" s="544">
        <v>53.5</v>
      </c>
      <c r="K26" s="543" t="s">
        <v>349</v>
      </c>
      <c r="L26" s="364">
        <v>-5.2000000000000028</v>
      </c>
    </row>
    <row r="27" spans="1:12" s="110" customFormat="1" ht="15" customHeight="1" x14ac:dyDescent="0.2">
      <c r="A27" s="365"/>
      <c r="B27" s="366" t="s">
        <v>346</v>
      </c>
      <c r="C27" s="362"/>
      <c r="D27" s="362"/>
      <c r="E27" s="363"/>
      <c r="F27" s="542">
        <v>47.9</v>
      </c>
      <c r="G27" s="542">
        <v>53.1</v>
      </c>
      <c r="H27" s="542">
        <v>52.1</v>
      </c>
      <c r="I27" s="542">
        <v>55.8</v>
      </c>
      <c r="J27" s="542">
        <v>53.3</v>
      </c>
      <c r="K27" s="543" t="s">
        <v>349</v>
      </c>
      <c r="L27" s="364">
        <v>-5.3999999999999986</v>
      </c>
    </row>
    <row r="28" spans="1:12" s="110" customFormat="1" ht="15" customHeight="1" x14ac:dyDescent="0.2">
      <c r="A28" s="365" t="s">
        <v>113</v>
      </c>
      <c r="B28" s="366" t="s">
        <v>108</v>
      </c>
      <c r="C28" s="362"/>
      <c r="D28" s="362"/>
      <c r="E28" s="363"/>
      <c r="F28" s="542">
        <v>63.5</v>
      </c>
      <c r="G28" s="542">
        <v>72</v>
      </c>
      <c r="H28" s="542">
        <v>74.5</v>
      </c>
      <c r="I28" s="542">
        <v>76.5</v>
      </c>
      <c r="J28" s="542">
        <v>71.8</v>
      </c>
      <c r="K28" s="543" t="s">
        <v>349</v>
      </c>
      <c r="L28" s="364">
        <v>-8.2999999999999972</v>
      </c>
    </row>
    <row r="29" spans="1:12" s="110" customFormat="1" ht="11.25" x14ac:dyDescent="0.2">
      <c r="A29" s="365"/>
      <c r="B29" s="366" t="s">
        <v>109</v>
      </c>
      <c r="C29" s="362"/>
      <c r="D29" s="362"/>
      <c r="E29" s="363"/>
      <c r="F29" s="542">
        <v>43.9</v>
      </c>
      <c r="G29" s="542">
        <v>49.4</v>
      </c>
      <c r="H29" s="542">
        <v>51.8</v>
      </c>
      <c r="I29" s="542">
        <v>52.6</v>
      </c>
      <c r="J29" s="544">
        <v>47.3</v>
      </c>
      <c r="K29" s="543" t="s">
        <v>349</v>
      </c>
      <c r="L29" s="364">
        <v>-3.3999999999999986</v>
      </c>
    </row>
    <row r="30" spans="1:12" s="110" customFormat="1" ht="15" customHeight="1" x14ac:dyDescent="0.2">
      <c r="A30" s="365"/>
      <c r="B30" s="366" t="s">
        <v>110</v>
      </c>
      <c r="C30" s="362"/>
      <c r="D30" s="362"/>
      <c r="E30" s="363"/>
      <c r="F30" s="542">
        <v>34.9</v>
      </c>
      <c r="G30" s="542">
        <v>34</v>
      </c>
      <c r="H30" s="542">
        <v>39.4</v>
      </c>
      <c r="I30" s="542">
        <v>46.9</v>
      </c>
      <c r="J30" s="542">
        <v>41.5</v>
      </c>
      <c r="K30" s="543" t="s">
        <v>349</v>
      </c>
      <c r="L30" s="364">
        <v>-6.6000000000000014</v>
      </c>
    </row>
    <row r="31" spans="1:12" s="110" customFormat="1" ht="15" customHeight="1" x14ac:dyDescent="0.2">
      <c r="A31" s="365"/>
      <c r="B31" s="366" t="s">
        <v>111</v>
      </c>
      <c r="C31" s="362"/>
      <c r="D31" s="362"/>
      <c r="E31" s="363"/>
      <c r="F31" s="542">
        <v>50</v>
      </c>
      <c r="G31" s="542">
        <v>30</v>
      </c>
      <c r="H31" s="542">
        <v>53.8</v>
      </c>
      <c r="I31" s="542">
        <v>68.400000000000006</v>
      </c>
      <c r="J31" s="542">
        <v>50</v>
      </c>
      <c r="K31" s="543" t="s">
        <v>349</v>
      </c>
      <c r="L31" s="364">
        <v>0</v>
      </c>
    </row>
    <row r="32" spans="1:12" s="110" customFormat="1" ht="15" customHeight="1" x14ac:dyDescent="0.2">
      <c r="A32" s="367" t="s">
        <v>113</v>
      </c>
      <c r="B32" s="368" t="s">
        <v>181</v>
      </c>
      <c r="C32" s="362"/>
      <c r="D32" s="362"/>
      <c r="E32" s="363"/>
      <c r="F32" s="542">
        <v>53.8</v>
      </c>
      <c r="G32" s="542">
        <v>59.7</v>
      </c>
      <c r="H32" s="542">
        <v>64.2</v>
      </c>
      <c r="I32" s="542">
        <v>67</v>
      </c>
      <c r="J32" s="544">
        <v>58.7</v>
      </c>
      <c r="K32" s="543" t="s">
        <v>349</v>
      </c>
      <c r="L32" s="364">
        <v>-4.9000000000000057</v>
      </c>
    </row>
    <row r="33" spans="1:12" s="110" customFormat="1" ht="15" customHeight="1" x14ac:dyDescent="0.2">
      <c r="A33" s="367"/>
      <c r="B33" s="368" t="s">
        <v>182</v>
      </c>
      <c r="C33" s="362"/>
      <c r="D33" s="362"/>
      <c r="E33" s="363"/>
      <c r="F33" s="542">
        <v>35.9</v>
      </c>
      <c r="G33" s="542">
        <v>41.1</v>
      </c>
      <c r="H33" s="542">
        <v>38</v>
      </c>
      <c r="I33" s="542">
        <v>35.5</v>
      </c>
      <c r="J33" s="542">
        <v>35.5</v>
      </c>
      <c r="K33" s="543" t="s">
        <v>349</v>
      </c>
      <c r="L33" s="364">
        <v>0.39999999999999858</v>
      </c>
    </row>
    <row r="34" spans="1:12" s="369" customFormat="1" ht="15" customHeight="1" x14ac:dyDescent="0.2">
      <c r="A34" s="367" t="s">
        <v>113</v>
      </c>
      <c r="B34" s="368" t="s">
        <v>116</v>
      </c>
      <c r="C34" s="362"/>
      <c r="D34" s="362"/>
      <c r="E34" s="363"/>
      <c r="F34" s="542">
        <v>43.2</v>
      </c>
      <c r="G34" s="542">
        <v>47.4</v>
      </c>
      <c r="H34" s="542">
        <v>47.6</v>
      </c>
      <c r="I34" s="542">
        <v>55.2</v>
      </c>
      <c r="J34" s="542">
        <v>51.9</v>
      </c>
      <c r="K34" s="543" t="s">
        <v>349</v>
      </c>
      <c r="L34" s="364">
        <v>-8.6999999999999957</v>
      </c>
    </row>
    <row r="35" spans="1:12" s="369" customFormat="1" ht="11.25" x14ac:dyDescent="0.2">
      <c r="A35" s="370"/>
      <c r="B35" s="371" t="s">
        <v>117</v>
      </c>
      <c r="C35" s="372"/>
      <c r="D35" s="372"/>
      <c r="E35" s="373"/>
      <c r="F35" s="545">
        <v>53.8</v>
      </c>
      <c r="G35" s="545">
        <v>62.3</v>
      </c>
      <c r="H35" s="545">
        <v>68</v>
      </c>
      <c r="I35" s="545">
        <v>66.400000000000006</v>
      </c>
      <c r="J35" s="546">
        <v>55.8</v>
      </c>
      <c r="K35" s="547" t="s">
        <v>349</v>
      </c>
      <c r="L35" s="374">
        <v>-2</v>
      </c>
    </row>
    <row r="36" spans="1:12" s="369" customFormat="1" ht="15.95" customHeight="1" x14ac:dyDescent="0.2">
      <c r="A36" s="375" t="s">
        <v>350</v>
      </c>
      <c r="B36" s="376"/>
      <c r="C36" s="377"/>
      <c r="D36" s="376"/>
      <c r="E36" s="378"/>
      <c r="F36" s="548">
        <v>1833</v>
      </c>
      <c r="G36" s="548">
        <v>1486</v>
      </c>
      <c r="H36" s="548">
        <v>1964</v>
      </c>
      <c r="I36" s="548">
        <v>1800</v>
      </c>
      <c r="J36" s="548">
        <v>1923</v>
      </c>
      <c r="K36" s="549">
        <v>-90</v>
      </c>
      <c r="L36" s="380">
        <v>-4.6801872074882995</v>
      </c>
    </row>
    <row r="37" spans="1:12" s="369" customFormat="1" ht="15.95" customHeight="1" x14ac:dyDescent="0.2">
      <c r="A37" s="381"/>
      <c r="B37" s="382" t="s">
        <v>113</v>
      </c>
      <c r="C37" s="382" t="s">
        <v>351</v>
      </c>
      <c r="D37" s="382"/>
      <c r="E37" s="383"/>
      <c r="F37" s="548">
        <v>882</v>
      </c>
      <c r="G37" s="548">
        <v>805</v>
      </c>
      <c r="H37" s="548">
        <v>1133</v>
      </c>
      <c r="I37" s="548">
        <v>1076</v>
      </c>
      <c r="J37" s="548">
        <v>1027</v>
      </c>
      <c r="K37" s="549">
        <v>-145</v>
      </c>
      <c r="L37" s="380">
        <v>-14.118792599805259</v>
      </c>
    </row>
    <row r="38" spans="1:12" s="369" customFormat="1" ht="15.95" customHeight="1" x14ac:dyDescent="0.2">
      <c r="A38" s="381"/>
      <c r="B38" s="384" t="s">
        <v>105</v>
      </c>
      <c r="C38" s="384" t="s">
        <v>106</v>
      </c>
      <c r="D38" s="385"/>
      <c r="E38" s="383"/>
      <c r="F38" s="548">
        <v>1148</v>
      </c>
      <c r="G38" s="548">
        <v>940</v>
      </c>
      <c r="H38" s="548">
        <v>1256</v>
      </c>
      <c r="I38" s="548">
        <v>1210</v>
      </c>
      <c r="J38" s="550">
        <v>1240</v>
      </c>
      <c r="K38" s="549">
        <v>-92</v>
      </c>
      <c r="L38" s="380">
        <v>-7.419354838709677</v>
      </c>
    </row>
    <row r="39" spans="1:12" s="369" customFormat="1" ht="15.95" customHeight="1" x14ac:dyDescent="0.2">
      <c r="A39" s="381"/>
      <c r="B39" s="385"/>
      <c r="C39" s="382" t="s">
        <v>352</v>
      </c>
      <c r="D39" s="385"/>
      <c r="E39" s="383"/>
      <c r="F39" s="548">
        <v>554</v>
      </c>
      <c r="G39" s="548">
        <v>515</v>
      </c>
      <c r="H39" s="548">
        <v>764</v>
      </c>
      <c r="I39" s="548">
        <v>747</v>
      </c>
      <c r="J39" s="548">
        <v>663</v>
      </c>
      <c r="K39" s="549">
        <v>-109</v>
      </c>
      <c r="L39" s="380">
        <v>-16.440422322775262</v>
      </c>
    </row>
    <row r="40" spans="1:12" s="369" customFormat="1" ht="15.95" customHeight="1" x14ac:dyDescent="0.2">
      <c r="A40" s="381"/>
      <c r="B40" s="384"/>
      <c r="C40" s="384" t="s">
        <v>107</v>
      </c>
      <c r="D40" s="385"/>
      <c r="E40" s="383"/>
      <c r="F40" s="548">
        <v>685</v>
      </c>
      <c r="G40" s="548">
        <v>546</v>
      </c>
      <c r="H40" s="548">
        <v>708</v>
      </c>
      <c r="I40" s="548">
        <v>590</v>
      </c>
      <c r="J40" s="548">
        <v>683</v>
      </c>
      <c r="K40" s="549">
        <v>2</v>
      </c>
      <c r="L40" s="380">
        <v>0.29282576866764276</v>
      </c>
    </row>
    <row r="41" spans="1:12" s="369" customFormat="1" ht="24" customHeight="1" x14ac:dyDescent="0.2">
      <c r="A41" s="381"/>
      <c r="B41" s="385"/>
      <c r="C41" s="382" t="s">
        <v>352</v>
      </c>
      <c r="D41" s="385"/>
      <c r="E41" s="383"/>
      <c r="F41" s="548">
        <v>328</v>
      </c>
      <c r="G41" s="548">
        <v>290</v>
      </c>
      <c r="H41" s="548">
        <v>369</v>
      </c>
      <c r="I41" s="548">
        <v>329</v>
      </c>
      <c r="J41" s="550">
        <v>364</v>
      </c>
      <c r="K41" s="549">
        <v>-36</v>
      </c>
      <c r="L41" s="380">
        <v>-9.8901098901098905</v>
      </c>
    </row>
    <row r="42" spans="1:12" s="110" customFormat="1" ht="15" customHeight="1" x14ac:dyDescent="0.2">
      <c r="A42" s="381"/>
      <c r="B42" s="384" t="s">
        <v>113</v>
      </c>
      <c r="C42" s="384" t="s">
        <v>353</v>
      </c>
      <c r="D42" s="385"/>
      <c r="E42" s="383"/>
      <c r="F42" s="548">
        <v>446</v>
      </c>
      <c r="G42" s="548">
        <v>389</v>
      </c>
      <c r="H42" s="548">
        <v>565</v>
      </c>
      <c r="I42" s="548">
        <v>550</v>
      </c>
      <c r="J42" s="548">
        <v>514</v>
      </c>
      <c r="K42" s="549">
        <v>-68</v>
      </c>
      <c r="L42" s="380">
        <v>-13.229571984435797</v>
      </c>
    </row>
    <row r="43" spans="1:12" s="110" customFormat="1" ht="15" customHeight="1" x14ac:dyDescent="0.2">
      <c r="A43" s="381"/>
      <c r="B43" s="385"/>
      <c r="C43" s="382" t="s">
        <v>352</v>
      </c>
      <c r="D43" s="385"/>
      <c r="E43" s="383"/>
      <c r="F43" s="548">
        <v>283</v>
      </c>
      <c r="G43" s="548">
        <v>280</v>
      </c>
      <c r="H43" s="548">
        <v>421</v>
      </c>
      <c r="I43" s="548">
        <v>421</v>
      </c>
      <c r="J43" s="548">
        <v>369</v>
      </c>
      <c r="K43" s="549">
        <v>-86</v>
      </c>
      <c r="L43" s="380">
        <v>-23.306233062330623</v>
      </c>
    </row>
    <row r="44" spans="1:12" s="110" customFormat="1" ht="15" customHeight="1" x14ac:dyDescent="0.2">
      <c r="A44" s="381"/>
      <c r="B44" s="384"/>
      <c r="C44" s="366" t="s">
        <v>109</v>
      </c>
      <c r="D44" s="385"/>
      <c r="E44" s="383"/>
      <c r="F44" s="548">
        <v>1270</v>
      </c>
      <c r="G44" s="548">
        <v>990</v>
      </c>
      <c r="H44" s="548">
        <v>1282</v>
      </c>
      <c r="I44" s="548">
        <v>1133</v>
      </c>
      <c r="J44" s="550">
        <v>1244</v>
      </c>
      <c r="K44" s="549">
        <v>26</v>
      </c>
      <c r="L44" s="380">
        <v>2.090032154340836</v>
      </c>
    </row>
    <row r="45" spans="1:12" s="110" customFormat="1" ht="15" customHeight="1" x14ac:dyDescent="0.2">
      <c r="A45" s="381"/>
      <c r="B45" s="385"/>
      <c r="C45" s="382" t="s">
        <v>352</v>
      </c>
      <c r="D45" s="385"/>
      <c r="E45" s="383"/>
      <c r="F45" s="548">
        <v>557</v>
      </c>
      <c r="G45" s="548">
        <v>489</v>
      </c>
      <c r="H45" s="548">
        <v>664</v>
      </c>
      <c r="I45" s="548">
        <v>596</v>
      </c>
      <c r="J45" s="548">
        <v>588</v>
      </c>
      <c r="K45" s="549">
        <v>-31</v>
      </c>
      <c r="L45" s="380">
        <v>-5.2721088435374153</v>
      </c>
    </row>
    <row r="46" spans="1:12" s="110" customFormat="1" ht="15" customHeight="1" x14ac:dyDescent="0.2">
      <c r="A46" s="381"/>
      <c r="B46" s="384"/>
      <c r="C46" s="366" t="s">
        <v>110</v>
      </c>
      <c r="D46" s="385"/>
      <c r="E46" s="383"/>
      <c r="F46" s="548">
        <v>109</v>
      </c>
      <c r="G46" s="548">
        <v>97</v>
      </c>
      <c r="H46" s="548">
        <v>104</v>
      </c>
      <c r="I46" s="548">
        <v>98</v>
      </c>
      <c r="J46" s="548">
        <v>147</v>
      </c>
      <c r="K46" s="549">
        <v>-38</v>
      </c>
      <c r="L46" s="380">
        <v>-25.85034013605442</v>
      </c>
    </row>
    <row r="47" spans="1:12" s="110" customFormat="1" ht="15" customHeight="1" x14ac:dyDescent="0.2">
      <c r="A47" s="381"/>
      <c r="B47" s="385"/>
      <c r="C47" s="382" t="s">
        <v>352</v>
      </c>
      <c r="D47" s="385"/>
      <c r="E47" s="383"/>
      <c r="F47" s="548">
        <v>38</v>
      </c>
      <c r="G47" s="548">
        <v>33</v>
      </c>
      <c r="H47" s="548">
        <v>41</v>
      </c>
      <c r="I47" s="548">
        <v>46</v>
      </c>
      <c r="J47" s="550">
        <v>61</v>
      </c>
      <c r="K47" s="549">
        <v>-23</v>
      </c>
      <c r="L47" s="380">
        <v>-37.704918032786885</v>
      </c>
    </row>
    <row r="48" spans="1:12" s="110" customFormat="1" ht="15" customHeight="1" x14ac:dyDescent="0.2">
      <c r="A48" s="381"/>
      <c r="B48" s="385"/>
      <c r="C48" s="366" t="s">
        <v>111</v>
      </c>
      <c r="D48" s="386"/>
      <c r="E48" s="387"/>
      <c r="F48" s="548">
        <v>8</v>
      </c>
      <c r="G48" s="548">
        <v>10</v>
      </c>
      <c r="H48" s="548">
        <v>13</v>
      </c>
      <c r="I48" s="548">
        <v>19</v>
      </c>
      <c r="J48" s="548">
        <v>18</v>
      </c>
      <c r="K48" s="549">
        <v>-10</v>
      </c>
      <c r="L48" s="380">
        <v>-55.555555555555557</v>
      </c>
    </row>
    <row r="49" spans="1:12" s="110" customFormat="1" ht="15" customHeight="1" x14ac:dyDescent="0.2">
      <c r="A49" s="381"/>
      <c r="B49" s="385"/>
      <c r="C49" s="382" t="s">
        <v>352</v>
      </c>
      <c r="D49" s="385"/>
      <c r="E49" s="383"/>
      <c r="F49" s="548">
        <v>4</v>
      </c>
      <c r="G49" s="548">
        <v>3</v>
      </c>
      <c r="H49" s="548">
        <v>7</v>
      </c>
      <c r="I49" s="548">
        <v>13</v>
      </c>
      <c r="J49" s="548">
        <v>9</v>
      </c>
      <c r="K49" s="549">
        <v>-5</v>
      </c>
      <c r="L49" s="380">
        <v>-55.555555555555557</v>
      </c>
    </row>
    <row r="50" spans="1:12" s="110" customFormat="1" ht="15" customHeight="1" x14ac:dyDescent="0.2">
      <c r="A50" s="381"/>
      <c r="B50" s="384" t="s">
        <v>113</v>
      </c>
      <c r="C50" s="382" t="s">
        <v>181</v>
      </c>
      <c r="D50" s="385"/>
      <c r="E50" s="383"/>
      <c r="F50" s="548">
        <v>1251</v>
      </c>
      <c r="G50" s="548">
        <v>1046</v>
      </c>
      <c r="H50" s="548">
        <v>1474</v>
      </c>
      <c r="I50" s="548">
        <v>1386</v>
      </c>
      <c r="J50" s="550">
        <v>1484</v>
      </c>
      <c r="K50" s="549">
        <v>-233</v>
      </c>
      <c r="L50" s="380">
        <v>-15.700808625336927</v>
      </c>
    </row>
    <row r="51" spans="1:12" s="110" customFormat="1" ht="15" customHeight="1" x14ac:dyDescent="0.2">
      <c r="A51" s="381"/>
      <c r="B51" s="385"/>
      <c r="C51" s="382" t="s">
        <v>352</v>
      </c>
      <c r="D51" s="385"/>
      <c r="E51" s="383"/>
      <c r="F51" s="548">
        <v>673</v>
      </c>
      <c r="G51" s="548">
        <v>624</v>
      </c>
      <c r="H51" s="548">
        <v>947</v>
      </c>
      <c r="I51" s="548">
        <v>929</v>
      </c>
      <c r="J51" s="548">
        <v>871</v>
      </c>
      <c r="K51" s="549">
        <v>-198</v>
      </c>
      <c r="L51" s="380">
        <v>-22.732491389207809</v>
      </c>
    </row>
    <row r="52" spans="1:12" s="110" customFormat="1" ht="15" customHeight="1" x14ac:dyDescent="0.2">
      <c r="A52" s="381"/>
      <c r="B52" s="384"/>
      <c r="C52" s="382" t="s">
        <v>182</v>
      </c>
      <c r="D52" s="385"/>
      <c r="E52" s="383"/>
      <c r="F52" s="548">
        <v>582</v>
      </c>
      <c r="G52" s="548">
        <v>440</v>
      </c>
      <c r="H52" s="548">
        <v>490</v>
      </c>
      <c r="I52" s="548">
        <v>414</v>
      </c>
      <c r="J52" s="548">
        <v>439</v>
      </c>
      <c r="K52" s="549">
        <v>143</v>
      </c>
      <c r="L52" s="380">
        <v>32.574031890660592</v>
      </c>
    </row>
    <row r="53" spans="1:12" s="269" customFormat="1" ht="11.25" customHeight="1" x14ac:dyDescent="0.2">
      <c r="A53" s="381"/>
      <c r="B53" s="385"/>
      <c r="C53" s="382" t="s">
        <v>352</v>
      </c>
      <c r="D53" s="385"/>
      <c r="E53" s="383"/>
      <c r="F53" s="548">
        <v>209</v>
      </c>
      <c r="G53" s="548">
        <v>181</v>
      </c>
      <c r="H53" s="548">
        <v>186</v>
      </c>
      <c r="I53" s="548">
        <v>147</v>
      </c>
      <c r="J53" s="550">
        <v>156</v>
      </c>
      <c r="K53" s="549">
        <v>53</v>
      </c>
      <c r="L53" s="380">
        <v>33.974358974358971</v>
      </c>
    </row>
    <row r="54" spans="1:12" s="151" customFormat="1" ht="12.75" customHeight="1" x14ac:dyDescent="0.2">
      <c r="A54" s="381"/>
      <c r="B54" s="384" t="s">
        <v>113</v>
      </c>
      <c r="C54" s="384" t="s">
        <v>116</v>
      </c>
      <c r="D54" s="385"/>
      <c r="E54" s="383"/>
      <c r="F54" s="548">
        <v>988</v>
      </c>
      <c r="G54" s="548">
        <v>812</v>
      </c>
      <c r="H54" s="548">
        <v>1001</v>
      </c>
      <c r="I54" s="548">
        <v>1071</v>
      </c>
      <c r="J54" s="548">
        <v>1222</v>
      </c>
      <c r="K54" s="549">
        <v>-234</v>
      </c>
      <c r="L54" s="380">
        <v>-19.148936170212767</v>
      </c>
    </row>
    <row r="55" spans="1:12" ht="11.25" x14ac:dyDescent="0.2">
      <c r="A55" s="381"/>
      <c r="B55" s="385"/>
      <c r="C55" s="382" t="s">
        <v>352</v>
      </c>
      <c r="D55" s="385"/>
      <c r="E55" s="383"/>
      <c r="F55" s="548">
        <v>427</v>
      </c>
      <c r="G55" s="548">
        <v>385</v>
      </c>
      <c r="H55" s="548">
        <v>476</v>
      </c>
      <c r="I55" s="548">
        <v>591</v>
      </c>
      <c r="J55" s="548">
        <v>634</v>
      </c>
      <c r="K55" s="549">
        <v>-207</v>
      </c>
      <c r="L55" s="380">
        <v>-32.649842271293373</v>
      </c>
    </row>
    <row r="56" spans="1:12" ht="14.25" customHeight="1" x14ac:dyDescent="0.2">
      <c r="A56" s="381"/>
      <c r="B56" s="385"/>
      <c r="C56" s="384" t="s">
        <v>117</v>
      </c>
      <c r="D56" s="385"/>
      <c r="E56" s="383"/>
      <c r="F56" s="548">
        <v>840</v>
      </c>
      <c r="G56" s="548">
        <v>666</v>
      </c>
      <c r="H56" s="548">
        <v>951</v>
      </c>
      <c r="I56" s="548">
        <v>724</v>
      </c>
      <c r="J56" s="548">
        <v>694</v>
      </c>
      <c r="K56" s="549">
        <v>146</v>
      </c>
      <c r="L56" s="380">
        <v>21.037463976945244</v>
      </c>
    </row>
    <row r="57" spans="1:12" ht="18.75" customHeight="1" x14ac:dyDescent="0.2">
      <c r="A57" s="388"/>
      <c r="B57" s="389"/>
      <c r="C57" s="390" t="s">
        <v>352</v>
      </c>
      <c r="D57" s="389"/>
      <c r="E57" s="391"/>
      <c r="F57" s="551">
        <v>452</v>
      </c>
      <c r="G57" s="552">
        <v>415</v>
      </c>
      <c r="H57" s="552">
        <v>647</v>
      </c>
      <c r="I57" s="552">
        <v>481</v>
      </c>
      <c r="J57" s="552">
        <v>387</v>
      </c>
      <c r="K57" s="553">
        <v>65</v>
      </c>
      <c r="L57" s="392">
        <v>16.795865633074936</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1879</v>
      </c>
      <c r="E11" s="114">
        <v>1559</v>
      </c>
      <c r="F11" s="114">
        <v>2402</v>
      </c>
      <c r="G11" s="114">
        <v>1844</v>
      </c>
      <c r="H11" s="140">
        <v>1984</v>
      </c>
      <c r="I11" s="115">
        <v>-105</v>
      </c>
      <c r="J11" s="116">
        <v>-5.292338709677419</v>
      </c>
    </row>
    <row r="12" spans="1:15" s="110" customFormat="1" ht="24.95" customHeight="1" x14ac:dyDescent="0.2">
      <c r="A12" s="193" t="s">
        <v>132</v>
      </c>
      <c r="B12" s="194" t="s">
        <v>133</v>
      </c>
      <c r="C12" s="113">
        <v>1.7030335284725917</v>
      </c>
      <c r="D12" s="115">
        <v>32</v>
      </c>
      <c r="E12" s="114">
        <v>36</v>
      </c>
      <c r="F12" s="114">
        <v>99</v>
      </c>
      <c r="G12" s="114">
        <v>38</v>
      </c>
      <c r="H12" s="140">
        <v>22</v>
      </c>
      <c r="I12" s="115">
        <v>10</v>
      </c>
      <c r="J12" s="116">
        <v>45.454545454545453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7.0250133049494412</v>
      </c>
      <c r="D14" s="115">
        <v>132</v>
      </c>
      <c r="E14" s="114">
        <v>137</v>
      </c>
      <c r="F14" s="114">
        <v>179</v>
      </c>
      <c r="G14" s="114">
        <v>160</v>
      </c>
      <c r="H14" s="140">
        <v>156</v>
      </c>
      <c r="I14" s="115">
        <v>-24</v>
      </c>
      <c r="J14" s="116">
        <v>-15.384615384615385</v>
      </c>
      <c r="K14" s="110"/>
      <c r="L14" s="110"/>
      <c r="M14" s="110"/>
      <c r="N14" s="110"/>
      <c r="O14" s="110"/>
    </row>
    <row r="15" spans="1:15" s="110" customFormat="1" ht="24.95" customHeight="1" x14ac:dyDescent="0.2">
      <c r="A15" s="193" t="s">
        <v>216</v>
      </c>
      <c r="B15" s="199" t="s">
        <v>217</v>
      </c>
      <c r="C15" s="113">
        <v>0.90473656200106445</v>
      </c>
      <c r="D15" s="115">
        <v>17</v>
      </c>
      <c r="E15" s="114">
        <v>11</v>
      </c>
      <c r="F15" s="114">
        <v>24</v>
      </c>
      <c r="G15" s="114">
        <v>19</v>
      </c>
      <c r="H15" s="140">
        <v>13</v>
      </c>
      <c r="I15" s="115">
        <v>4</v>
      </c>
      <c r="J15" s="116">
        <v>30.76923076923077</v>
      </c>
    </row>
    <row r="16" spans="1:15" s="287" customFormat="1" ht="24.95" customHeight="1" x14ac:dyDescent="0.2">
      <c r="A16" s="193" t="s">
        <v>218</v>
      </c>
      <c r="B16" s="199" t="s">
        <v>141</v>
      </c>
      <c r="C16" s="113">
        <v>5.1623203831825437</v>
      </c>
      <c r="D16" s="115">
        <v>97</v>
      </c>
      <c r="E16" s="114">
        <v>107</v>
      </c>
      <c r="F16" s="114">
        <v>110</v>
      </c>
      <c r="G16" s="114">
        <v>113</v>
      </c>
      <c r="H16" s="140">
        <v>126</v>
      </c>
      <c r="I16" s="115">
        <v>-29</v>
      </c>
      <c r="J16" s="116">
        <v>-23.015873015873016</v>
      </c>
      <c r="K16" s="110"/>
      <c r="L16" s="110"/>
      <c r="M16" s="110"/>
      <c r="N16" s="110"/>
      <c r="O16" s="110"/>
    </row>
    <row r="17" spans="1:15" s="110" customFormat="1" ht="24.95" customHeight="1" x14ac:dyDescent="0.2">
      <c r="A17" s="193" t="s">
        <v>142</v>
      </c>
      <c r="B17" s="199" t="s">
        <v>220</v>
      </c>
      <c r="C17" s="113">
        <v>0.95795635976583293</v>
      </c>
      <c r="D17" s="115">
        <v>18</v>
      </c>
      <c r="E17" s="114">
        <v>19</v>
      </c>
      <c r="F17" s="114">
        <v>45</v>
      </c>
      <c r="G17" s="114">
        <v>28</v>
      </c>
      <c r="H17" s="140">
        <v>17</v>
      </c>
      <c r="I17" s="115">
        <v>1</v>
      </c>
      <c r="J17" s="116">
        <v>5.882352941176471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38.584353379457156</v>
      </c>
      <c r="D19" s="115">
        <v>725</v>
      </c>
      <c r="E19" s="114">
        <v>631</v>
      </c>
      <c r="F19" s="114">
        <v>931</v>
      </c>
      <c r="G19" s="114">
        <v>860</v>
      </c>
      <c r="H19" s="140">
        <v>803</v>
      </c>
      <c r="I19" s="115">
        <v>-78</v>
      </c>
      <c r="J19" s="116">
        <v>-9.7135740971357407</v>
      </c>
    </row>
    <row r="20" spans="1:15" s="287" customFormat="1" ht="24.95" customHeight="1" x14ac:dyDescent="0.2">
      <c r="A20" s="193" t="s">
        <v>148</v>
      </c>
      <c r="B20" s="199" t="s">
        <v>149</v>
      </c>
      <c r="C20" s="113">
        <v>3.1931878658861095</v>
      </c>
      <c r="D20" s="115">
        <v>60</v>
      </c>
      <c r="E20" s="114">
        <v>47</v>
      </c>
      <c r="F20" s="114">
        <v>51</v>
      </c>
      <c r="G20" s="114">
        <v>60</v>
      </c>
      <c r="H20" s="140">
        <v>87</v>
      </c>
      <c r="I20" s="115">
        <v>-27</v>
      </c>
      <c r="J20" s="116">
        <v>-31.03448275862069</v>
      </c>
      <c r="K20" s="110"/>
      <c r="L20" s="110"/>
      <c r="M20" s="110"/>
      <c r="N20" s="110"/>
      <c r="O20" s="110"/>
    </row>
    <row r="21" spans="1:15" s="110" customFormat="1" ht="24.95" customHeight="1" x14ac:dyDescent="0.2">
      <c r="A21" s="201" t="s">
        <v>150</v>
      </c>
      <c r="B21" s="202" t="s">
        <v>151</v>
      </c>
      <c r="C21" s="113">
        <v>3.2996274614156467</v>
      </c>
      <c r="D21" s="115">
        <v>62</v>
      </c>
      <c r="E21" s="114">
        <v>78</v>
      </c>
      <c r="F21" s="114">
        <v>94</v>
      </c>
      <c r="G21" s="114">
        <v>77</v>
      </c>
      <c r="H21" s="140">
        <v>91</v>
      </c>
      <c r="I21" s="115">
        <v>-29</v>
      </c>
      <c r="J21" s="116">
        <v>-31.868131868131869</v>
      </c>
    </row>
    <row r="22" spans="1:15" s="110" customFormat="1" ht="24.95" customHeight="1" x14ac:dyDescent="0.2">
      <c r="A22" s="201" t="s">
        <v>152</v>
      </c>
      <c r="B22" s="199" t="s">
        <v>153</v>
      </c>
      <c r="C22" s="113">
        <v>1.4901543374135178</v>
      </c>
      <c r="D22" s="115">
        <v>28</v>
      </c>
      <c r="E22" s="114" t="s">
        <v>513</v>
      </c>
      <c r="F22" s="114">
        <v>28</v>
      </c>
      <c r="G22" s="114" t="s">
        <v>513</v>
      </c>
      <c r="H22" s="140">
        <v>34</v>
      </c>
      <c r="I22" s="115">
        <v>-6</v>
      </c>
      <c r="J22" s="116">
        <v>-17.647058823529413</v>
      </c>
    </row>
    <row r="23" spans="1:15" s="110" customFormat="1" ht="24.95" customHeight="1" x14ac:dyDescent="0.2">
      <c r="A23" s="193" t="s">
        <v>154</v>
      </c>
      <c r="B23" s="199" t="s">
        <v>155</v>
      </c>
      <c r="C23" s="113" t="s">
        <v>513</v>
      </c>
      <c r="D23" s="115" t="s">
        <v>513</v>
      </c>
      <c r="E23" s="114" t="s">
        <v>513</v>
      </c>
      <c r="F23" s="114" t="s">
        <v>513</v>
      </c>
      <c r="G23" s="114" t="s">
        <v>513</v>
      </c>
      <c r="H23" s="140">
        <v>6</v>
      </c>
      <c r="I23" s="115" t="s">
        <v>513</v>
      </c>
      <c r="J23" s="116" t="s">
        <v>513</v>
      </c>
    </row>
    <row r="24" spans="1:15" s="110" customFormat="1" ht="24.95" customHeight="1" x14ac:dyDescent="0.2">
      <c r="A24" s="193" t="s">
        <v>156</v>
      </c>
      <c r="B24" s="199" t="s">
        <v>221</v>
      </c>
      <c r="C24" s="113">
        <v>4.8430015965939326</v>
      </c>
      <c r="D24" s="115">
        <v>91</v>
      </c>
      <c r="E24" s="114">
        <v>61</v>
      </c>
      <c r="F24" s="114">
        <v>161</v>
      </c>
      <c r="G24" s="114">
        <v>56</v>
      </c>
      <c r="H24" s="140">
        <v>84</v>
      </c>
      <c r="I24" s="115">
        <v>7</v>
      </c>
      <c r="J24" s="116">
        <v>8.3333333333333339</v>
      </c>
    </row>
    <row r="25" spans="1:15" s="110" customFormat="1" ht="24.95" customHeight="1" x14ac:dyDescent="0.2">
      <c r="A25" s="193" t="s">
        <v>222</v>
      </c>
      <c r="B25" s="204" t="s">
        <v>159</v>
      </c>
      <c r="C25" s="113">
        <v>6.1734965407131455</v>
      </c>
      <c r="D25" s="115">
        <v>116</v>
      </c>
      <c r="E25" s="114">
        <v>60</v>
      </c>
      <c r="F25" s="114">
        <v>75</v>
      </c>
      <c r="G25" s="114">
        <v>113</v>
      </c>
      <c r="H25" s="140">
        <v>64</v>
      </c>
      <c r="I25" s="115">
        <v>52</v>
      </c>
      <c r="J25" s="116">
        <v>81.25</v>
      </c>
    </row>
    <row r="26" spans="1:15" s="110" customFormat="1" ht="24.95" customHeight="1" x14ac:dyDescent="0.2">
      <c r="A26" s="201">
        <v>782.78300000000002</v>
      </c>
      <c r="B26" s="203" t="s">
        <v>160</v>
      </c>
      <c r="C26" s="113" t="s">
        <v>513</v>
      </c>
      <c r="D26" s="115" t="s">
        <v>513</v>
      </c>
      <c r="E26" s="114" t="s">
        <v>513</v>
      </c>
      <c r="F26" s="114" t="s">
        <v>513</v>
      </c>
      <c r="G26" s="114">
        <v>43</v>
      </c>
      <c r="H26" s="140">
        <v>44</v>
      </c>
      <c r="I26" s="115" t="s">
        <v>513</v>
      </c>
      <c r="J26" s="116" t="s">
        <v>513</v>
      </c>
    </row>
    <row r="27" spans="1:15" s="110" customFormat="1" ht="24.95" customHeight="1" x14ac:dyDescent="0.2">
      <c r="A27" s="193" t="s">
        <v>161</v>
      </c>
      <c r="B27" s="199" t="s">
        <v>162</v>
      </c>
      <c r="C27" s="113">
        <v>3.0335284725918044</v>
      </c>
      <c r="D27" s="115">
        <v>57</v>
      </c>
      <c r="E27" s="114">
        <v>48</v>
      </c>
      <c r="F27" s="114">
        <v>81</v>
      </c>
      <c r="G27" s="114">
        <v>64</v>
      </c>
      <c r="H27" s="140">
        <v>42</v>
      </c>
      <c r="I27" s="115">
        <v>15</v>
      </c>
      <c r="J27" s="116">
        <v>35.714285714285715</v>
      </c>
    </row>
    <row r="28" spans="1:15" s="110" customFormat="1" ht="24.95" customHeight="1" x14ac:dyDescent="0.2">
      <c r="A28" s="193" t="s">
        <v>163</v>
      </c>
      <c r="B28" s="199" t="s">
        <v>164</v>
      </c>
      <c r="C28" s="113">
        <v>2.8738690792974988</v>
      </c>
      <c r="D28" s="115">
        <v>54</v>
      </c>
      <c r="E28" s="114">
        <v>58</v>
      </c>
      <c r="F28" s="114">
        <v>105</v>
      </c>
      <c r="G28" s="114">
        <v>42</v>
      </c>
      <c r="H28" s="140">
        <v>62</v>
      </c>
      <c r="I28" s="115">
        <v>-8</v>
      </c>
      <c r="J28" s="116">
        <v>-12.903225806451612</v>
      </c>
    </row>
    <row r="29" spans="1:15" s="110" customFormat="1" ht="24.95" customHeight="1" x14ac:dyDescent="0.2">
      <c r="A29" s="193">
        <v>86</v>
      </c>
      <c r="B29" s="199" t="s">
        <v>165</v>
      </c>
      <c r="C29" s="113">
        <v>3.565726450239489</v>
      </c>
      <c r="D29" s="115">
        <v>67</v>
      </c>
      <c r="E29" s="114">
        <v>86</v>
      </c>
      <c r="F29" s="114">
        <v>112</v>
      </c>
      <c r="G29" s="114">
        <v>65</v>
      </c>
      <c r="H29" s="140">
        <v>66</v>
      </c>
      <c r="I29" s="115">
        <v>1</v>
      </c>
      <c r="J29" s="116">
        <v>1.5151515151515151</v>
      </c>
    </row>
    <row r="30" spans="1:15" s="110" customFormat="1" ht="24.95" customHeight="1" x14ac:dyDescent="0.2">
      <c r="A30" s="193">
        <v>87.88</v>
      </c>
      <c r="B30" s="204" t="s">
        <v>166</v>
      </c>
      <c r="C30" s="113">
        <v>3.4592868547099522</v>
      </c>
      <c r="D30" s="115">
        <v>65</v>
      </c>
      <c r="E30" s="114">
        <v>52</v>
      </c>
      <c r="F30" s="114">
        <v>123</v>
      </c>
      <c r="G30" s="114">
        <v>50</v>
      </c>
      <c r="H30" s="140">
        <v>73</v>
      </c>
      <c r="I30" s="115">
        <v>-8</v>
      </c>
      <c r="J30" s="116">
        <v>-10.95890410958904</v>
      </c>
    </row>
    <row r="31" spans="1:15" s="110" customFormat="1" ht="24.95" customHeight="1" x14ac:dyDescent="0.2">
      <c r="A31" s="193" t="s">
        <v>167</v>
      </c>
      <c r="B31" s="199" t="s">
        <v>168</v>
      </c>
      <c r="C31" s="113">
        <v>1.9159127195316659</v>
      </c>
      <c r="D31" s="115">
        <v>36</v>
      </c>
      <c r="E31" s="114">
        <v>39</v>
      </c>
      <c r="F31" s="114">
        <v>64</v>
      </c>
      <c r="G31" s="114">
        <v>53</v>
      </c>
      <c r="H31" s="140">
        <v>62</v>
      </c>
      <c r="I31" s="115">
        <v>-26</v>
      </c>
      <c r="J31" s="116">
        <v>-41.935483870967744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1.7030335284725917</v>
      </c>
      <c r="D34" s="115">
        <v>32</v>
      </c>
      <c r="E34" s="114">
        <v>36</v>
      </c>
      <c r="F34" s="114">
        <v>99</v>
      </c>
      <c r="G34" s="114">
        <v>38</v>
      </c>
      <c r="H34" s="140">
        <v>22</v>
      </c>
      <c r="I34" s="115">
        <v>10</v>
      </c>
      <c r="J34" s="116">
        <v>45.454545454545453</v>
      </c>
    </row>
    <row r="35" spans="1:10" s="110" customFormat="1" ht="24.95" customHeight="1" x14ac:dyDescent="0.2">
      <c r="A35" s="292" t="s">
        <v>171</v>
      </c>
      <c r="B35" s="293" t="s">
        <v>172</v>
      </c>
      <c r="C35" s="113">
        <v>21.500798296966472</v>
      </c>
      <c r="D35" s="115">
        <v>404</v>
      </c>
      <c r="E35" s="114">
        <v>286</v>
      </c>
      <c r="F35" s="114">
        <v>430</v>
      </c>
      <c r="G35" s="114">
        <v>304</v>
      </c>
      <c r="H35" s="140">
        <v>444</v>
      </c>
      <c r="I35" s="115">
        <v>-40</v>
      </c>
      <c r="J35" s="116">
        <v>-9.0090090090090094</v>
      </c>
    </row>
    <row r="36" spans="1:10" s="110" customFormat="1" ht="24.95" customHeight="1" x14ac:dyDescent="0.2">
      <c r="A36" s="294" t="s">
        <v>173</v>
      </c>
      <c r="B36" s="295" t="s">
        <v>174</v>
      </c>
      <c r="C36" s="125">
        <v>76.796168174560933</v>
      </c>
      <c r="D36" s="143">
        <v>1443</v>
      </c>
      <c r="E36" s="144">
        <v>1237</v>
      </c>
      <c r="F36" s="144">
        <v>1873</v>
      </c>
      <c r="G36" s="144">
        <v>1502</v>
      </c>
      <c r="H36" s="145">
        <v>1518</v>
      </c>
      <c r="I36" s="143">
        <v>-75</v>
      </c>
      <c r="J36" s="146">
        <v>-4.9407114624505928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1879</v>
      </c>
      <c r="F11" s="264">
        <v>1559</v>
      </c>
      <c r="G11" s="264">
        <v>2402</v>
      </c>
      <c r="H11" s="264">
        <v>1844</v>
      </c>
      <c r="I11" s="265">
        <v>1984</v>
      </c>
      <c r="J11" s="263">
        <v>-105</v>
      </c>
      <c r="K11" s="266">
        <v>-5.292338709677419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46.886641830761043</v>
      </c>
      <c r="E13" s="115">
        <v>881</v>
      </c>
      <c r="F13" s="114">
        <v>743</v>
      </c>
      <c r="G13" s="114">
        <v>1113</v>
      </c>
      <c r="H13" s="114">
        <v>992</v>
      </c>
      <c r="I13" s="140">
        <v>1008</v>
      </c>
      <c r="J13" s="115">
        <v>-127</v>
      </c>
      <c r="K13" s="116">
        <v>-12.59920634920635</v>
      </c>
    </row>
    <row r="14" spans="1:15" ht="15.95" customHeight="1" x14ac:dyDescent="0.2">
      <c r="A14" s="306" t="s">
        <v>230</v>
      </c>
      <c r="B14" s="307"/>
      <c r="C14" s="308"/>
      <c r="D14" s="113">
        <v>39.96806812134114</v>
      </c>
      <c r="E14" s="115">
        <v>751</v>
      </c>
      <c r="F14" s="114">
        <v>563</v>
      </c>
      <c r="G14" s="114">
        <v>1014</v>
      </c>
      <c r="H14" s="114">
        <v>629</v>
      </c>
      <c r="I14" s="140">
        <v>730</v>
      </c>
      <c r="J14" s="115">
        <v>21</v>
      </c>
      <c r="K14" s="116">
        <v>2.8767123287671232</v>
      </c>
    </row>
    <row r="15" spans="1:15" ht="15.95" customHeight="1" x14ac:dyDescent="0.2">
      <c r="A15" s="306" t="s">
        <v>231</v>
      </c>
      <c r="B15" s="307"/>
      <c r="C15" s="308"/>
      <c r="D15" s="113">
        <v>6.5992549228312933</v>
      </c>
      <c r="E15" s="115">
        <v>124</v>
      </c>
      <c r="F15" s="114">
        <v>105</v>
      </c>
      <c r="G15" s="114">
        <v>97</v>
      </c>
      <c r="H15" s="114">
        <v>88</v>
      </c>
      <c r="I15" s="140">
        <v>103</v>
      </c>
      <c r="J15" s="115">
        <v>21</v>
      </c>
      <c r="K15" s="116">
        <v>20.388349514563107</v>
      </c>
    </row>
    <row r="16" spans="1:15" ht="15.95" customHeight="1" x14ac:dyDescent="0.2">
      <c r="A16" s="306" t="s">
        <v>232</v>
      </c>
      <c r="B16" s="307"/>
      <c r="C16" s="308"/>
      <c r="D16" s="113">
        <v>6.546035125066525</v>
      </c>
      <c r="E16" s="115">
        <v>123</v>
      </c>
      <c r="F16" s="114">
        <v>148</v>
      </c>
      <c r="G16" s="114">
        <v>178</v>
      </c>
      <c r="H16" s="114">
        <v>135</v>
      </c>
      <c r="I16" s="140">
        <v>143</v>
      </c>
      <c r="J16" s="115">
        <v>-20</v>
      </c>
      <c r="K16" s="116">
        <v>-13.986013986013987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1.5965939329430547</v>
      </c>
      <c r="E18" s="115">
        <v>30</v>
      </c>
      <c r="F18" s="114">
        <v>30</v>
      </c>
      <c r="G18" s="114">
        <v>97</v>
      </c>
      <c r="H18" s="114">
        <v>37</v>
      </c>
      <c r="I18" s="140">
        <v>24</v>
      </c>
      <c r="J18" s="115">
        <v>6</v>
      </c>
      <c r="K18" s="116">
        <v>25</v>
      </c>
    </row>
    <row r="19" spans="1:11" ht="14.1" customHeight="1" x14ac:dyDescent="0.2">
      <c r="A19" s="306" t="s">
        <v>235</v>
      </c>
      <c r="B19" s="307" t="s">
        <v>236</v>
      </c>
      <c r="C19" s="308"/>
      <c r="D19" s="113">
        <v>1.5433741351782864</v>
      </c>
      <c r="E19" s="115">
        <v>29</v>
      </c>
      <c r="F19" s="114">
        <v>29</v>
      </c>
      <c r="G19" s="114">
        <v>94</v>
      </c>
      <c r="H19" s="114">
        <v>36</v>
      </c>
      <c r="I19" s="140">
        <v>22</v>
      </c>
      <c r="J19" s="115">
        <v>7</v>
      </c>
      <c r="K19" s="116">
        <v>31.818181818181817</v>
      </c>
    </row>
    <row r="20" spans="1:11" ht="14.1" customHeight="1" x14ac:dyDescent="0.2">
      <c r="A20" s="306">
        <v>12</v>
      </c>
      <c r="B20" s="307" t="s">
        <v>237</v>
      </c>
      <c r="C20" s="308"/>
      <c r="D20" s="113">
        <v>0.58541777541245343</v>
      </c>
      <c r="E20" s="115">
        <v>11</v>
      </c>
      <c r="F20" s="114">
        <v>11</v>
      </c>
      <c r="G20" s="114">
        <v>19</v>
      </c>
      <c r="H20" s="114">
        <v>20</v>
      </c>
      <c r="I20" s="140">
        <v>11</v>
      </c>
      <c r="J20" s="115">
        <v>0</v>
      </c>
      <c r="K20" s="116">
        <v>0</v>
      </c>
    </row>
    <row r="21" spans="1:11" ht="14.1" customHeight="1" x14ac:dyDescent="0.2">
      <c r="A21" s="306">
        <v>21</v>
      </c>
      <c r="B21" s="307" t="s">
        <v>238</v>
      </c>
      <c r="C21" s="308"/>
      <c r="D21" s="113">
        <v>0.21287919105907396</v>
      </c>
      <c r="E21" s="115">
        <v>4</v>
      </c>
      <c r="F21" s="114" t="s">
        <v>513</v>
      </c>
      <c r="G21" s="114">
        <v>3</v>
      </c>
      <c r="H21" s="114" t="s">
        <v>513</v>
      </c>
      <c r="I21" s="140" t="s">
        <v>513</v>
      </c>
      <c r="J21" s="115" t="s">
        <v>513</v>
      </c>
      <c r="K21" s="116" t="s">
        <v>513</v>
      </c>
    </row>
    <row r="22" spans="1:11" ht="14.1" customHeight="1" x14ac:dyDescent="0.2">
      <c r="A22" s="306">
        <v>22</v>
      </c>
      <c r="B22" s="307" t="s">
        <v>239</v>
      </c>
      <c r="C22" s="308"/>
      <c r="D22" s="113">
        <v>0.47897817988291647</v>
      </c>
      <c r="E22" s="115">
        <v>9</v>
      </c>
      <c r="F22" s="114">
        <v>11</v>
      </c>
      <c r="G22" s="114">
        <v>30</v>
      </c>
      <c r="H22" s="114">
        <v>18</v>
      </c>
      <c r="I22" s="140">
        <v>15</v>
      </c>
      <c r="J22" s="115">
        <v>-6</v>
      </c>
      <c r="K22" s="116">
        <v>-40</v>
      </c>
    </row>
    <row r="23" spans="1:11" ht="14.1" customHeight="1" x14ac:dyDescent="0.2">
      <c r="A23" s="306">
        <v>23</v>
      </c>
      <c r="B23" s="307" t="s">
        <v>240</v>
      </c>
      <c r="C23" s="308"/>
      <c r="D23" s="113" t="s">
        <v>513</v>
      </c>
      <c r="E23" s="115" t="s">
        <v>513</v>
      </c>
      <c r="F23" s="114" t="s">
        <v>513</v>
      </c>
      <c r="G23" s="114" t="s">
        <v>513</v>
      </c>
      <c r="H23" s="114">
        <v>0</v>
      </c>
      <c r="I23" s="140">
        <v>5</v>
      </c>
      <c r="J23" s="115" t="s">
        <v>513</v>
      </c>
      <c r="K23" s="116" t="s">
        <v>513</v>
      </c>
    </row>
    <row r="24" spans="1:11" ht="14.1" customHeight="1" x14ac:dyDescent="0.2">
      <c r="A24" s="306">
        <v>24</v>
      </c>
      <c r="B24" s="307" t="s">
        <v>241</v>
      </c>
      <c r="C24" s="308"/>
      <c r="D24" s="113">
        <v>2.9803086748270355</v>
      </c>
      <c r="E24" s="115">
        <v>56</v>
      </c>
      <c r="F24" s="114">
        <v>7</v>
      </c>
      <c r="G24" s="114">
        <v>43</v>
      </c>
      <c r="H24" s="114">
        <v>37</v>
      </c>
      <c r="I24" s="140">
        <v>43</v>
      </c>
      <c r="J24" s="115">
        <v>13</v>
      </c>
      <c r="K24" s="116">
        <v>30.232558139534884</v>
      </c>
    </row>
    <row r="25" spans="1:11" ht="14.1" customHeight="1" x14ac:dyDescent="0.2">
      <c r="A25" s="306">
        <v>25</v>
      </c>
      <c r="B25" s="307" t="s">
        <v>242</v>
      </c>
      <c r="C25" s="308"/>
      <c r="D25" s="113">
        <v>3.9382650345928685</v>
      </c>
      <c r="E25" s="115">
        <v>74</v>
      </c>
      <c r="F25" s="114">
        <v>62</v>
      </c>
      <c r="G25" s="114">
        <v>81</v>
      </c>
      <c r="H25" s="114">
        <v>71</v>
      </c>
      <c r="I25" s="140">
        <v>77</v>
      </c>
      <c r="J25" s="115">
        <v>-3</v>
      </c>
      <c r="K25" s="116">
        <v>-3.8961038961038961</v>
      </c>
    </row>
    <row r="26" spans="1:11" ht="14.1" customHeight="1" x14ac:dyDescent="0.2">
      <c r="A26" s="306">
        <v>26</v>
      </c>
      <c r="B26" s="307" t="s">
        <v>243</v>
      </c>
      <c r="C26" s="308"/>
      <c r="D26" s="113">
        <v>1.7562533262373603</v>
      </c>
      <c r="E26" s="115">
        <v>33</v>
      </c>
      <c r="F26" s="114">
        <v>21</v>
      </c>
      <c r="G26" s="114">
        <v>40</v>
      </c>
      <c r="H26" s="114">
        <v>16</v>
      </c>
      <c r="I26" s="140">
        <v>38</v>
      </c>
      <c r="J26" s="115">
        <v>-5</v>
      </c>
      <c r="K26" s="116">
        <v>-13.157894736842104</v>
      </c>
    </row>
    <row r="27" spans="1:11" ht="14.1" customHeight="1" x14ac:dyDescent="0.2">
      <c r="A27" s="306">
        <v>27</v>
      </c>
      <c r="B27" s="307" t="s">
        <v>244</v>
      </c>
      <c r="C27" s="308"/>
      <c r="D27" s="113">
        <v>1.2772751463544438</v>
      </c>
      <c r="E27" s="115">
        <v>24</v>
      </c>
      <c r="F27" s="114">
        <v>29</v>
      </c>
      <c r="G27" s="114">
        <v>29</v>
      </c>
      <c r="H27" s="114">
        <v>24</v>
      </c>
      <c r="I27" s="140">
        <v>28</v>
      </c>
      <c r="J27" s="115">
        <v>-4</v>
      </c>
      <c r="K27" s="116">
        <v>-14.285714285714286</v>
      </c>
    </row>
    <row r="28" spans="1:11" ht="14.1" customHeight="1" x14ac:dyDescent="0.2">
      <c r="A28" s="306">
        <v>28</v>
      </c>
      <c r="B28" s="307" t="s">
        <v>245</v>
      </c>
      <c r="C28" s="308"/>
      <c r="D28" s="113">
        <v>0.15965939329430548</v>
      </c>
      <c r="E28" s="115">
        <v>3</v>
      </c>
      <c r="F28" s="114">
        <v>0</v>
      </c>
      <c r="G28" s="114">
        <v>3</v>
      </c>
      <c r="H28" s="114" t="s">
        <v>513</v>
      </c>
      <c r="I28" s="140">
        <v>3</v>
      </c>
      <c r="J28" s="115">
        <v>0</v>
      </c>
      <c r="K28" s="116">
        <v>0</v>
      </c>
    </row>
    <row r="29" spans="1:11" ht="14.1" customHeight="1" x14ac:dyDescent="0.2">
      <c r="A29" s="306">
        <v>29</v>
      </c>
      <c r="B29" s="307" t="s">
        <v>246</v>
      </c>
      <c r="C29" s="308"/>
      <c r="D29" s="113">
        <v>2.0755721128259714</v>
      </c>
      <c r="E29" s="115">
        <v>39</v>
      </c>
      <c r="F29" s="114">
        <v>44</v>
      </c>
      <c r="G29" s="114">
        <v>49</v>
      </c>
      <c r="H29" s="114">
        <v>46</v>
      </c>
      <c r="I29" s="140">
        <v>47</v>
      </c>
      <c r="J29" s="115">
        <v>-8</v>
      </c>
      <c r="K29" s="116">
        <v>-17.021276595744681</v>
      </c>
    </row>
    <row r="30" spans="1:11" ht="14.1" customHeight="1" x14ac:dyDescent="0.2">
      <c r="A30" s="306" t="s">
        <v>247</v>
      </c>
      <c r="B30" s="307" t="s">
        <v>248</v>
      </c>
      <c r="C30" s="308"/>
      <c r="D30" s="113">
        <v>0.47897817988291647</v>
      </c>
      <c r="E30" s="115">
        <v>9</v>
      </c>
      <c r="F30" s="114">
        <v>3</v>
      </c>
      <c r="G30" s="114">
        <v>9</v>
      </c>
      <c r="H30" s="114">
        <v>12</v>
      </c>
      <c r="I30" s="140">
        <v>8</v>
      </c>
      <c r="J30" s="115">
        <v>1</v>
      </c>
      <c r="K30" s="116">
        <v>12.5</v>
      </c>
    </row>
    <row r="31" spans="1:11" ht="14.1" customHeight="1" x14ac:dyDescent="0.2">
      <c r="A31" s="306" t="s">
        <v>249</v>
      </c>
      <c r="B31" s="307" t="s">
        <v>250</v>
      </c>
      <c r="C31" s="308"/>
      <c r="D31" s="113">
        <v>1.5965939329430547</v>
      </c>
      <c r="E31" s="115">
        <v>30</v>
      </c>
      <c r="F31" s="114">
        <v>41</v>
      </c>
      <c r="G31" s="114">
        <v>40</v>
      </c>
      <c r="H31" s="114">
        <v>34</v>
      </c>
      <c r="I31" s="140">
        <v>39</v>
      </c>
      <c r="J31" s="115">
        <v>-9</v>
      </c>
      <c r="K31" s="116">
        <v>-23.076923076923077</v>
      </c>
    </row>
    <row r="32" spans="1:11" ht="14.1" customHeight="1" x14ac:dyDescent="0.2">
      <c r="A32" s="306">
        <v>31</v>
      </c>
      <c r="B32" s="307" t="s">
        <v>251</v>
      </c>
      <c r="C32" s="308"/>
      <c r="D32" s="113">
        <v>0.31931878658861096</v>
      </c>
      <c r="E32" s="115">
        <v>6</v>
      </c>
      <c r="F32" s="114">
        <v>12</v>
      </c>
      <c r="G32" s="114">
        <v>7</v>
      </c>
      <c r="H32" s="114">
        <v>11</v>
      </c>
      <c r="I32" s="140">
        <v>6</v>
      </c>
      <c r="J32" s="115">
        <v>0</v>
      </c>
      <c r="K32" s="116">
        <v>0</v>
      </c>
    </row>
    <row r="33" spans="1:11" ht="14.1" customHeight="1" x14ac:dyDescent="0.2">
      <c r="A33" s="306">
        <v>32</v>
      </c>
      <c r="B33" s="307" t="s">
        <v>252</v>
      </c>
      <c r="C33" s="308"/>
      <c r="D33" s="113">
        <v>6.4928153273017566</v>
      </c>
      <c r="E33" s="115">
        <v>122</v>
      </c>
      <c r="F33" s="114">
        <v>89</v>
      </c>
      <c r="G33" s="114">
        <v>80</v>
      </c>
      <c r="H33" s="114">
        <v>74</v>
      </c>
      <c r="I33" s="140">
        <v>102</v>
      </c>
      <c r="J33" s="115">
        <v>20</v>
      </c>
      <c r="K33" s="116">
        <v>19.607843137254903</v>
      </c>
    </row>
    <row r="34" spans="1:11" ht="14.1" customHeight="1" x14ac:dyDescent="0.2">
      <c r="A34" s="306">
        <v>33</v>
      </c>
      <c r="B34" s="307" t="s">
        <v>253</v>
      </c>
      <c r="C34" s="308"/>
      <c r="D34" s="113">
        <v>4.0979244278871736</v>
      </c>
      <c r="E34" s="115">
        <v>77</v>
      </c>
      <c r="F34" s="114">
        <v>36</v>
      </c>
      <c r="G34" s="114">
        <v>78</v>
      </c>
      <c r="H34" s="114">
        <v>42</v>
      </c>
      <c r="I34" s="140">
        <v>53</v>
      </c>
      <c r="J34" s="115">
        <v>24</v>
      </c>
      <c r="K34" s="116">
        <v>45.283018867924525</v>
      </c>
    </row>
    <row r="35" spans="1:11" ht="14.1" customHeight="1" x14ac:dyDescent="0.2">
      <c r="A35" s="306">
        <v>34</v>
      </c>
      <c r="B35" s="307" t="s">
        <v>254</v>
      </c>
      <c r="C35" s="308"/>
      <c r="D35" s="113">
        <v>1.2240553485896755</v>
      </c>
      <c r="E35" s="115">
        <v>23</v>
      </c>
      <c r="F35" s="114">
        <v>14</v>
      </c>
      <c r="G35" s="114">
        <v>35</v>
      </c>
      <c r="H35" s="114">
        <v>23</v>
      </c>
      <c r="I35" s="140">
        <v>66</v>
      </c>
      <c r="J35" s="115">
        <v>-43</v>
      </c>
      <c r="K35" s="116">
        <v>-65.151515151515156</v>
      </c>
    </row>
    <row r="36" spans="1:11" ht="14.1" customHeight="1" x14ac:dyDescent="0.2">
      <c r="A36" s="306">
        <v>41</v>
      </c>
      <c r="B36" s="307" t="s">
        <v>255</v>
      </c>
      <c r="C36" s="308"/>
      <c r="D36" s="113">
        <v>0.37253858435337944</v>
      </c>
      <c r="E36" s="115">
        <v>7</v>
      </c>
      <c r="F36" s="114" t="s">
        <v>513</v>
      </c>
      <c r="G36" s="114">
        <v>13</v>
      </c>
      <c r="H36" s="114" t="s">
        <v>513</v>
      </c>
      <c r="I36" s="140">
        <v>8</v>
      </c>
      <c r="J36" s="115">
        <v>-1</v>
      </c>
      <c r="K36" s="116">
        <v>-12.5</v>
      </c>
    </row>
    <row r="37" spans="1:11" ht="14.1" customHeight="1" x14ac:dyDescent="0.2">
      <c r="A37" s="306">
        <v>42</v>
      </c>
      <c r="B37" s="307" t="s">
        <v>256</v>
      </c>
      <c r="C37" s="308"/>
      <c r="D37" s="113" t="s">
        <v>513</v>
      </c>
      <c r="E37" s="115" t="s">
        <v>513</v>
      </c>
      <c r="F37" s="114" t="s">
        <v>513</v>
      </c>
      <c r="G37" s="114" t="s">
        <v>513</v>
      </c>
      <c r="H37" s="114" t="s">
        <v>513</v>
      </c>
      <c r="I37" s="140">
        <v>0</v>
      </c>
      <c r="J37" s="115" t="s">
        <v>513</v>
      </c>
      <c r="K37" s="116" t="s">
        <v>513</v>
      </c>
    </row>
    <row r="38" spans="1:11" ht="14.1" customHeight="1" x14ac:dyDescent="0.2">
      <c r="A38" s="306">
        <v>43</v>
      </c>
      <c r="B38" s="307" t="s">
        <v>257</v>
      </c>
      <c r="C38" s="308"/>
      <c r="D38" s="113">
        <v>1.9159127195316659</v>
      </c>
      <c r="E38" s="115">
        <v>36</v>
      </c>
      <c r="F38" s="114">
        <v>27</v>
      </c>
      <c r="G38" s="114">
        <v>26</v>
      </c>
      <c r="H38" s="114">
        <v>28</v>
      </c>
      <c r="I38" s="140">
        <v>28</v>
      </c>
      <c r="J38" s="115">
        <v>8</v>
      </c>
      <c r="K38" s="116">
        <v>28.571428571428573</v>
      </c>
    </row>
    <row r="39" spans="1:11" ht="14.1" customHeight="1" x14ac:dyDescent="0.2">
      <c r="A39" s="306">
        <v>51</v>
      </c>
      <c r="B39" s="307" t="s">
        <v>258</v>
      </c>
      <c r="C39" s="308"/>
      <c r="D39" s="113">
        <v>29.643427354976051</v>
      </c>
      <c r="E39" s="115">
        <v>557</v>
      </c>
      <c r="F39" s="114">
        <v>501</v>
      </c>
      <c r="G39" s="114">
        <v>709</v>
      </c>
      <c r="H39" s="114">
        <v>699</v>
      </c>
      <c r="I39" s="140">
        <v>674</v>
      </c>
      <c r="J39" s="115">
        <v>-117</v>
      </c>
      <c r="K39" s="116">
        <v>-17.359050445103858</v>
      </c>
    </row>
    <row r="40" spans="1:11" ht="14.1" customHeight="1" x14ac:dyDescent="0.2">
      <c r="A40" s="306" t="s">
        <v>259</v>
      </c>
      <c r="B40" s="307" t="s">
        <v>260</v>
      </c>
      <c r="C40" s="308"/>
      <c r="D40" s="113">
        <v>29.217668972857904</v>
      </c>
      <c r="E40" s="115">
        <v>549</v>
      </c>
      <c r="F40" s="114">
        <v>494</v>
      </c>
      <c r="G40" s="114">
        <v>702</v>
      </c>
      <c r="H40" s="114">
        <v>691</v>
      </c>
      <c r="I40" s="140">
        <v>668</v>
      </c>
      <c r="J40" s="115">
        <v>-119</v>
      </c>
      <c r="K40" s="116">
        <v>-17.814371257485028</v>
      </c>
    </row>
    <row r="41" spans="1:11" ht="14.1" customHeight="1" x14ac:dyDescent="0.2">
      <c r="A41" s="306"/>
      <c r="B41" s="307" t="s">
        <v>261</v>
      </c>
      <c r="C41" s="308"/>
      <c r="D41" s="113">
        <v>29.111229377328367</v>
      </c>
      <c r="E41" s="115">
        <v>547</v>
      </c>
      <c r="F41" s="114">
        <v>486</v>
      </c>
      <c r="G41" s="114">
        <v>696</v>
      </c>
      <c r="H41" s="114">
        <v>683</v>
      </c>
      <c r="I41" s="140">
        <v>661</v>
      </c>
      <c r="J41" s="115">
        <v>-114</v>
      </c>
      <c r="K41" s="116">
        <v>-17.246596066565811</v>
      </c>
    </row>
    <row r="42" spans="1:11" ht="14.1" customHeight="1" x14ac:dyDescent="0.2">
      <c r="A42" s="306">
        <v>52</v>
      </c>
      <c r="B42" s="307" t="s">
        <v>262</v>
      </c>
      <c r="C42" s="308"/>
      <c r="D42" s="113">
        <v>3.0867482703565727</v>
      </c>
      <c r="E42" s="115">
        <v>58</v>
      </c>
      <c r="F42" s="114">
        <v>39</v>
      </c>
      <c r="G42" s="114">
        <v>61</v>
      </c>
      <c r="H42" s="114">
        <v>47</v>
      </c>
      <c r="I42" s="140">
        <v>70</v>
      </c>
      <c r="J42" s="115">
        <v>-12</v>
      </c>
      <c r="K42" s="116">
        <v>-17.142857142857142</v>
      </c>
    </row>
    <row r="43" spans="1:11" ht="14.1" customHeight="1" x14ac:dyDescent="0.2">
      <c r="A43" s="306" t="s">
        <v>263</v>
      </c>
      <c r="B43" s="307" t="s">
        <v>264</v>
      </c>
      <c r="C43" s="308"/>
      <c r="D43" s="113">
        <v>2.8738690792974988</v>
      </c>
      <c r="E43" s="115">
        <v>54</v>
      </c>
      <c r="F43" s="114">
        <v>38</v>
      </c>
      <c r="G43" s="114">
        <v>47</v>
      </c>
      <c r="H43" s="114">
        <v>47</v>
      </c>
      <c r="I43" s="140">
        <v>69</v>
      </c>
      <c r="J43" s="115">
        <v>-15</v>
      </c>
      <c r="K43" s="116">
        <v>-21.739130434782609</v>
      </c>
    </row>
    <row r="44" spans="1:11" ht="14.1" customHeight="1" x14ac:dyDescent="0.2">
      <c r="A44" s="306">
        <v>53</v>
      </c>
      <c r="B44" s="307" t="s">
        <v>265</v>
      </c>
      <c r="C44" s="308"/>
      <c r="D44" s="113">
        <v>1.2240553485896755</v>
      </c>
      <c r="E44" s="115">
        <v>23</v>
      </c>
      <c r="F44" s="114">
        <v>17</v>
      </c>
      <c r="G44" s="114">
        <v>25</v>
      </c>
      <c r="H44" s="114">
        <v>35</v>
      </c>
      <c r="I44" s="140">
        <v>17</v>
      </c>
      <c r="J44" s="115">
        <v>6</v>
      </c>
      <c r="K44" s="116">
        <v>35.294117647058826</v>
      </c>
    </row>
    <row r="45" spans="1:11" ht="14.1" customHeight="1" x14ac:dyDescent="0.2">
      <c r="A45" s="306" t="s">
        <v>266</v>
      </c>
      <c r="B45" s="307" t="s">
        <v>267</v>
      </c>
      <c r="C45" s="308"/>
      <c r="D45" s="113">
        <v>1.2240553485896755</v>
      </c>
      <c r="E45" s="115">
        <v>23</v>
      </c>
      <c r="F45" s="114">
        <v>16</v>
      </c>
      <c r="G45" s="114">
        <v>22</v>
      </c>
      <c r="H45" s="114">
        <v>33</v>
      </c>
      <c r="I45" s="140">
        <v>15</v>
      </c>
      <c r="J45" s="115">
        <v>8</v>
      </c>
      <c r="K45" s="116">
        <v>53.333333333333336</v>
      </c>
    </row>
    <row r="46" spans="1:11" ht="14.1" customHeight="1" x14ac:dyDescent="0.2">
      <c r="A46" s="306">
        <v>54</v>
      </c>
      <c r="B46" s="307" t="s">
        <v>268</v>
      </c>
      <c r="C46" s="308"/>
      <c r="D46" s="113">
        <v>2.4481106971793509</v>
      </c>
      <c r="E46" s="115">
        <v>46</v>
      </c>
      <c r="F46" s="114">
        <v>33</v>
      </c>
      <c r="G46" s="114">
        <v>39</v>
      </c>
      <c r="H46" s="114">
        <v>47</v>
      </c>
      <c r="I46" s="140">
        <v>44</v>
      </c>
      <c r="J46" s="115">
        <v>2</v>
      </c>
      <c r="K46" s="116">
        <v>4.5454545454545459</v>
      </c>
    </row>
    <row r="47" spans="1:11" ht="14.1" customHeight="1" x14ac:dyDescent="0.2">
      <c r="A47" s="306">
        <v>61</v>
      </c>
      <c r="B47" s="307" t="s">
        <v>269</v>
      </c>
      <c r="C47" s="308"/>
      <c r="D47" s="113">
        <v>2.5545502927088877</v>
      </c>
      <c r="E47" s="115">
        <v>48</v>
      </c>
      <c r="F47" s="114">
        <v>10</v>
      </c>
      <c r="G47" s="114">
        <v>38</v>
      </c>
      <c r="H47" s="114">
        <v>33</v>
      </c>
      <c r="I47" s="140">
        <v>21</v>
      </c>
      <c r="J47" s="115">
        <v>27</v>
      </c>
      <c r="K47" s="116">
        <v>128.57142857142858</v>
      </c>
    </row>
    <row r="48" spans="1:11" ht="14.1" customHeight="1" x14ac:dyDescent="0.2">
      <c r="A48" s="306">
        <v>62</v>
      </c>
      <c r="B48" s="307" t="s">
        <v>270</v>
      </c>
      <c r="C48" s="308"/>
      <c r="D48" s="113">
        <v>6.0670569451836087</v>
      </c>
      <c r="E48" s="115">
        <v>114</v>
      </c>
      <c r="F48" s="114">
        <v>106</v>
      </c>
      <c r="G48" s="114">
        <v>137</v>
      </c>
      <c r="H48" s="114">
        <v>118</v>
      </c>
      <c r="I48" s="140">
        <v>90</v>
      </c>
      <c r="J48" s="115">
        <v>24</v>
      </c>
      <c r="K48" s="116">
        <v>26.666666666666668</v>
      </c>
    </row>
    <row r="49" spans="1:11" ht="14.1" customHeight="1" x14ac:dyDescent="0.2">
      <c r="A49" s="306">
        <v>63</v>
      </c>
      <c r="B49" s="307" t="s">
        <v>271</v>
      </c>
      <c r="C49" s="308"/>
      <c r="D49" s="113">
        <v>2.607770090473656</v>
      </c>
      <c r="E49" s="115">
        <v>49</v>
      </c>
      <c r="F49" s="114">
        <v>41</v>
      </c>
      <c r="G49" s="114">
        <v>76</v>
      </c>
      <c r="H49" s="114">
        <v>47</v>
      </c>
      <c r="I49" s="140">
        <v>68</v>
      </c>
      <c r="J49" s="115">
        <v>-19</v>
      </c>
      <c r="K49" s="116">
        <v>-27.941176470588236</v>
      </c>
    </row>
    <row r="50" spans="1:11" ht="14.1" customHeight="1" x14ac:dyDescent="0.2">
      <c r="A50" s="306" t="s">
        <v>272</v>
      </c>
      <c r="B50" s="307" t="s">
        <v>273</v>
      </c>
      <c r="C50" s="308"/>
      <c r="D50" s="113" t="s">
        <v>513</v>
      </c>
      <c r="E50" s="115" t="s">
        <v>513</v>
      </c>
      <c r="F50" s="114">
        <v>4</v>
      </c>
      <c r="G50" s="114">
        <v>16</v>
      </c>
      <c r="H50" s="114">
        <v>7</v>
      </c>
      <c r="I50" s="140">
        <v>10</v>
      </c>
      <c r="J50" s="115" t="s">
        <v>513</v>
      </c>
      <c r="K50" s="116" t="s">
        <v>513</v>
      </c>
    </row>
    <row r="51" spans="1:11" ht="14.1" customHeight="1" x14ac:dyDescent="0.2">
      <c r="A51" s="306" t="s">
        <v>274</v>
      </c>
      <c r="B51" s="307" t="s">
        <v>275</v>
      </c>
      <c r="C51" s="308"/>
      <c r="D51" s="113">
        <v>2.3948908994145821</v>
      </c>
      <c r="E51" s="115">
        <v>45</v>
      </c>
      <c r="F51" s="114">
        <v>31</v>
      </c>
      <c r="G51" s="114">
        <v>53</v>
      </c>
      <c r="H51" s="114">
        <v>37</v>
      </c>
      <c r="I51" s="140">
        <v>52</v>
      </c>
      <c r="J51" s="115">
        <v>-7</v>
      </c>
      <c r="K51" s="116">
        <v>-13.461538461538462</v>
      </c>
    </row>
    <row r="52" spans="1:11" ht="14.1" customHeight="1" x14ac:dyDescent="0.2">
      <c r="A52" s="306">
        <v>71</v>
      </c>
      <c r="B52" s="307" t="s">
        <v>276</v>
      </c>
      <c r="C52" s="308"/>
      <c r="D52" s="113">
        <v>7.291112293773284</v>
      </c>
      <c r="E52" s="115">
        <v>137</v>
      </c>
      <c r="F52" s="114">
        <v>126</v>
      </c>
      <c r="G52" s="114">
        <v>159</v>
      </c>
      <c r="H52" s="114">
        <v>111</v>
      </c>
      <c r="I52" s="140">
        <v>144</v>
      </c>
      <c r="J52" s="115">
        <v>-7</v>
      </c>
      <c r="K52" s="116">
        <v>-4.8611111111111107</v>
      </c>
    </row>
    <row r="53" spans="1:11" ht="14.1" customHeight="1" x14ac:dyDescent="0.2">
      <c r="A53" s="306" t="s">
        <v>277</v>
      </c>
      <c r="B53" s="307" t="s">
        <v>278</v>
      </c>
      <c r="C53" s="308"/>
      <c r="D53" s="113">
        <v>2.6609898882384249</v>
      </c>
      <c r="E53" s="115">
        <v>50</v>
      </c>
      <c r="F53" s="114">
        <v>56</v>
      </c>
      <c r="G53" s="114">
        <v>66</v>
      </c>
      <c r="H53" s="114">
        <v>48</v>
      </c>
      <c r="I53" s="140">
        <v>72</v>
      </c>
      <c r="J53" s="115">
        <v>-22</v>
      </c>
      <c r="K53" s="116">
        <v>-30.555555555555557</v>
      </c>
    </row>
    <row r="54" spans="1:11" ht="14.1" customHeight="1" x14ac:dyDescent="0.2">
      <c r="A54" s="306" t="s">
        <v>279</v>
      </c>
      <c r="B54" s="307" t="s">
        <v>280</v>
      </c>
      <c r="C54" s="308"/>
      <c r="D54" s="113">
        <v>3.9382650345928685</v>
      </c>
      <c r="E54" s="115">
        <v>74</v>
      </c>
      <c r="F54" s="114">
        <v>54</v>
      </c>
      <c r="G54" s="114">
        <v>83</v>
      </c>
      <c r="H54" s="114">
        <v>46</v>
      </c>
      <c r="I54" s="140">
        <v>63</v>
      </c>
      <c r="J54" s="115">
        <v>11</v>
      </c>
      <c r="K54" s="116">
        <v>17.460317460317459</v>
      </c>
    </row>
    <row r="55" spans="1:11" ht="14.1" customHeight="1" x14ac:dyDescent="0.2">
      <c r="A55" s="306">
        <v>72</v>
      </c>
      <c r="B55" s="307" t="s">
        <v>281</v>
      </c>
      <c r="C55" s="308"/>
      <c r="D55" s="113">
        <v>2.2352315061202765</v>
      </c>
      <c r="E55" s="115">
        <v>42</v>
      </c>
      <c r="F55" s="114">
        <v>26</v>
      </c>
      <c r="G55" s="114">
        <v>19</v>
      </c>
      <c r="H55" s="114">
        <v>15</v>
      </c>
      <c r="I55" s="140">
        <v>19</v>
      </c>
      <c r="J55" s="115">
        <v>23</v>
      </c>
      <c r="K55" s="116">
        <v>121.05263157894737</v>
      </c>
    </row>
    <row r="56" spans="1:11" ht="14.1" customHeight="1" x14ac:dyDescent="0.2">
      <c r="A56" s="306" t="s">
        <v>282</v>
      </c>
      <c r="B56" s="307" t="s">
        <v>283</v>
      </c>
      <c r="C56" s="308"/>
      <c r="D56" s="113">
        <v>0.31931878658861096</v>
      </c>
      <c r="E56" s="115">
        <v>6</v>
      </c>
      <c r="F56" s="114">
        <v>14</v>
      </c>
      <c r="G56" s="114">
        <v>4</v>
      </c>
      <c r="H56" s="114" t="s">
        <v>513</v>
      </c>
      <c r="I56" s="140" t="s">
        <v>513</v>
      </c>
      <c r="J56" s="115" t="s">
        <v>513</v>
      </c>
      <c r="K56" s="116" t="s">
        <v>513</v>
      </c>
    </row>
    <row r="57" spans="1:11" ht="14.1" customHeight="1" x14ac:dyDescent="0.2">
      <c r="A57" s="306" t="s">
        <v>284</v>
      </c>
      <c r="B57" s="307" t="s">
        <v>285</v>
      </c>
      <c r="C57" s="308"/>
      <c r="D57" s="113">
        <v>1.0111761575306013</v>
      </c>
      <c r="E57" s="115">
        <v>19</v>
      </c>
      <c r="F57" s="114" t="s">
        <v>513</v>
      </c>
      <c r="G57" s="114">
        <v>10</v>
      </c>
      <c r="H57" s="114" t="s">
        <v>513</v>
      </c>
      <c r="I57" s="140">
        <v>11</v>
      </c>
      <c r="J57" s="115">
        <v>8</v>
      </c>
      <c r="K57" s="116">
        <v>72.727272727272734</v>
      </c>
    </row>
    <row r="58" spans="1:11" ht="14.1" customHeight="1" x14ac:dyDescent="0.2">
      <c r="A58" s="306">
        <v>73</v>
      </c>
      <c r="B58" s="307" t="s">
        <v>286</v>
      </c>
      <c r="C58" s="308"/>
      <c r="D58" s="113">
        <v>1.7562533262373603</v>
      </c>
      <c r="E58" s="115">
        <v>33</v>
      </c>
      <c r="F58" s="114">
        <v>38</v>
      </c>
      <c r="G58" s="114">
        <v>46</v>
      </c>
      <c r="H58" s="114">
        <v>45</v>
      </c>
      <c r="I58" s="140">
        <v>30</v>
      </c>
      <c r="J58" s="115">
        <v>3</v>
      </c>
      <c r="K58" s="116">
        <v>10</v>
      </c>
    </row>
    <row r="59" spans="1:11" ht="14.1" customHeight="1" x14ac:dyDescent="0.2">
      <c r="A59" s="306" t="s">
        <v>287</v>
      </c>
      <c r="B59" s="307" t="s">
        <v>288</v>
      </c>
      <c r="C59" s="308"/>
      <c r="D59" s="113">
        <v>1.2772751463544438</v>
      </c>
      <c r="E59" s="115">
        <v>24</v>
      </c>
      <c r="F59" s="114">
        <v>14</v>
      </c>
      <c r="G59" s="114">
        <v>37</v>
      </c>
      <c r="H59" s="114">
        <v>24</v>
      </c>
      <c r="I59" s="140">
        <v>22</v>
      </c>
      <c r="J59" s="115">
        <v>2</v>
      </c>
      <c r="K59" s="116">
        <v>9.0909090909090917</v>
      </c>
    </row>
    <row r="60" spans="1:11" ht="14.1" customHeight="1" x14ac:dyDescent="0.2">
      <c r="A60" s="306">
        <v>81</v>
      </c>
      <c r="B60" s="307" t="s">
        <v>289</v>
      </c>
      <c r="C60" s="308"/>
      <c r="D60" s="113">
        <v>3.4592868547099522</v>
      </c>
      <c r="E60" s="115">
        <v>65</v>
      </c>
      <c r="F60" s="114">
        <v>90</v>
      </c>
      <c r="G60" s="114">
        <v>163</v>
      </c>
      <c r="H60" s="114">
        <v>70</v>
      </c>
      <c r="I60" s="140">
        <v>78</v>
      </c>
      <c r="J60" s="115">
        <v>-13</v>
      </c>
      <c r="K60" s="116">
        <v>-16.666666666666668</v>
      </c>
    </row>
    <row r="61" spans="1:11" ht="14.1" customHeight="1" x14ac:dyDescent="0.2">
      <c r="A61" s="306" t="s">
        <v>290</v>
      </c>
      <c r="B61" s="307" t="s">
        <v>291</v>
      </c>
      <c r="C61" s="308"/>
      <c r="D61" s="113">
        <v>1.7562533262373603</v>
      </c>
      <c r="E61" s="115">
        <v>33</v>
      </c>
      <c r="F61" s="114">
        <v>46</v>
      </c>
      <c r="G61" s="114">
        <v>92</v>
      </c>
      <c r="H61" s="114">
        <v>32</v>
      </c>
      <c r="I61" s="140">
        <v>33</v>
      </c>
      <c r="J61" s="115">
        <v>0</v>
      </c>
      <c r="K61" s="116">
        <v>0</v>
      </c>
    </row>
    <row r="62" spans="1:11" ht="14.1" customHeight="1" x14ac:dyDescent="0.2">
      <c r="A62" s="306" t="s">
        <v>292</v>
      </c>
      <c r="B62" s="307" t="s">
        <v>293</v>
      </c>
      <c r="C62" s="308"/>
      <c r="D62" s="113">
        <v>0.95795635976583293</v>
      </c>
      <c r="E62" s="115">
        <v>18</v>
      </c>
      <c r="F62" s="114">
        <v>22</v>
      </c>
      <c r="G62" s="114">
        <v>32</v>
      </c>
      <c r="H62" s="114">
        <v>24</v>
      </c>
      <c r="I62" s="140">
        <v>26</v>
      </c>
      <c r="J62" s="115">
        <v>-8</v>
      </c>
      <c r="K62" s="116">
        <v>-30.76923076923077</v>
      </c>
    </row>
    <row r="63" spans="1:11" ht="14.1" customHeight="1" x14ac:dyDescent="0.2">
      <c r="A63" s="306"/>
      <c r="B63" s="307" t="s">
        <v>294</v>
      </c>
      <c r="C63" s="308"/>
      <c r="D63" s="113">
        <v>0.74507716870675889</v>
      </c>
      <c r="E63" s="115">
        <v>14</v>
      </c>
      <c r="F63" s="114">
        <v>22</v>
      </c>
      <c r="G63" s="114">
        <v>32</v>
      </c>
      <c r="H63" s="114">
        <v>23</v>
      </c>
      <c r="I63" s="140">
        <v>22</v>
      </c>
      <c r="J63" s="115">
        <v>-8</v>
      </c>
      <c r="K63" s="116">
        <v>-36.363636363636367</v>
      </c>
    </row>
    <row r="64" spans="1:11" ht="14.1" customHeight="1" x14ac:dyDescent="0.2">
      <c r="A64" s="306" t="s">
        <v>295</v>
      </c>
      <c r="B64" s="307" t="s">
        <v>296</v>
      </c>
      <c r="C64" s="308"/>
      <c r="D64" s="113">
        <v>0.31931878658861096</v>
      </c>
      <c r="E64" s="115">
        <v>6</v>
      </c>
      <c r="F64" s="114">
        <v>8</v>
      </c>
      <c r="G64" s="114">
        <v>9</v>
      </c>
      <c r="H64" s="114">
        <v>5</v>
      </c>
      <c r="I64" s="140">
        <v>8</v>
      </c>
      <c r="J64" s="115">
        <v>-2</v>
      </c>
      <c r="K64" s="116">
        <v>-25</v>
      </c>
    </row>
    <row r="65" spans="1:11" ht="14.1" customHeight="1" x14ac:dyDescent="0.2">
      <c r="A65" s="306" t="s">
        <v>297</v>
      </c>
      <c r="B65" s="307" t="s">
        <v>298</v>
      </c>
      <c r="C65" s="308"/>
      <c r="D65" s="113">
        <v>0.31931878658861096</v>
      </c>
      <c r="E65" s="115">
        <v>6</v>
      </c>
      <c r="F65" s="114">
        <v>6</v>
      </c>
      <c r="G65" s="114">
        <v>8</v>
      </c>
      <c r="H65" s="114">
        <v>3</v>
      </c>
      <c r="I65" s="140">
        <v>5</v>
      </c>
      <c r="J65" s="115">
        <v>1</v>
      </c>
      <c r="K65" s="116">
        <v>20</v>
      </c>
    </row>
    <row r="66" spans="1:11" ht="14.1" customHeight="1" x14ac:dyDescent="0.2">
      <c r="A66" s="306">
        <v>82</v>
      </c>
      <c r="B66" s="307" t="s">
        <v>299</v>
      </c>
      <c r="C66" s="308"/>
      <c r="D66" s="113">
        <v>2.3416711016498137</v>
      </c>
      <c r="E66" s="115">
        <v>44</v>
      </c>
      <c r="F66" s="114">
        <v>48</v>
      </c>
      <c r="G66" s="114">
        <v>78</v>
      </c>
      <c r="H66" s="114">
        <v>56</v>
      </c>
      <c r="I66" s="140">
        <v>59</v>
      </c>
      <c r="J66" s="115">
        <v>-15</v>
      </c>
      <c r="K66" s="116">
        <v>-25.423728813559322</v>
      </c>
    </row>
    <row r="67" spans="1:11" ht="14.1" customHeight="1" x14ac:dyDescent="0.2">
      <c r="A67" s="306" t="s">
        <v>300</v>
      </c>
      <c r="B67" s="307" t="s">
        <v>301</v>
      </c>
      <c r="C67" s="308"/>
      <c r="D67" s="113">
        <v>1.8094731240021289</v>
      </c>
      <c r="E67" s="115">
        <v>34</v>
      </c>
      <c r="F67" s="114">
        <v>36</v>
      </c>
      <c r="G67" s="114">
        <v>51</v>
      </c>
      <c r="H67" s="114">
        <v>35</v>
      </c>
      <c r="I67" s="140">
        <v>37</v>
      </c>
      <c r="J67" s="115">
        <v>-3</v>
      </c>
      <c r="K67" s="116">
        <v>-8.1081081081081088</v>
      </c>
    </row>
    <row r="68" spans="1:11" ht="14.1" customHeight="1" x14ac:dyDescent="0.2">
      <c r="A68" s="306" t="s">
        <v>302</v>
      </c>
      <c r="B68" s="307" t="s">
        <v>303</v>
      </c>
      <c r="C68" s="308"/>
      <c r="D68" s="113">
        <v>0.31931878658861096</v>
      </c>
      <c r="E68" s="115">
        <v>6</v>
      </c>
      <c r="F68" s="114">
        <v>8</v>
      </c>
      <c r="G68" s="114">
        <v>19</v>
      </c>
      <c r="H68" s="114">
        <v>15</v>
      </c>
      <c r="I68" s="140">
        <v>15</v>
      </c>
      <c r="J68" s="115">
        <v>-9</v>
      </c>
      <c r="K68" s="116">
        <v>-60</v>
      </c>
    </row>
    <row r="69" spans="1:11" ht="14.1" customHeight="1" x14ac:dyDescent="0.2">
      <c r="A69" s="306">
        <v>83</v>
      </c>
      <c r="B69" s="307" t="s">
        <v>304</v>
      </c>
      <c r="C69" s="308"/>
      <c r="D69" s="113">
        <v>3.1399680681213411</v>
      </c>
      <c r="E69" s="115">
        <v>59</v>
      </c>
      <c r="F69" s="114">
        <v>47</v>
      </c>
      <c r="G69" s="114">
        <v>150</v>
      </c>
      <c r="H69" s="114">
        <v>32</v>
      </c>
      <c r="I69" s="140">
        <v>63</v>
      </c>
      <c r="J69" s="115">
        <v>-4</v>
      </c>
      <c r="K69" s="116">
        <v>-6.3492063492063489</v>
      </c>
    </row>
    <row r="70" spans="1:11" ht="14.1" customHeight="1" x14ac:dyDescent="0.2">
      <c r="A70" s="306" t="s">
        <v>305</v>
      </c>
      <c r="B70" s="307" t="s">
        <v>306</v>
      </c>
      <c r="C70" s="308"/>
      <c r="D70" s="113">
        <v>2.1287919105907398</v>
      </c>
      <c r="E70" s="115">
        <v>40</v>
      </c>
      <c r="F70" s="114">
        <v>37</v>
      </c>
      <c r="G70" s="114">
        <v>96</v>
      </c>
      <c r="H70" s="114">
        <v>24</v>
      </c>
      <c r="I70" s="140">
        <v>37</v>
      </c>
      <c r="J70" s="115">
        <v>3</v>
      </c>
      <c r="K70" s="116">
        <v>8.1081081081081088</v>
      </c>
    </row>
    <row r="71" spans="1:11" ht="14.1" customHeight="1" x14ac:dyDescent="0.2">
      <c r="A71" s="306"/>
      <c r="B71" s="307" t="s">
        <v>307</v>
      </c>
      <c r="C71" s="308"/>
      <c r="D71" s="113">
        <v>1.0111761575306013</v>
      </c>
      <c r="E71" s="115">
        <v>19</v>
      </c>
      <c r="F71" s="114">
        <v>17</v>
      </c>
      <c r="G71" s="114">
        <v>64</v>
      </c>
      <c r="H71" s="114">
        <v>4</v>
      </c>
      <c r="I71" s="140">
        <v>14</v>
      </c>
      <c r="J71" s="115">
        <v>5</v>
      </c>
      <c r="K71" s="116">
        <v>35.714285714285715</v>
      </c>
    </row>
    <row r="72" spans="1:11" ht="14.1" customHeight="1" x14ac:dyDescent="0.2">
      <c r="A72" s="306">
        <v>84</v>
      </c>
      <c r="B72" s="307" t="s">
        <v>308</v>
      </c>
      <c r="C72" s="308"/>
      <c r="D72" s="113">
        <v>1.6498137307078233</v>
      </c>
      <c r="E72" s="115">
        <v>31</v>
      </c>
      <c r="F72" s="114">
        <v>27</v>
      </c>
      <c r="G72" s="114">
        <v>49</v>
      </c>
      <c r="H72" s="114">
        <v>19</v>
      </c>
      <c r="I72" s="140">
        <v>37</v>
      </c>
      <c r="J72" s="115">
        <v>-6</v>
      </c>
      <c r="K72" s="116">
        <v>-16.216216216216218</v>
      </c>
    </row>
    <row r="73" spans="1:11" ht="14.1" customHeight="1" x14ac:dyDescent="0.2">
      <c r="A73" s="306" t="s">
        <v>309</v>
      </c>
      <c r="B73" s="307" t="s">
        <v>310</v>
      </c>
      <c r="C73" s="308"/>
      <c r="D73" s="113">
        <v>1.1708355508249069</v>
      </c>
      <c r="E73" s="115">
        <v>22</v>
      </c>
      <c r="F73" s="114">
        <v>16</v>
      </c>
      <c r="G73" s="114">
        <v>35</v>
      </c>
      <c r="H73" s="114">
        <v>9</v>
      </c>
      <c r="I73" s="140">
        <v>21</v>
      </c>
      <c r="J73" s="115">
        <v>1</v>
      </c>
      <c r="K73" s="116">
        <v>4.7619047619047619</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v>4</v>
      </c>
      <c r="H75" s="114">
        <v>0</v>
      </c>
      <c r="I75" s="140">
        <v>5</v>
      </c>
      <c r="J75" s="115" t="s">
        <v>513</v>
      </c>
      <c r="K75" s="116" t="s">
        <v>513</v>
      </c>
    </row>
    <row r="76" spans="1:11" ht="14.1" customHeight="1" x14ac:dyDescent="0.2">
      <c r="A76" s="306">
        <v>91</v>
      </c>
      <c r="B76" s="307" t="s">
        <v>315</v>
      </c>
      <c r="C76" s="308"/>
      <c r="D76" s="113" t="s">
        <v>513</v>
      </c>
      <c r="E76" s="115" t="s">
        <v>513</v>
      </c>
      <c r="F76" s="114" t="s">
        <v>513</v>
      </c>
      <c r="G76" s="114">
        <v>4</v>
      </c>
      <c r="H76" s="114">
        <v>0</v>
      </c>
      <c r="I76" s="140">
        <v>0</v>
      </c>
      <c r="J76" s="115" t="s">
        <v>513</v>
      </c>
      <c r="K76" s="116" t="s">
        <v>513</v>
      </c>
    </row>
    <row r="77" spans="1:11" ht="14.1" customHeight="1" x14ac:dyDescent="0.2">
      <c r="A77" s="306">
        <v>92</v>
      </c>
      <c r="B77" s="307" t="s">
        <v>316</v>
      </c>
      <c r="C77" s="308"/>
      <c r="D77" s="113">
        <v>0.53219797764768495</v>
      </c>
      <c r="E77" s="115">
        <v>10</v>
      </c>
      <c r="F77" s="114">
        <v>8</v>
      </c>
      <c r="G77" s="114">
        <v>9</v>
      </c>
      <c r="H77" s="114">
        <v>12</v>
      </c>
      <c r="I77" s="140">
        <v>11</v>
      </c>
      <c r="J77" s="115">
        <v>-1</v>
      </c>
      <c r="K77" s="116">
        <v>-9.0909090909090917</v>
      </c>
    </row>
    <row r="78" spans="1:11" ht="14.1" customHeight="1" x14ac:dyDescent="0.2">
      <c r="A78" s="306">
        <v>93</v>
      </c>
      <c r="B78" s="307" t="s">
        <v>317</v>
      </c>
      <c r="C78" s="308"/>
      <c r="D78" s="113">
        <v>0.21287919105907396</v>
      </c>
      <c r="E78" s="115">
        <v>4</v>
      </c>
      <c r="F78" s="114">
        <v>0</v>
      </c>
      <c r="G78" s="114" t="s">
        <v>513</v>
      </c>
      <c r="H78" s="114" t="s">
        <v>513</v>
      </c>
      <c r="I78" s="140">
        <v>0</v>
      </c>
      <c r="J78" s="115">
        <v>4</v>
      </c>
      <c r="K78" s="116" t="s">
        <v>514</v>
      </c>
    </row>
    <row r="79" spans="1:11" ht="14.1" customHeight="1" x14ac:dyDescent="0.2">
      <c r="A79" s="306">
        <v>94</v>
      </c>
      <c r="B79" s="307" t="s">
        <v>318</v>
      </c>
      <c r="C79" s="308"/>
      <c r="D79" s="113">
        <v>0</v>
      </c>
      <c r="E79" s="115">
        <v>0</v>
      </c>
      <c r="F79" s="114" t="s">
        <v>513</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2024</v>
      </c>
      <c r="E11" s="114">
        <v>1517</v>
      </c>
      <c r="F11" s="114">
        <v>2018</v>
      </c>
      <c r="G11" s="114">
        <v>1743</v>
      </c>
      <c r="H11" s="140">
        <v>2380</v>
      </c>
      <c r="I11" s="115">
        <v>-356</v>
      </c>
      <c r="J11" s="116">
        <v>-14.957983193277311</v>
      </c>
    </row>
    <row r="12" spans="1:15" s="110" customFormat="1" ht="24.95" customHeight="1" x14ac:dyDescent="0.2">
      <c r="A12" s="193" t="s">
        <v>132</v>
      </c>
      <c r="B12" s="194" t="s">
        <v>133</v>
      </c>
      <c r="C12" s="113">
        <v>0.74110671936758898</v>
      </c>
      <c r="D12" s="115">
        <v>15</v>
      </c>
      <c r="E12" s="114">
        <v>86</v>
      </c>
      <c r="F12" s="114">
        <v>66</v>
      </c>
      <c r="G12" s="114">
        <v>23</v>
      </c>
      <c r="H12" s="140">
        <v>8</v>
      </c>
      <c r="I12" s="115">
        <v>7</v>
      </c>
      <c r="J12" s="116">
        <v>87.5</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7.3122529644268779</v>
      </c>
      <c r="D14" s="115">
        <v>148</v>
      </c>
      <c r="E14" s="114">
        <v>113</v>
      </c>
      <c r="F14" s="114">
        <v>137</v>
      </c>
      <c r="G14" s="114">
        <v>125</v>
      </c>
      <c r="H14" s="140">
        <v>190</v>
      </c>
      <c r="I14" s="115">
        <v>-42</v>
      </c>
      <c r="J14" s="116">
        <v>-22.105263157894736</v>
      </c>
      <c r="K14" s="110"/>
      <c r="L14" s="110"/>
      <c r="M14" s="110"/>
      <c r="N14" s="110"/>
      <c r="O14" s="110"/>
    </row>
    <row r="15" spans="1:15" s="110" customFormat="1" ht="24.95" customHeight="1" x14ac:dyDescent="0.2">
      <c r="A15" s="193" t="s">
        <v>216</v>
      </c>
      <c r="B15" s="199" t="s">
        <v>217</v>
      </c>
      <c r="C15" s="113">
        <v>0.79051383399209485</v>
      </c>
      <c r="D15" s="115">
        <v>16</v>
      </c>
      <c r="E15" s="114">
        <v>20</v>
      </c>
      <c r="F15" s="114">
        <v>25</v>
      </c>
      <c r="G15" s="114">
        <v>18</v>
      </c>
      <c r="H15" s="140">
        <v>14</v>
      </c>
      <c r="I15" s="115">
        <v>2</v>
      </c>
      <c r="J15" s="116">
        <v>14.285714285714286</v>
      </c>
    </row>
    <row r="16" spans="1:15" s="287" customFormat="1" ht="24.95" customHeight="1" x14ac:dyDescent="0.2">
      <c r="A16" s="193" t="s">
        <v>218</v>
      </c>
      <c r="B16" s="199" t="s">
        <v>141</v>
      </c>
      <c r="C16" s="113">
        <v>5.2865612648221347</v>
      </c>
      <c r="D16" s="115">
        <v>107</v>
      </c>
      <c r="E16" s="114">
        <v>70</v>
      </c>
      <c r="F16" s="114">
        <v>74</v>
      </c>
      <c r="G16" s="114">
        <v>79</v>
      </c>
      <c r="H16" s="140">
        <v>150</v>
      </c>
      <c r="I16" s="115">
        <v>-43</v>
      </c>
      <c r="J16" s="116">
        <v>-28.666666666666668</v>
      </c>
      <c r="K16" s="110"/>
      <c r="L16" s="110"/>
      <c r="M16" s="110"/>
      <c r="N16" s="110"/>
      <c r="O16" s="110"/>
    </row>
    <row r="17" spans="1:15" s="110" customFormat="1" ht="24.95" customHeight="1" x14ac:dyDescent="0.2">
      <c r="A17" s="193" t="s">
        <v>142</v>
      </c>
      <c r="B17" s="199" t="s">
        <v>220</v>
      </c>
      <c r="C17" s="113">
        <v>1.2351778656126482</v>
      </c>
      <c r="D17" s="115">
        <v>25</v>
      </c>
      <c r="E17" s="114">
        <v>23</v>
      </c>
      <c r="F17" s="114">
        <v>38</v>
      </c>
      <c r="G17" s="114">
        <v>28</v>
      </c>
      <c r="H17" s="140">
        <v>26</v>
      </c>
      <c r="I17" s="115">
        <v>-1</v>
      </c>
      <c r="J17" s="116">
        <v>-3.8461538461538463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46.245059288537547</v>
      </c>
      <c r="D19" s="115">
        <v>936</v>
      </c>
      <c r="E19" s="114">
        <v>463</v>
      </c>
      <c r="F19" s="114">
        <v>795</v>
      </c>
      <c r="G19" s="114">
        <v>726</v>
      </c>
      <c r="H19" s="140">
        <v>1325</v>
      </c>
      <c r="I19" s="115">
        <v>-389</v>
      </c>
      <c r="J19" s="116">
        <v>-29.358490566037737</v>
      </c>
    </row>
    <row r="20" spans="1:15" s="287" customFormat="1" ht="24.95" customHeight="1" x14ac:dyDescent="0.2">
      <c r="A20" s="193" t="s">
        <v>148</v>
      </c>
      <c r="B20" s="199" t="s">
        <v>149</v>
      </c>
      <c r="C20" s="113">
        <v>3.2608695652173911</v>
      </c>
      <c r="D20" s="115">
        <v>66</v>
      </c>
      <c r="E20" s="114">
        <v>48</v>
      </c>
      <c r="F20" s="114">
        <v>73</v>
      </c>
      <c r="G20" s="114">
        <v>58</v>
      </c>
      <c r="H20" s="140">
        <v>119</v>
      </c>
      <c r="I20" s="115">
        <v>-53</v>
      </c>
      <c r="J20" s="116">
        <v>-44.537815126050418</v>
      </c>
      <c r="K20" s="110"/>
      <c r="L20" s="110"/>
      <c r="M20" s="110"/>
      <c r="N20" s="110"/>
      <c r="O20" s="110"/>
    </row>
    <row r="21" spans="1:15" s="110" customFormat="1" ht="24.95" customHeight="1" x14ac:dyDescent="0.2">
      <c r="A21" s="201" t="s">
        <v>150</v>
      </c>
      <c r="B21" s="202" t="s">
        <v>151</v>
      </c>
      <c r="C21" s="113">
        <v>4.1007905138339922</v>
      </c>
      <c r="D21" s="115">
        <v>83</v>
      </c>
      <c r="E21" s="114">
        <v>69</v>
      </c>
      <c r="F21" s="114">
        <v>107</v>
      </c>
      <c r="G21" s="114">
        <v>69</v>
      </c>
      <c r="H21" s="140">
        <v>75</v>
      </c>
      <c r="I21" s="115">
        <v>8</v>
      </c>
      <c r="J21" s="116">
        <v>10.666666666666666</v>
      </c>
    </row>
    <row r="22" spans="1:15" s="110" customFormat="1" ht="24.95" customHeight="1" x14ac:dyDescent="0.2">
      <c r="A22" s="201" t="s">
        <v>152</v>
      </c>
      <c r="B22" s="199" t="s">
        <v>153</v>
      </c>
      <c r="C22" s="113">
        <v>1.8280632411067195</v>
      </c>
      <c r="D22" s="115">
        <v>37</v>
      </c>
      <c r="E22" s="114">
        <v>24</v>
      </c>
      <c r="F22" s="114" t="s">
        <v>513</v>
      </c>
      <c r="G22" s="114" t="s">
        <v>513</v>
      </c>
      <c r="H22" s="140">
        <v>40</v>
      </c>
      <c r="I22" s="115">
        <v>-3</v>
      </c>
      <c r="J22" s="116">
        <v>-7.5</v>
      </c>
    </row>
    <row r="23" spans="1:15" s="110" customFormat="1" ht="24.95" customHeight="1" x14ac:dyDescent="0.2">
      <c r="A23" s="193" t="s">
        <v>154</v>
      </c>
      <c r="B23" s="199" t="s">
        <v>155</v>
      </c>
      <c r="C23" s="113" t="s">
        <v>513</v>
      </c>
      <c r="D23" s="115" t="s">
        <v>513</v>
      </c>
      <c r="E23" s="114" t="s">
        <v>513</v>
      </c>
      <c r="F23" s="114" t="s">
        <v>513</v>
      </c>
      <c r="G23" s="114" t="s">
        <v>513</v>
      </c>
      <c r="H23" s="140">
        <v>8</v>
      </c>
      <c r="I23" s="115" t="s">
        <v>513</v>
      </c>
      <c r="J23" s="116" t="s">
        <v>513</v>
      </c>
    </row>
    <row r="24" spans="1:15" s="110" customFormat="1" ht="24.95" customHeight="1" x14ac:dyDescent="0.2">
      <c r="A24" s="193" t="s">
        <v>156</v>
      </c>
      <c r="B24" s="199" t="s">
        <v>221</v>
      </c>
      <c r="C24" s="113">
        <v>5.0395256916996045</v>
      </c>
      <c r="D24" s="115">
        <v>102</v>
      </c>
      <c r="E24" s="114">
        <v>99</v>
      </c>
      <c r="F24" s="114">
        <v>135</v>
      </c>
      <c r="G24" s="114">
        <v>55</v>
      </c>
      <c r="H24" s="140">
        <v>55</v>
      </c>
      <c r="I24" s="115">
        <v>47</v>
      </c>
      <c r="J24" s="116">
        <v>85.454545454545453</v>
      </c>
    </row>
    <row r="25" spans="1:15" s="110" customFormat="1" ht="24.95" customHeight="1" x14ac:dyDescent="0.2">
      <c r="A25" s="193" t="s">
        <v>222</v>
      </c>
      <c r="B25" s="204" t="s">
        <v>159</v>
      </c>
      <c r="C25" s="113">
        <v>3.6067193675889326</v>
      </c>
      <c r="D25" s="115">
        <v>73</v>
      </c>
      <c r="E25" s="114">
        <v>55</v>
      </c>
      <c r="F25" s="114">
        <v>73</v>
      </c>
      <c r="G25" s="114">
        <v>77</v>
      </c>
      <c r="H25" s="140">
        <v>52</v>
      </c>
      <c r="I25" s="115">
        <v>21</v>
      </c>
      <c r="J25" s="116">
        <v>40.384615384615387</v>
      </c>
    </row>
    <row r="26" spans="1:15" s="110" customFormat="1" ht="24.95" customHeight="1" x14ac:dyDescent="0.2">
      <c r="A26" s="201">
        <v>782.78300000000002</v>
      </c>
      <c r="B26" s="203" t="s">
        <v>160</v>
      </c>
      <c r="C26" s="113" t="s">
        <v>513</v>
      </c>
      <c r="D26" s="115" t="s">
        <v>513</v>
      </c>
      <c r="E26" s="114" t="s">
        <v>513</v>
      </c>
      <c r="F26" s="114" t="s">
        <v>513</v>
      </c>
      <c r="G26" s="114">
        <v>81</v>
      </c>
      <c r="H26" s="140">
        <v>60</v>
      </c>
      <c r="I26" s="115" t="s">
        <v>513</v>
      </c>
      <c r="J26" s="116" t="s">
        <v>513</v>
      </c>
    </row>
    <row r="27" spans="1:15" s="110" customFormat="1" ht="24.95" customHeight="1" x14ac:dyDescent="0.2">
      <c r="A27" s="193" t="s">
        <v>161</v>
      </c>
      <c r="B27" s="199" t="s">
        <v>162</v>
      </c>
      <c r="C27" s="113">
        <v>2.1739130434782608</v>
      </c>
      <c r="D27" s="115">
        <v>44</v>
      </c>
      <c r="E27" s="114">
        <v>48</v>
      </c>
      <c r="F27" s="114">
        <v>58</v>
      </c>
      <c r="G27" s="114">
        <v>62</v>
      </c>
      <c r="H27" s="140">
        <v>45</v>
      </c>
      <c r="I27" s="115">
        <v>-1</v>
      </c>
      <c r="J27" s="116">
        <v>-2.2222222222222223</v>
      </c>
    </row>
    <row r="28" spans="1:15" s="110" customFormat="1" ht="24.95" customHeight="1" x14ac:dyDescent="0.2">
      <c r="A28" s="193" t="s">
        <v>163</v>
      </c>
      <c r="B28" s="199" t="s">
        <v>164</v>
      </c>
      <c r="C28" s="113">
        <v>3.8537549407114624</v>
      </c>
      <c r="D28" s="115">
        <v>78</v>
      </c>
      <c r="E28" s="114">
        <v>43</v>
      </c>
      <c r="F28" s="114">
        <v>82</v>
      </c>
      <c r="G28" s="114">
        <v>61</v>
      </c>
      <c r="H28" s="140">
        <v>54</v>
      </c>
      <c r="I28" s="115">
        <v>24</v>
      </c>
      <c r="J28" s="116">
        <v>44.444444444444443</v>
      </c>
    </row>
    <row r="29" spans="1:15" s="110" customFormat="1" ht="24.95" customHeight="1" x14ac:dyDescent="0.2">
      <c r="A29" s="193">
        <v>86</v>
      </c>
      <c r="B29" s="199" t="s">
        <v>165</v>
      </c>
      <c r="C29" s="113">
        <v>3.6561264822134389</v>
      </c>
      <c r="D29" s="115">
        <v>74</v>
      </c>
      <c r="E29" s="114">
        <v>75</v>
      </c>
      <c r="F29" s="114">
        <v>81</v>
      </c>
      <c r="G29" s="114">
        <v>75</v>
      </c>
      <c r="H29" s="140">
        <v>66</v>
      </c>
      <c r="I29" s="115">
        <v>8</v>
      </c>
      <c r="J29" s="116">
        <v>12.121212121212121</v>
      </c>
    </row>
    <row r="30" spans="1:15" s="110" customFormat="1" ht="24.95" customHeight="1" x14ac:dyDescent="0.2">
      <c r="A30" s="193">
        <v>87.88</v>
      </c>
      <c r="B30" s="204" t="s">
        <v>166</v>
      </c>
      <c r="C30" s="113">
        <v>2.9644268774703559</v>
      </c>
      <c r="D30" s="115">
        <v>60</v>
      </c>
      <c r="E30" s="114">
        <v>69</v>
      </c>
      <c r="F30" s="114">
        <v>93</v>
      </c>
      <c r="G30" s="114">
        <v>76</v>
      </c>
      <c r="H30" s="140">
        <v>60</v>
      </c>
      <c r="I30" s="115">
        <v>0</v>
      </c>
      <c r="J30" s="116">
        <v>0</v>
      </c>
    </row>
    <row r="31" spans="1:15" s="110" customFormat="1" ht="24.95" customHeight="1" x14ac:dyDescent="0.2">
      <c r="A31" s="193" t="s">
        <v>167</v>
      </c>
      <c r="B31" s="199" t="s">
        <v>168</v>
      </c>
      <c r="C31" s="113">
        <v>3.2608695652173911</v>
      </c>
      <c r="D31" s="115">
        <v>66</v>
      </c>
      <c r="E31" s="114">
        <v>49</v>
      </c>
      <c r="F31" s="114">
        <v>53</v>
      </c>
      <c r="G31" s="114">
        <v>62</v>
      </c>
      <c r="H31" s="140">
        <v>66</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0.74110671936758898</v>
      </c>
      <c r="D34" s="115">
        <v>15</v>
      </c>
      <c r="E34" s="114">
        <v>86</v>
      </c>
      <c r="F34" s="114">
        <v>66</v>
      </c>
      <c r="G34" s="114">
        <v>23</v>
      </c>
      <c r="H34" s="140">
        <v>8</v>
      </c>
      <c r="I34" s="115">
        <v>7</v>
      </c>
      <c r="J34" s="116">
        <v>87.5</v>
      </c>
    </row>
    <row r="35" spans="1:10" s="110" customFormat="1" ht="24.95" customHeight="1" x14ac:dyDescent="0.2">
      <c r="A35" s="292" t="s">
        <v>171</v>
      </c>
      <c r="B35" s="293" t="s">
        <v>172</v>
      </c>
      <c r="C35" s="113">
        <v>16.156126482213438</v>
      </c>
      <c r="D35" s="115">
        <v>327</v>
      </c>
      <c r="E35" s="114">
        <v>315</v>
      </c>
      <c r="F35" s="114">
        <v>295</v>
      </c>
      <c r="G35" s="114">
        <v>290</v>
      </c>
      <c r="H35" s="140">
        <v>347</v>
      </c>
      <c r="I35" s="115">
        <v>-20</v>
      </c>
      <c r="J35" s="116">
        <v>-5.7636887608069163</v>
      </c>
    </row>
    <row r="36" spans="1:10" s="110" customFormat="1" ht="24.95" customHeight="1" x14ac:dyDescent="0.2">
      <c r="A36" s="294" t="s">
        <v>173</v>
      </c>
      <c r="B36" s="295" t="s">
        <v>174</v>
      </c>
      <c r="C36" s="125">
        <v>83.102766798418969</v>
      </c>
      <c r="D36" s="143">
        <v>1682</v>
      </c>
      <c r="E36" s="144">
        <v>1116</v>
      </c>
      <c r="F36" s="144">
        <v>1657</v>
      </c>
      <c r="G36" s="144">
        <v>1430</v>
      </c>
      <c r="H36" s="145">
        <v>2025</v>
      </c>
      <c r="I36" s="143">
        <v>-343</v>
      </c>
      <c r="J36" s="146">
        <v>-16.938271604938272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2024</v>
      </c>
      <c r="F11" s="264">
        <v>1517</v>
      </c>
      <c r="G11" s="264">
        <v>2018</v>
      </c>
      <c r="H11" s="264">
        <v>1743</v>
      </c>
      <c r="I11" s="265">
        <v>2380</v>
      </c>
      <c r="J11" s="263">
        <v>-356</v>
      </c>
      <c r="K11" s="266">
        <v>-14.957983193277311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50.197628458498023</v>
      </c>
      <c r="E13" s="115">
        <v>1016</v>
      </c>
      <c r="F13" s="114">
        <v>657</v>
      </c>
      <c r="G13" s="114">
        <v>1018</v>
      </c>
      <c r="H13" s="114">
        <v>897</v>
      </c>
      <c r="I13" s="140">
        <v>1464</v>
      </c>
      <c r="J13" s="115">
        <v>-448</v>
      </c>
      <c r="K13" s="116">
        <v>-30.601092896174862</v>
      </c>
    </row>
    <row r="14" spans="1:17" ht="15.95" customHeight="1" x14ac:dyDescent="0.2">
      <c r="A14" s="306" t="s">
        <v>230</v>
      </c>
      <c r="B14" s="307"/>
      <c r="C14" s="308"/>
      <c r="D14" s="113">
        <v>37.203557312252961</v>
      </c>
      <c r="E14" s="115">
        <v>753</v>
      </c>
      <c r="F14" s="114">
        <v>617</v>
      </c>
      <c r="G14" s="114">
        <v>762</v>
      </c>
      <c r="H14" s="114">
        <v>638</v>
      </c>
      <c r="I14" s="140">
        <v>698</v>
      </c>
      <c r="J14" s="115">
        <v>55</v>
      </c>
      <c r="K14" s="116">
        <v>7.8796561604584525</v>
      </c>
    </row>
    <row r="15" spans="1:17" ht="15.95" customHeight="1" x14ac:dyDescent="0.2">
      <c r="A15" s="306" t="s">
        <v>231</v>
      </c>
      <c r="B15" s="307"/>
      <c r="C15" s="308"/>
      <c r="D15" s="113">
        <v>5.4841897233201582</v>
      </c>
      <c r="E15" s="115">
        <v>111</v>
      </c>
      <c r="F15" s="114">
        <v>103</v>
      </c>
      <c r="G15" s="114">
        <v>96</v>
      </c>
      <c r="H15" s="114">
        <v>87</v>
      </c>
      <c r="I15" s="140">
        <v>97</v>
      </c>
      <c r="J15" s="115">
        <v>14</v>
      </c>
      <c r="K15" s="116">
        <v>14.43298969072165</v>
      </c>
    </row>
    <row r="16" spans="1:17" ht="15.95" customHeight="1" x14ac:dyDescent="0.2">
      <c r="A16" s="306" t="s">
        <v>232</v>
      </c>
      <c r="B16" s="307"/>
      <c r="C16" s="308"/>
      <c r="D16" s="113">
        <v>7.1146245059288535</v>
      </c>
      <c r="E16" s="115">
        <v>144</v>
      </c>
      <c r="F16" s="114">
        <v>140</v>
      </c>
      <c r="G16" s="114">
        <v>142</v>
      </c>
      <c r="H16" s="114">
        <v>121</v>
      </c>
      <c r="I16" s="140">
        <v>121</v>
      </c>
      <c r="J16" s="115">
        <v>23</v>
      </c>
      <c r="K16" s="116">
        <v>19.008264462809919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0.74110671936758898</v>
      </c>
      <c r="E18" s="115">
        <v>15</v>
      </c>
      <c r="F18" s="114">
        <v>86</v>
      </c>
      <c r="G18" s="114">
        <v>61</v>
      </c>
      <c r="H18" s="114">
        <v>18</v>
      </c>
      <c r="I18" s="140">
        <v>10</v>
      </c>
      <c r="J18" s="115">
        <v>5</v>
      </c>
      <c r="K18" s="116">
        <v>50</v>
      </c>
    </row>
    <row r="19" spans="1:11" ht="14.1" customHeight="1" x14ac:dyDescent="0.2">
      <c r="A19" s="306" t="s">
        <v>235</v>
      </c>
      <c r="B19" s="307" t="s">
        <v>236</v>
      </c>
      <c r="C19" s="308"/>
      <c r="D19" s="113">
        <v>0.69169960474308301</v>
      </c>
      <c r="E19" s="115">
        <v>14</v>
      </c>
      <c r="F19" s="114">
        <v>85</v>
      </c>
      <c r="G19" s="114">
        <v>58</v>
      </c>
      <c r="H19" s="114">
        <v>17</v>
      </c>
      <c r="I19" s="140">
        <v>9</v>
      </c>
      <c r="J19" s="115">
        <v>5</v>
      </c>
      <c r="K19" s="116">
        <v>55.555555555555557</v>
      </c>
    </row>
    <row r="20" spans="1:11" ht="14.1" customHeight="1" x14ac:dyDescent="0.2">
      <c r="A20" s="306">
        <v>12</v>
      </c>
      <c r="B20" s="307" t="s">
        <v>237</v>
      </c>
      <c r="C20" s="308"/>
      <c r="D20" s="113">
        <v>0.64229249011857703</v>
      </c>
      <c r="E20" s="115">
        <v>13</v>
      </c>
      <c r="F20" s="114">
        <v>11</v>
      </c>
      <c r="G20" s="114">
        <v>14</v>
      </c>
      <c r="H20" s="114">
        <v>13</v>
      </c>
      <c r="I20" s="140">
        <v>12</v>
      </c>
      <c r="J20" s="115">
        <v>1</v>
      </c>
      <c r="K20" s="116">
        <v>8.3333333333333339</v>
      </c>
    </row>
    <row r="21" spans="1:11" ht="14.1" customHeight="1" x14ac:dyDescent="0.2">
      <c r="A21" s="306">
        <v>21</v>
      </c>
      <c r="B21" s="307" t="s">
        <v>238</v>
      </c>
      <c r="C21" s="308"/>
      <c r="D21" s="113">
        <v>0.14822134387351779</v>
      </c>
      <c r="E21" s="115">
        <v>3</v>
      </c>
      <c r="F21" s="114">
        <v>4</v>
      </c>
      <c r="G21" s="114" t="s">
        <v>513</v>
      </c>
      <c r="H21" s="114" t="s">
        <v>513</v>
      </c>
      <c r="I21" s="140" t="s">
        <v>513</v>
      </c>
      <c r="J21" s="115" t="s">
        <v>513</v>
      </c>
      <c r="K21" s="116" t="s">
        <v>513</v>
      </c>
    </row>
    <row r="22" spans="1:11" ht="14.1" customHeight="1" x14ac:dyDescent="0.2">
      <c r="A22" s="306">
        <v>22</v>
      </c>
      <c r="B22" s="307" t="s">
        <v>239</v>
      </c>
      <c r="C22" s="308"/>
      <c r="D22" s="113">
        <v>0.59288537549407117</v>
      </c>
      <c r="E22" s="115">
        <v>12</v>
      </c>
      <c r="F22" s="114">
        <v>13</v>
      </c>
      <c r="G22" s="114">
        <v>20</v>
      </c>
      <c r="H22" s="114">
        <v>23</v>
      </c>
      <c r="I22" s="140">
        <v>14</v>
      </c>
      <c r="J22" s="115">
        <v>-2</v>
      </c>
      <c r="K22" s="116">
        <v>-14.285714285714286</v>
      </c>
    </row>
    <row r="23" spans="1:11" ht="14.1" customHeight="1" x14ac:dyDescent="0.2">
      <c r="A23" s="306">
        <v>23</v>
      </c>
      <c r="B23" s="307" t="s">
        <v>240</v>
      </c>
      <c r="C23" s="308"/>
      <c r="D23" s="113">
        <v>0.14822134387351779</v>
      </c>
      <c r="E23" s="115">
        <v>3</v>
      </c>
      <c r="F23" s="114" t="s">
        <v>513</v>
      </c>
      <c r="G23" s="114">
        <v>5</v>
      </c>
      <c r="H23" s="114">
        <v>4</v>
      </c>
      <c r="I23" s="140" t="s">
        <v>513</v>
      </c>
      <c r="J23" s="115" t="s">
        <v>513</v>
      </c>
      <c r="K23" s="116" t="s">
        <v>513</v>
      </c>
    </row>
    <row r="24" spans="1:11" ht="14.1" customHeight="1" x14ac:dyDescent="0.2">
      <c r="A24" s="306">
        <v>24</v>
      </c>
      <c r="B24" s="307" t="s">
        <v>241</v>
      </c>
      <c r="C24" s="308"/>
      <c r="D24" s="113">
        <v>2.5691699604743081</v>
      </c>
      <c r="E24" s="115">
        <v>52</v>
      </c>
      <c r="F24" s="114">
        <v>33</v>
      </c>
      <c r="G24" s="114">
        <v>57</v>
      </c>
      <c r="H24" s="114">
        <v>67</v>
      </c>
      <c r="I24" s="140">
        <v>76</v>
      </c>
      <c r="J24" s="115">
        <v>-24</v>
      </c>
      <c r="K24" s="116">
        <v>-31.578947368421051</v>
      </c>
    </row>
    <row r="25" spans="1:11" ht="14.1" customHeight="1" x14ac:dyDescent="0.2">
      <c r="A25" s="306">
        <v>25</v>
      </c>
      <c r="B25" s="307" t="s">
        <v>242</v>
      </c>
      <c r="C25" s="308"/>
      <c r="D25" s="113">
        <v>3.4090909090909092</v>
      </c>
      <c r="E25" s="115">
        <v>69</v>
      </c>
      <c r="F25" s="114">
        <v>82</v>
      </c>
      <c r="G25" s="114">
        <v>53</v>
      </c>
      <c r="H25" s="114">
        <v>57</v>
      </c>
      <c r="I25" s="140">
        <v>75</v>
      </c>
      <c r="J25" s="115">
        <v>-6</v>
      </c>
      <c r="K25" s="116">
        <v>-8</v>
      </c>
    </row>
    <row r="26" spans="1:11" ht="14.1" customHeight="1" x14ac:dyDescent="0.2">
      <c r="A26" s="306">
        <v>26</v>
      </c>
      <c r="B26" s="307" t="s">
        <v>243</v>
      </c>
      <c r="C26" s="308"/>
      <c r="D26" s="113">
        <v>1.7292490118577075</v>
      </c>
      <c r="E26" s="115">
        <v>35</v>
      </c>
      <c r="F26" s="114">
        <v>41</v>
      </c>
      <c r="G26" s="114">
        <v>31</v>
      </c>
      <c r="H26" s="114">
        <v>16</v>
      </c>
      <c r="I26" s="140">
        <v>23</v>
      </c>
      <c r="J26" s="115">
        <v>12</v>
      </c>
      <c r="K26" s="116">
        <v>52.173913043478258</v>
      </c>
    </row>
    <row r="27" spans="1:11" ht="14.1" customHeight="1" x14ac:dyDescent="0.2">
      <c r="A27" s="306">
        <v>27</v>
      </c>
      <c r="B27" s="307" t="s">
        <v>244</v>
      </c>
      <c r="C27" s="308"/>
      <c r="D27" s="113">
        <v>1.1857707509881423</v>
      </c>
      <c r="E27" s="115">
        <v>24</v>
      </c>
      <c r="F27" s="114">
        <v>32</v>
      </c>
      <c r="G27" s="114">
        <v>20</v>
      </c>
      <c r="H27" s="114">
        <v>18</v>
      </c>
      <c r="I27" s="140">
        <v>34</v>
      </c>
      <c r="J27" s="115">
        <v>-10</v>
      </c>
      <c r="K27" s="116">
        <v>-29.411764705882351</v>
      </c>
    </row>
    <row r="28" spans="1:11" ht="14.1" customHeight="1" x14ac:dyDescent="0.2">
      <c r="A28" s="306">
        <v>28</v>
      </c>
      <c r="B28" s="307" t="s">
        <v>245</v>
      </c>
      <c r="C28" s="308"/>
      <c r="D28" s="113">
        <v>0.24703557312252963</v>
      </c>
      <c r="E28" s="115">
        <v>5</v>
      </c>
      <c r="F28" s="114" t="s">
        <v>513</v>
      </c>
      <c r="G28" s="114">
        <v>3</v>
      </c>
      <c r="H28" s="114" t="s">
        <v>513</v>
      </c>
      <c r="I28" s="140">
        <v>4</v>
      </c>
      <c r="J28" s="115">
        <v>1</v>
      </c>
      <c r="K28" s="116">
        <v>25</v>
      </c>
    </row>
    <row r="29" spans="1:11" ht="14.1" customHeight="1" x14ac:dyDescent="0.2">
      <c r="A29" s="306">
        <v>29</v>
      </c>
      <c r="B29" s="307" t="s">
        <v>246</v>
      </c>
      <c r="C29" s="308"/>
      <c r="D29" s="113">
        <v>2.1739130434782608</v>
      </c>
      <c r="E29" s="115">
        <v>44</v>
      </c>
      <c r="F29" s="114">
        <v>37</v>
      </c>
      <c r="G29" s="114">
        <v>60</v>
      </c>
      <c r="H29" s="114">
        <v>42</v>
      </c>
      <c r="I29" s="140">
        <v>42</v>
      </c>
      <c r="J29" s="115">
        <v>2</v>
      </c>
      <c r="K29" s="116">
        <v>4.7619047619047619</v>
      </c>
    </row>
    <row r="30" spans="1:11" ht="14.1" customHeight="1" x14ac:dyDescent="0.2">
      <c r="A30" s="306" t="s">
        <v>247</v>
      </c>
      <c r="B30" s="307" t="s">
        <v>248</v>
      </c>
      <c r="C30" s="308"/>
      <c r="D30" s="113">
        <v>0.44466403162055335</v>
      </c>
      <c r="E30" s="115">
        <v>9</v>
      </c>
      <c r="F30" s="114">
        <v>4</v>
      </c>
      <c r="G30" s="114">
        <v>7</v>
      </c>
      <c r="H30" s="114">
        <v>11</v>
      </c>
      <c r="I30" s="140">
        <v>8</v>
      </c>
      <c r="J30" s="115">
        <v>1</v>
      </c>
      <c r="K30" s="116">
        <v>12.5</v>
      </c>
    </row>
    <row r="31" spans="1:11" ht="14.1" customHeight="1" x14ac:dyDescent="0.2">
      <c r="A31" s="306" t="s">
        <v>249</v>
      </c>
      <c r="B31" s="307" t="s">
        <v>250</v>
      </c>
      <c r="C31" s="308"/>
      <c r="D31" s="113">
        <v>1.7292490118577075</v>
      </c>
      <c r="E31" s="115">
        <v>35</v>
      </c>
      <c r="F31" s="114">
        <v>33</v>
      </c>
      <c r="G31" s="114">
        <v>53</v>
      </c>
      <c r="H31" s="114">
        <v>31</v>
      </c>
      <c r="I31" s="140">
        <v>34</v>
      </c>
      <c r="J31" s="115">
        <v>1</v>
      </c>
      <c r="K31" s="116">
        <v>2.9411764705882355</v>
      </c>
    </row>
    <row r="32" spans="1:11" ht="14.1" customHeight="1" x14ac:dyDescent="0.2">
      <c r="A32" s="306">
        <v>31</v>
      </c>
      <c r="B32" s="307" t="s">
        <v>251</v>
      </c>
      <c r="C32" s="308"/>
      <c r="D32" s="113">
        <v>0.39525691699604742</v>
      </c>
      <c r="E32" s="115">
        <v>8</v>
      </c>
      <c r="F32" s="114">
        <v>7</v>
      </c>
      <c r="G32" s="114">
        <v>8</v>
      </c>
      <c r="H32" s="114">
        <v>5</v>
      </c>
      <c r="I32" s="140">
        <v>13</v>
      </c>
      <c r="J32" s="115">
        <v>-5</v>
      </c>
      <c r="K32" s="116">
        <v>-38.46153846153846</v>
      </c>
    </row>
    <row r="33" spans="1:11" ht="14.1" customHeight="1" x14ac:dyDescent="0.2">
      <c r="A33" s="306">
        <v>32</v>
      </c>
      <c r="B33" s="307" t="s">
        <v>252</v>
      </c>
      <c r="C33" s="308"/>
      <c r="D33" s="113">
        <v>4.3972332015810274</v>
      </c>
      <c r="E33" s="115">
        <v>89</v>
      </c>
      <c r="F33" s="114">
        <v>75</v>
      </c>
      <c r="G33" s="114">
        <v>63</v>
      </c>
      <c r="H33" s="114">
        <v>92</v>
      </c>
      <c r="I33" s="140">
        <v>63</v>
      </c>
      <c r="J33" s="115">
        <v>26</v>
      </c>
      <c r="K33" s="116">
        <v>41.269841269841272</v>
      </c>
    </row>
    <row r="34" spans="1:11" ht="14.1" customHeight="1" x14ac:dyDescent="0.2">
      <c r="A34" s="306">
        <v>33</v>
      </c>
      <c r="B34" s="307" t="s">
        <v>253</v>
      </c>
      <c r="C34" s="308"/>
      <c r="D34" s="113">
        <v>1.9762845849802371</v>
      </c>
      <c r="E34" s="115">
        <v>40</v>
      </c>
      <c r="F34" s="114">
        <v>85</v>
      </c>
      <c r="G34" s="114">
        <v>54</v>
      </c>
      <c r="H34" s="114">
        <v>32</v>
      </c>
      <c r="I34" s="140">
        <v>38</v>
      </c>
      <c r="J34" s="115">
        <v>2</v>
      </c>
      <c r="K34" s="116">
        <v>5.2631578947368425</v>
      </c>
    </row>
    <row r="35" spans="1:11" ht="14.1" customHeight="1" x14ac:dyDescent="0.2">
      <c r="A35" s="306">
        <v>34</v>
      </c>
      <c r="B35" s="307" t="s">
        <v>254</v>
      </c>
      <c r="C35" s="308"/>
      <c r="D35" s="113">
        <v>1.2351778656126482</v>
      </c>
      <c r="E35" s="115">
        <v>25</v>
      </c>
      <c r="F35" s="114">
        <v>21</v>
      </c>
      <c r="G35" s="114">
        <v>22</v>
      </c>
      <c r="H35" s="114">
        <v>25</v>
      </c>
      <c r="I35" s="140">
        <v>21</v>
      </c>
      <c r="J35" s="115">
        <v>4</v>
      </c>
      <c r="K35" s="116">
        <v>19.047619047619047</v>
      </c>
    </row>
    <row r="36" spans="1:11" ht="14.1" customHeight="1" x14ac:dyDescent="0.2">
      <c r="A36" s="306">
        <v>41</v>
      </c>
      <c r="B36" s="307" t="s">
        <v>255</v>
      </c>
      <c r="C36" s="308"/>
      <c r="D36" s="113">
        <v>0.19762845849802371</v>
      </c>
      <c r="E36" s="115">
        <v>4</v>
      </c>
      <c r="F36" s="114">
        <v>7</v>
      </c>
      <c r="G36" s="114">
        <v>12</v>
      </c>
      <c r="H36" s="114">
        <v>6</v>
      </c>
      <c r="I36" s="140">
        <v>6</v>
      </c>
      <c r="J36" s="115">
        <v>-2</v>
      </c>
      <c r="K36" s="116">
        <v>-33.333333333333336</v>
      </c>
    </row>
    <row r="37" spans="1:11" ht="14.1" customHeight="1" x14ac:dyDescent="0.2">
      <c r="A37" s="306">
        <v>42</v>
      </c>
      <c r="B37" s="307" t="s">
        <v>256</v>
      </c>
      <c r="C37" s="308"/>
      <c r="D37" s="113" t="s">
        <v>513</v>
      </c>
      <c r="E37" s="115" t="s">
        <v>513</v>
      </c>
      <c r="F37" s="114" t="s">
        <v>513</v>
      </c>
      <c r="G37" s="114">
        <v>4</v>
      </c>
      <c r="H37" s="114">
        <v>0</v>
      </c>
      <c r="I37" s="140" t="s">
        <v>513</v>
      </c>
      <c r="J37" s="115" t="s">
        <v>513</v>
      </c>
      <c r="K37" s="116" t="s">
        <v>513</v>
      </c>
    </row>
    <row r="38" spans="1:11" ht="14.1" customHeight="1" x14ac:dyDescent="0.2">
      <c r="A38" s="306">
        <v>43</v>
      </c>
      <c r="B38" s="307" t="s">
        <v>257</v>
      </c>
      <c r="C38" s="308"/>
      <c r="D38" s="113">
        <v>1.1857707509881423</v>
      </c>
      <c r="E38" s="115">
        <v>24</v>
      </c>
      <c r="F38" s="114">
        <v>19</v>
      </c>
      <c r="G38" s="114">
        <v>21</v>
      </c>
      <c r="H38" s="114">
        <v>18</v>
      </c>
      <c r="I38" s="140">
        <v>22</v>
      </c>
      <c r="J38" s="115">
        <v>2</v>
      </c>
      <c r="K38" s="116">
        <v>9.0909090909090917</v>
      </c>
    </row>
    <row r="39" spans="1:11" ht="14.1" customHeight="1" x14ac:dyDescent="0.2">
      <c r="A39" s="306">
        <v>51</v>
      </c>
      <c r="B39" s="307" t="s">
        <v>258</v>
      </c>
      <c r="C39" s="308"/>
      <c r="D39" s="113">
        <v>37.055335968379445</v>
      </c>
      <c r="E39" s="115">
        <v>750</v>
      </c>
      <c r="F39" s="114">
        <v>306</v>
      </c>
      <c r="G39" s="114">
        <v>640</v>
      </c>
      <c r="H39" s="114">
        <v>579</v>
      </c>
      <c r="I39" s="140">
        <v>1196</v>
      </c>
      <c r="J39" s="115">
        <v>-446</v>
      </c>
      <c r="K39" s="116">
        <v>-37.290969899665555</v>
      </c>
    </row>
    <row r="40" spans="1:11" ht="14.1" customHeight="1" x14ac:dyDescent="0.2">
      <c r="A40" s="306" t="s">
        <v>259</v>
      </c>
      <c r="B40" s="307" t="s">
        <v>260</v>
      </c>
      <c r="C40" s="308"/>
      <c r="D40" s="113">
        <v>36.610671936758891</v>
      </c>
      <c r="E40" s="115">
        <v>741</v>
      </c>
      <c r="F40" s="114">
        <v>299</v>
      </c>
      <c r="G40" s="114">
        <v>634</v>
      </c>
      <c r="H40" s="114">
        <v>573</v>
      </c>
      <c r="I40" s="140">
        <v>1189</v>
      </c>
      <c r="J40" s="115">
        <v>-448</v>
      </c>
      <c r="K40" s="116">
        <v>-37.678721614802356</v>
      </c>
    </row>
    <row r="41" spans="1:11" ht="14.1" customHeight="1" x14ac:dyDescent="0.2">
      <c r="A41" s="306"/>
      <c r="B41" s="307" t="s">
        <v>261</v>
      </c>
      <c r="C41" s="308"/>
      <c r="D41" s="113">
        <v>36.215415019762844</v>
      </c>
      <c r="E41" s="115">
        <v>733</v>
      </c>
      <c r="F41" s="114">
        <v>294</v>
      </c>
      <c r="G41" s="114">
        <v>625</v>
      </c>
      <c r="H41" s="114">
        <v>566</v>
      </c>
      <c r="I41" s="140">
        <v>1177</v>
      </c>
      <c r="J41" s="115">
        <v>-444</v>
      </c>
      <c r="K41" s="116">
        <v>-37.723024638912491</v>
      </c>
    </row>
    <row r="42" spans="1:11" ht="14.1" customHeight="1" x14ac:dyDescent="0.2">
      <c r="A42" s="306">
        <v>52</v>
      </c>
      <c r="B42" s="307" t="s">
        <v>262</v>
      </c>
      <c r="C42" s="308"/>
      <c r="D42" s="113">
        <v>2.766798418972332</v>
      </c>
      <c r="E42" s="115">
        <v>56</v>
      </c>
      <c r="F42" s="114">
        <v>44</v>
      </c>
      <c r="G42" s="114">
        <v>62</v>
      </c>
      <c r="H42" s="114">
        <v>46</v>
      </c>
      <c r="I42" s="140">
        <v>84</v>
      </c>
      <c r="J42" s="115">
        <v>-28</v>
      </c>
      <c r="K42" s="116">
        <v>-33.333333333333336</v>
      </c>
    </row>
    <row r="43" spans="1:11" ht="14.1" customHeight="1" x14ac:dyDescent="0.2">
      <c r="A43" s="306" t="s">
        <v>263</v>
      </c>
      <c r="B43" s="307" t="s">
        <v>264</v>
      </c>
      <c r="C43" s="308"/>
      <c r="D43" s="113">
        <v>2.5197628458498023</v>
      </c>
      <c r="E43" s="115">
        <v>51</v>
      </c>
      <c r="F43" s="114">
        <v>38</v>
      </c>
      <c r="G43" s="114">
        <v>50</v>
      </c>
      <c r="H43" s="114">
        <v>40</v>
      </c>
      <c r="I43" s="140">
        <v>81</v>
      </c>
      <c r="J43" s="115">
        <v>-30</v>
      </c>
      <c r="K43" s="116">
        <v>-37.037037037037038</v>
      </c>
    </row>
    <row r="44" spans="1:11" ht="14.1" customHeight="1" x14ac:dyDescent="0.2">
      <c r="A44" s="306">
        <v>53</v>
      </c>
      <c r="B44" s="307" t="s">
        <v>265</v>
      </c>
      <c r="C44" s="308"/>
      <c r="D44" s="113">
        <v>1.1857707509881423</v>
      </c>
      <c r="E44" s="115">
        <v>24</v>
      </c>
      <c r="F44" s="114">
        <v>11</v>
      </c>
      <c r="G44" s="114">
        <v>18</v>
      </c>
      <c r="H44" s="114">
        <v>35</v>
      </c>
      <c r="I44" s="140">
        <v>21</v>
      </c>
      <c r="J44" s="115">
        <v>3</v>
      </c>
      <c r="K44" s="116">
        <v>14.285714285714286</v>
      </c>
    </row>
    <row r="45" spans="1:11" ht="14.1" customHeight="1" x14ac:dyDescent="0.2">
      <c r="A45" s="306" t="s">
        <v>266</v>
      </c>
      <c r="B45" s="307" t="s">
        <v>267</v>
      </c>
      <c r="C45" s="308"/>
      <c r="D45" s="113">
        <v>1.0375494071146245</v>
      </c>
      <c r="E45" s="115">
        <v>21</v>
      </c>
      <c r="F45" s="114">
        <v>10</v>
      </c>
      <c r="G45" s="114">
        <v>18</v>
      </c>
      <c r="H45" s="114">
        <v>35</v>
      </c>
      <c r="I45" s="140">
        <v>20</v>
      </c>
      <c r="J45" s="115">
        <v>1</v>
      </c>
      <c r="K45" s="116">
        <v>5</v>
      </c>
    </row>
    <row r="46" spans="1:11" ht="14.1" customHeight="1" x14ac:dyDescent="0.2">
      <c r="A46" s="306">
        <v>54</v>
      </c>
      <c r="B46" s="307" t="s">
        <v>268</v>
      </c>
      <c r="C46" s="308"/>
      <c r="D46" s="113">
        <v>2.7173913043478262</v>
      </c>
      <c r="E46" s="115">
        <v>55</v>
      </c>
      <c r="F46" s="114">
        <v>32</v>
      </c>
      <c r="G46" s="114">
        <v>41</v>
      </c>
      <c r="H46" s="114">
        <v>42</v>
      </c>
      <c r="I46" s="140">
        <v>41</v>
      </c>
      <c r="J46" s="115">
        <v>14</v>
      </c>
      <c r="K46" s="116">
        <v>34.146341463414636</v>
      </c>
    </row>
    <row r="47" spans="1:11" ht="14.1" customHeight="1" x14ac:dyDescent="0.2">
      <c r="A47" s="306">
        <v>61</v>
      </c>
      <c r="B47" s="307" t="s">
        <v>269</v>
      </c>
      <c r="C47" s="308"/>
      <c r="D47" s="113">
        <v>1.6798418972332017</v>
      </c>
      <c r="E47" s="115">
        <v>34</v>
      </c>
      <c r="F47" s="114">
        <v>22</v>
      </c>
      <c r="G47" s="114">
        <v>24</v>
      </c>
      <c r="H47" s="114">
        <v>25</v>
      </c>
      <c r="I47" s="140">
        <v>30</v>
      </c>
      <c r="J47" s="115">
        <v>4</v>
      </c>
      <c r="K47" s="116">
        <v>13.333333333333334</v>
      </c>
    </row>
    <row r="48" spans="1:11" ht="14.1" customHeight="1" x14ac:dyDescent="0.2">
      <c r="A48" s="306">
        <v>62</v>
      </c>
      <c r="B48" s="307" t="s">
        <v>270</v>
      </c>
      <c r="C48" s="308"/>
      <c r="D48" s="113">
        <v>5.9782608695652177</v>
      </c>
      <c r="E48" s="115">
        <v>121</v>
      </c>
      <c r="F48" s="114">
        <v>105</v>
      </c>
      <c r="G48" s="114">
        <v>107</v>
      </c>
      <c r="H48" s="114">
        <v>123</v>
      </c>
      <c r="I48" s="140">
        <v>107</v>
      </c>
      <c r="J48" s="115">
        <v>14</v>
      </c>
      <c r="K48" s="116">
        <v>13.084112149532711</v>
      </c>
    </row>
    <row r="49" spans="1:11" ht="14.1" customHeight="1" x14ac:dyDescent="0.2">
      <c r="A49" s="306">
        <v>63</v>
      </c>
      <c r="B49" s="307" t="s">
        <v>271</v>
      </c>
      <c r="C49" s="308"/>
      <c r="D49" s="113">
        <v>3.2114624505928853</v>
      </c>
      <c r="E49" s="115">
        <v>65</v>
      </c>
      <c r="F49" s="114">
        <v>38</v>
      </c>
      <c r="G49" s="114">
        <v>66</v>
      </c>
      <c r="H49" s="114">
        <v>44</v>
      </c>
      <c r="I49" s="140">
        <v>57</v>
      </c>
      <c r="J49" s="115">
        <v>8</v>
      </c>
      <c r="K49" s="116">
        <v>14.035087719298245</v>
      </c>
    </row>
    <row r="50" spans="1:11" ht="14.1" customHeight="1" x14ac:dyDescent="0.2">
      <c r="A50" s="306" t="s">
        <v>272</v>
      </c>
      <c r="B50" s="307" t="s">
        <v>273</v>
      </c>
      <c r="C50" s="308"/>
      <c r="D50" s="113">
        <v>0.29644268774703558</v>
      </c>
      <c r="E50" s="115">
        <v>6</v>
      </c>
      <c r="F50" s="114">
        <v>9</v>
      </c>
      <c r="G50" s="114">
        <v>8</v>
      </c>
      <c r="H50" s="114">
        <v>6</v>
      </c>
      <c r="I50" s="140">
        <v>7</v>
      </c>
      <c r="J50" s="115">
        <v>-1</v>
      </c>
      <c r="K50" s="116">
        <v>-14.285714285714286</v>
      </c>
    </row>
    <row r="51" spans="1:11" ht="14.1" customHeight="1" x14ac:dyDescent="0.2">
      <c r="A51" s="306" t="s">
        <v>274</v>
      </c>
      <c r="B51" s="307" t="s">
        <v>275</v>
      </c>
      <c r="C51" s="308"/>
      <c r="D51" s="113">
        <v>2.6679841897233203</v>
      </c>
      <c r="E51" s="115">
        <v>54</v>
      </c>
      <c r="F51" s="114">
        <v>26</v>
      </c>
      <c r="G51" s="114">
        <v>54</v>
      </c>
      <c r="H51" s="114">
        <v>32</v>
      </c>
      <c r="I51" s="140">
        <v>45</v>
      </c>
      <c r="J51" s="115">
        <v>9</v>
      </c>
      <c r="K51" s="116">
        <v>20</v>
      </c>
    </row>
    <row r="52" spans="1:11" ht="14.1" customHeight="1" x14ac:dyDescent="0.2">
      <c r="A52" s="306">
        <v>71</v>
      </c>
      <c r="B52" s="307" t="s">
        <v>276</v>
      </c>
      <c r="C52" s="308"/>
      <c r="D52" s="113">
        <v>6.2747035573122529</v>
      </c>
      <c r="E52" s="115">
        <v>127</v>
      </c>
      <c r="F52" s="114">
        <v>111</v>
      </c>
      <c r="G52" s="114">
        <v>133</v>
      </c>
      <c r="H52" s="114">
        <v>106</v>
      </c>
      <c r="I52" s="140">
        <v>130</v>
      </c>
      <c r="J52" s="115">
        <v>-3</v>
      </c>
      <c r="K52" s="116">
        <v>-2.3076923076923075</v>
      </c>
    </row>
    <row r="53" spans="1:11" ht="14.1" customHeight="1" x14ac:dyDescent="0.2">
      <c r="A53" s="306" t="s">
        <v>277</v>
      </c>
      <c r="B53" s="307" t="s">
        <v>278</v>
      </c>
      <c r="C53" s="308"/>
      <c r="D53" s="113">
        <v>2.2727272727272729</v>
      </c>
      <c r="E53" s="115">
        <v>46</v>
      </c>
      <c r="F53" s="114">
        <v>53</v>
      </c>
      <c r="G53" s="114">
        <v>59</v>
      </c>
      <c r="H53" s="114">
        <v>44</v>
      </c>
      <c r="I53" s="140">
        <v>47</v>
      </c>
      <c r="J53" s="115">
        <v>-1</v>
      </c>
      <c r="K53" s="116">
        <v>-2.1276595744680851</v>
      </c>
    </row>
    <row r="54" spans="1:11" ht="14.1" customHeight="1" x14ac:dyDescent="0.2">
      <c r="A54" s="306" t="s">
        <v>279</v>
      </c>
      <c r="B54" s="307" t="s">
        <v>280</v>
      </c>
      <c r="C54" s="308"/>
      <c r="D54" s="113">
        <v>3.458498023715415</v>
      </c>
      <c r="E54" s="115">
        <v>70</v>
      </c>
      <c r="F54" s="114">
        <v>47</v>
      </c>
      <c r="G54" s="114">
        <v>64</v>
      </c>
      <c r="H54" s="114">
        <v>49</v>
      </c>
      <c r="I54" s="140">
        <v>72</v>
      </c>
      <c r="J54" s="115">
        <v>-2</v>
      </c>
      <c r="K54" s="116">
        <v>-2.7777777777777777</v>
      </c>
    </row>
    <row r="55" spans="1:11" ht="14.1" customHeight="1" x14ac:dyDescent="0.2">
      <c r="A55" s="306">
        <v>72</v>
      </c>
      <c r="B55" s="307" t="s">
        <v>281</v>
      </c>
      <c r="C55" s="308"/>
      <c r="D55" s="113">
        <v>1.1857707509881423</v>
      </c>
      <c r="E55" s="115">
        <v>24</v>
      </c>
      <c r="F55" s="114">
        <v>28</v>
      </c>
      <c r="G55" s="114">
        <v>9</v>
      </c>
      <c r="H55" s="114">
        <v>15</v>
      </c>
      <c r="I55" s="140">
        <v>17</v>
      </c>
      <c r="J55" s="115">
        <v>7</v>
      </c>
      <c r="K55" s="116">
        <v>41.176470588235297</v>
      </c>
    </row>
    <row r="56" spans="1:11" ht="14.1" customHeight="1" x14ac:dyDescent="0.2">
      <c r="A56" s="306" t="s">
        <v>282</v>
      </c>
      <c r="B56" s="307" t="s">
        <v>283</v>
      </c>
      <c r="C56" s="308"/>
      <c r="D56" s="113">
        <v>0.29644268774703558</v>
      </c>
      <c r="E56" s="115">
        <v>6</v>
      </c>
      <c r="F56" s="114">
        <v>17</v>
      </c>
      <c r="G56" s="114" t="s">
        <v>513</v>
      </c>
      <c r="H56" s="114" t="s">
        <v>513</v>
      </c>
      <c r="I56" s="140" t="s">
        <v>513</v>
      </c>
      <c r="J56" s="115" t="s">
        <v>513</v>
      </c>
      <c r="K56" s="116" t="s">
        <v>513</v>
      </c>
    </row>
    <row r="57" spans="1:11" ht="14.1" customHeight="1" x14ac:dyDescent="0.2">
      <c r="A57" s="306" t="s">
        <v>284</v>
      </c>
      <c r="B57" s="307" t="s">
        <v>285</v>
      </c>
      <c r="C57" s="308"/>
      <c r="D57" s="113">
        <v>0.54347826086956519</v>
      </c>
      <c r="E57" s="115">
        <v>11</v>
      </c>
      <c r="F57" s="114">
        <v>7</v>
      </c>
      <c r="G57" s="114" t="s">
        <v>513</v>
      </c>
      <c r="H57" s="114">
        <v>9</v>
      </c>
      <c r="I57" s="140">
        <v>9</v>
      </c>
      <c r="J57" s="115">
        <v>2</v>
      </c>
      <c r="K57" s="116">
        <v>22.222222222222221</v>
      </c>
    </row>
    <row r="58" spans="1:11" ht="14.1" customHeight="1" x14ac:dyDescent="0.2">
      <c r="A58" s="306">
        <v>73</v>
      </c>
      <c r="B58" s="307" t="s">
        <v>286</v>
      </c>
      <c r="C58" s="308"/>
      <c r="D58" s="113">
        <v>1.6304347826086956</v>
      </c>
      <c r="E58" s="115">
        <v>33</v>
      </c>
      <c r="F58" s="114">
        <v>41</v>
      </c>
      <c r="G58" s="114">
        <v>24</v>
      </c>
      <c r="H58" s="114">
        <v>41</v>
      </c>
      <c r="I58" s="140">
        <v>26</v>
      </c>
      <c r="J58" s="115">
        <v>7</v>
      </c>
      <c r="K58" s="116">
        <v>26.923076923076923</v>
      </c>
    </row>
    <row r="59" spans="1:11" ht="14.1" customHeight="1" x14ac:dyDescent="0.2">
      <c r="A59" s="306" t="s">
        <v>287</v>
      </c>
      <c r="B59" s="307" t="s">
        <v>288</v>
      </c>
      <c r="C59" s="308"/>
      <c r="D59" s="113">
        <v>1.1363636363636365</v>
      </c>
      <c r="E59" s="115">
        <v>23</v>
      </c>
      <c r="F59" s="114">
        <v>19</v>
      </c>
      <c r="G59" s="114">
        <v>18</v>
      </c>
      <c r="H59" s="114">
        <v>22</v>
      </c>
      <c r="I59" s="140">
        <v>17</v>
      </c>
      <c r="J59" s="115">
        <v>6</v>
      </c>
      <c r="K59" s="116">
        <v>35.294117647058826</v>
      </c>
    </row>
    <row r="60" spans="1:11" ht="14.1" customHeight="1" x14ac:dyDescent="0.2">
      <c r="A60" s="306">
        <v>81</v>
      </c>
      <c r="B60" s="307" t="s">
        <v>289</v>
      </c>
      <c r="C60" s="308"/>
      <c r="D60" s="113">
        <v>3.7055335968379448</v>
      </c>
      <c r="E60" s="115">
        <v>75</v>
      </c>
      <c r="F60" s="114">
        <v>82</v>
      </c>
      <c r="G60" s="114">
        <v>137</v>
      </c>
      <c r="H60" s="114">
        <v>86</v>
      </c>
      <c r="I60" s="140">
        <v>63</v>
      </c>
      <c r="J60" s="115">
        <v>12</v>
      </c>
      <c r="K60" s="116">
        <v>19.047619047619047</v>
      </c>
    </row>
    <row r="61" spans="1:11" ht="14.1" customHeight="1" x14ac:dyDescent="0.2">
      <c r="A61" s="306" t="s">
        <v>290</v>
      </c>
      <c r="B61" s="307" t="s">
        <v>291</v>
      </c>
      <c r="C61" s="308"/>
      <c r="D61" s="113">
        <v>1.5810276679841897</v>
      </c>
      <c r="E61" s="115">
        <v>32</v>
      </c>
      <c r="F61" s="114">
        <v>41</v>
      </c>
      <c r="G61" s="114">
        <v>76</v>
      </c>
      <c r="H61" s="114">
        <v>40</v>
      </c>
      <c r="I61" s="140">
        <v>25</v>
      </c>
      <c r="J61" s="115">
        <v>7</v>
      </c>
      <c r="K61" s="116">
        <v>28</v>
      </c>
    </row>
    <row r="62" spans="1:11" ht="14.1" customHeight="1" x14ac:dyDescent="0.2">
      <c r="A62" s="306" t="s">
        <v>292</v>
      </c>
      <c r="B62" s="307" t="s">
        <v>293</v>
      </c>
      <c r="C62" s="308"/>
      <c r="D62" s="113">
        <v>1.0869565217391304</v>
      </c>
      <c r="E62" s="115">
        <v>22</v>
      </c>
      <c r="F62" s="114">
        <v>22</v>
      </c>
      <c r="G62" s="114">
        <v>28</v>
      </c>
      <c r="H62" s="114">
        <v>32</v>
      </c>
      <c r="I62" s="140">
        <v>21</v>
      </c>
      <c r="J62" s="115">
        <v>1</v>
      </c>
      <c r="K62" s="116">
        <v>4.7619047619047619</v>
      </c>
    </row>
    <row r="63" spans="1:11" ht="14.1" customHeight="1" x14ac:dyDescent="0.2">
      <c r="A63" s="306"/>
      <c r="B63" s="307" t="s">
        <v>294</v>
      </c>
      <c r="C63" s="308"/>
      <c r="D63" s="113">
        <v>0.88932806324110669</v>
      </c>
      <c r="E63" s="115">
        <v>18</v>
      </c>
      <c r="F63" s="114">
        <v>21</v>
      </c>
      <c r="G63" s="114">
        <v>27</v>
      </c>
      <c r="H63" s="114">
        <v>31</v>
      </c>
      <c r="I63" s="140">
        <v>19</v>
      </c>
      <c r="J63" s="115">
        <v>-1</v>
      </c>
      <c r="K63" s="116">
        <v>-5.2631578947368425</v>
      </c>
    </row>
    <row r="64" spans="1:11" ht="14.1" customHeight="1" x14ac:dyDescent="0.2">
      <c r="A64" s="306" t="s">
        <v>295</v>
      </c>
      <c r="B64" s="307" t="s">
        <v>296</v>
      </c>
      <c r="C64" s="308"/>
      <c r="D64" s="113">
        <v>0.49407114624505927</v>
      </c>
      <c r="E64" s="115">
        <v>10</v>
      </c>
      <c r="F64" s="114">
        <v>6</v>
      </c>
      <c r="G64" s="114">
        <v>11</v>
      </c>
      <c r="H64" s="114">
        <v>6</v>
      </c>
      <c r="I64" s="140">
        <v>7</v>
      </c>
      <c r="J64" s="115">
        <v>3</v>
      </c>
      <c r="K64" s="116">
        <v>42.857142857142854</v>
      </c>
    </row>
    <row r="65" spans="1:11" ht="14.1" customHeight="1" x14ac:dyDescent="0.2">
      <c r="A65" s="306" t="s">
        <v>297</v>
      </c>
      <c r="B65" s="307" t="s">
        <v>298</v>
      </c>
      <c r="C65" s="308"/>
      <c r="D65" s="113">
        <v>0.39525691699604742</v>
      </c>
      <c r="E65" s="115">
        <v>8</v>
      </c>
      <c r="F65" s="114">
        <v>5</v>
      </c>
      <c r="G65" s="114">
        <v>4</v>
      </c>
      <c r="H65" s="114">
        <v>5</v>
      </c>
      <c r="I65" s="140">
        <v>6</v>
      </c>
      <c r="J65" s="115">
        <v>2</v>
      </c>
      <c r="K65" s="116">
        <v>33.333333333333336</v>
      </c>
    </row>
    <row r="66" spans="1:11" ht="14.1" customHeight="1" x14ac:dyDescent="0.2">
      <c r="A66" s="306">
        <v>82</v>
      </c>
      <c r="B66" s="307" t="s">
        <v>299</v>
      </c>
      <c r="C66" s="308"/>
      <c r="D66" s="113">
        <v>2.6185770750988144</v>
      </c>
      <c r="E66" s="115">
        <v>53</v>
      </c>
      <c r="F66" s="114">
        <v>60</v>
      </c>
      <c r="G66" s="114">
        <v>64</v>
      </c>
      <c r="H66" s="114">
        <v>66</v>
      </c>
      <c r="I66" s="140">
        <v>51</v>
      </c>
      <c r="J66" s="115">
        <v>2</v>
      </c>
      <c r="K66" s="116">
        <v>3.9215686274509802</v>
      </c>
    </row>
    <row r="67" spans="1:11" ht="14.1" customHeight="1" x14ac:dyDescent="0.2">
      <c r="A67" s="306" t="s">
        <v>300</v>
      </c>
      <c r="B67" s="307" t="s">
        <v>301</v>
      </c>
      <c r="C67" s="308"/>
      <c r="D67" s="113">
        <v>1.5316205533596838</v>
      </c>
      <c r="E67" s="115">
        <v>31</v>
      </c>
      <c r="F67" s="114">
        <v>45</v>
      </c>
      <c r="G67" s="114">
        <v>41</v>
      </c>
      <c r="H67" s="114">
        <v>31</v>
      </c>
      <c r="I67" s="140">
        <v>31</v>
      </c>
      <c r="J67" s="115">
        <v>0</v>
      </c>
      <c r="K67" s="116">
        <v>0</v>
      </c>
    </row>
    <row r="68" spans="1:11" ht="14.1" customHeight="1" x14ac:dyDescent="0.2">
      <c r="A68" s="306" t="s">
        <v>302</v>
      </c>
      <c r="B68" s="307" t="s">
        <v>303</v>
      </c>
      <c r="C68" s="308"/>
      <c r="D68" s="113">
        <v>0.59288537549407117</v>
      </c>
      <c r="E68" s="115">
        <v>12</v>
      </c>
      <c r="F68" s="114">
        <v>9</v>
      </c>
      <c r="G68" s="114">
        <v>18</v>
      </c>
      <c r="H68" s="114">
        <v>24</v>
      </c>
      <c r="I68" s="140">
        <v>15</v>
      </c>
      <c r="J68" s="115">
        <v>-3</v>
      </c>
      <c r="K68" s="116">
        <v>-20</v>
      </c>
    </row>
    <row r="69" spans="1:11" ht="14.1" customHeight="1" x14ac:dyDescent="0.2">
      <c r="A69" s="306">
        <v>83</v>
      </c>
      <c r="B69" s="307" t="s">
        <v>304</v>
      </c>
      <c r="C69" s="308"/>
      <c r="D69" s="113">
        <v>3.2608695652173911</v>
      </c>
      <c r="E69" s="115">
        <v>66</v>
      </c>
      <c r="F69" s="114">
        <v>41</v>
      </c>
      <c r="G69" s="114">
        <v>115</v>
      </c>
      <c r="H69" s="114">
        <v>56</v>
      </c>
      <c r="I69" s="140">
        <v>53</v>
      </c>
      <c r="J69" s="115">
        <v>13</v>
      </c>
      <c r="K69" s="116">
        <v>24.528301886792452</v>
      </c>
    </row>
    <row r="70" spans="1:11" ht="14.1" customHeight="1" x14ac:dyDescent="0.2">
      <c r="A70" s="306" t="s">
        <v>305</v>
      </c>
      <c r="B70" s="307" t="s">
        <v>306</v>
      </c>
      <c r="C70" s="308"/>
      <c r="D70" s="113">
        <v>2.2727272727272729</v>
      </c>
      <c r="E70" s="115">
        <v>46</v>
      </c>
      <c r="F70" s="114">
        <v>27</v>
      </c>
      <c r="G70" s="114">
        <v>73</v>
      </c>
      <c r="H70" s="114">
        <v>34</v>
      </c>
      <c r="I70" s="140">
        <v>31</v>
      </c>
      <c r="J70" s="115">
        <v>15</v>
      </c>
      <c r="K70" s="116">
        <v>48.387096774193552</v>
      </c>
    </row>
    <row r="71" spans="1:11" ht="14.1" customHeight="1" x14ac:dyDescent="0.2">
      <c r="A71" s="306"/>
      <c r="B71" s="307" t="s">
        <v>307</v>
      </c>
      <c r="C71" s="308"/>
      <c r="D71" s="113">
        <v>1.3339920948616601</v>
      </c>
      <c r="E71" s="115">
        <v>27</v>
      </c>
      <c r="F71" s="114">
        <v>13</v>
      </c>
      <c r="G71" s="114">
        <v>46</v>
      </c>
      <c r="H71" s="114">
        <v>10</v>
      </c>
      <c r="I71" s="140">
        <v>15</v>
      </c>
      <c r="J71" s="115">
        <v>12</v>
      </c>
      <c r="K71" s="116">
        <v>80</v>
      </c>
    </row>
    <row r="72" spans="1:11" ht="14.1" customHeight="1" x14ac:dyDescent="0.2">
      <c r="A72" s="306">
        <v>84</v>
      </c>
      <c r="B72" s="307" t="s">
        <v>308</v>
      </c>
      <c r="C72" s="308"/>
      <c r="D72" s="113">
        <v>2.4703557312252964</v>
      </c>
      <c r="E72" s="115">
        <v>50</v>
      </c>
      <c r="F72" s="114">
        <v>26</v>
      </c>
      <c r="G72" s="114">
        <v>49</v>
      </c>
      <c r="H72" s="114">
        <v>35</v>
      </c>
      <c r="I72" s="140">
        <v>35</v>
      </c>
      <c r="J72" s="115">
        <v>15</v>
      </c>
      <c r="K72" s="116">
        <v>42.857142857142854</v>
      </c>
    </row>
    <row r="73" spans="1:11" ht="14.1" customHeight="1" x14ac:dyDescent="0.2">
      <c r="A73" s="306" t="s">
        <v>309</v>
      </c>
      <c r="B73" s="307" t="s">
        <v>310</v>
      </c>
      <c r="C73" s="308"/>
      <c r="D73" s="113">
        <v>1.5810276679841897</v>
      </c>
      <c r="E73" s="115">
        <v>32</v>
      </c>
      <c r="F73" s="114">
        <v>12</v>
      </c>
      <c r="G73" s="114">
        <v>35</v>
      </c>
      <c r="H73" s="114">
        <v>22</v>
      </c>
      <c r="I73" s="140">
        <v>17</v>
      </c>
      <c r="J73" s="115">
        <v>15</v>
      </c>
      <c r="K73" s="116">
        <v>88.235294117647058</v>
      </c>
    </row>
    <row r="74" spans="1:11" ht="14.1" customHeight="1" x14ac:dyDescent="0.2">
      <c r="A74" s="306" t="s">
        <v>311</v>
      </c>
      <c r="B74" s="307" t="s">
        <v>312</v>
      </c>
      <c r="C74" s="308"/>
      <c r="D74" s="113" t="s">
        <v>513</v>
      </c>
      <c r="E74" s="115" t="s">
        <v>513</v>
      </c>
      <c r="F74" s="114" t="s">
        <v>513</v>
      </c>
      <c r="G74" s="114" t="s">
        <v>513</v>
      </c>
      <c r="H74" s="114">
        <v>3</v>
      </c>
      <c r="I74" s="140" t="s">
        <v>513</v>
      </c>
      <c r="J74" s="115" t="s">
        <v>513</v>
      </c>
      <c r="K74" s="116" t="s">
        <v>513</v>
      </c>
    </row>
    <row r="75" spans="1:11" ht="14.1" customHeight="1" x14ac:dyDescent="0.2">
      <c r="A75" s="306" t="s">
        <v>313</v>
      </c>
      <c r="B75" s="307" t="s">
        <v>314</v>
      </c>
      <c r="C75" s="308"/>
      <c r="D75" s="113">
        <v>0.19762845849802371</v>
      </c>
      <c r="E75" s="115">
        <v>4</v>
      </c>
      <c r="F75" s="114" t="s">
        <v>513</v>
      </c>
      <c r="G75" s="114">
        <v>3</v>
      </c>
      <c r="H75" s="114" t="s">
        <v>513</v>
      </c>
      <c r="I75" s="140">
        <v>0</v>
      </c>
      <c r="J75" s="115">
        <v>4</v>
      </c>
      <c r="K75" s="116" t="s">
        <v>514</v>
      </c>
    </row>
    <row r="76" spans="1:11" ht="14.1" customHeight="1" x14ac:dyDescent="0.2">
      <c r="A76" s="306">
        <v>91</v>
      </c>
      <c r="B76" s="307" t="s">
        <v>315</v>
      </c>
      <c r="C76" s="308"/>
      <c r="D76" s="113" t="s">
        <v>513</v>
      </c>
      <c r="E76" s="115" t="s">
        <v>513</v>
      </c>
      <c r="F76" s="114" t="s">
        <v>513</v>
      </c>
      <c r="G76" s="114">
        <v>0</v>
      </c>
      <c r="H76" s="114" t="s">
        <v>513</v>
      </c>
      <c r="I76" s="140">
        <v>0</v>
      </c>
      <c r="J76" s="115" t="s">
        <v>513</v>
      </c>
      <c r="K76" s="116" t="s">
        <v>513</v>
      </c>
    </row>
    <row r="77" spans="1:11" ht="14.1" customHeight="1" x14ac:dyDescent="0.2">
      <c r="A77" s="306">
        <v>92</v>
      </c>
      <c r="B77" s="307" t="s">
        <v>316</v>
      </c>
      <c r="C77" s="308"/>
      <c r="D77" s="113">
        <v>1.0869565217391304</v>
      </c>
      <c r="E77" s="115">
        <v>22</v>
      </c>
      <c r="F77" s="114">
        <v>9</v>
      </c>
      <c r="G77" s="114">
        <v>17</v>
      </c>
      <c r="H77" s="114">
        <v>4</v>
      </c>
      <c r="I77" s="140">
        <v>11</v>
      </c>
      <c r="J77" s="115">
        <v>11</v>
      </c>
      <c r="K77" s="116">
        <v>100</v>
      </c>
    </row>
    <row r="78" spans="1:11" ht="14.1" customHeight="1" x14ac:dyDescent="0.2">
      <c r="A78" s="306">
        <v>93</v>
      </c>
      <c r="B78" s="307" t="s">
        <v>317</v>
      </c>
      <c r="C78" s="308"/>
      <c r="D78" s="113">
        <v>0</v>
      </c>
      <c r="E78" s="115">
        <v>0</v>
      </c>
      <c r="F78" s="114" t="s">
        <v>513</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t="s">
        <v>513</v>
      </c>
      <c r="G79" s="114">
        <v>0</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15488</v>
      </c>
      <c r="C10" s="114">
        <v>8917</v>
      </c>
      <c r="D10" s="114">
        <v>6571</v>
      </c>
      <c r="E10" s="114">
        <v>12450</v>
      </c>
      <c r="F10" s="114">
        <v>2966</v>
      </c>
      <c r="G10" s="114">
        <v>2020</v>
      </c>
      <c r="H10" s="114">
        <v>4511</v>
      </c>
      <c r="I10" s="115">
        <v>3665</v>
      </c>
      <c r="J10" s="114">
        <v>2564</v>
      </c>
      <c r="K10" s="114">
        <v>1101</v>
      </c>
      <c r="L10" s="423">
        <v>1334</v>
      </c>
      <c r="M10" s="424">
        <v>1304</v>
      </c>
    </row>
    <row r="11" spans="1:13" ht="11.1" customHeight="1" x14ac:dyDescent="0.2">
      <c r="A11" s="422" t="s">
        <v>387</v>
      </c>
      <c r="B11" s="115">
        <v>15567</v>
      </c>
      <c r="C11" s="114">
        <v>8965</v>
      </c>
      <c r="D11" s="114">
        <v>6602</v>
      </c>
      <c r="E11" s="114">
        <v>12483</v>
      </c>
      <c r="F11" s="114">
        <v>3016</v>
      </c>
      <c r="G11" s="114">
        <v>1968</v>
      </c>
      <c r="H11" s="114">
        <v>4613</v>
      </c>
      <c r="I11" s="115">
        <v>3704</v>
      </c>
      <c r="J11" s="114">
        <v>2594</v>
      </c>
      <c r="K11" s="114">
        <v>1110</v>
      </c>
      <c r="L11" s="423">
        <v>1180</v>
      </c>
      <c r="M11" s="424">
        <v>1129</v>
      </c>
    </row>
    <row r="12" spans="1:13" ht="11.1" customHeight="1" x14ac:dyDescent="0.2">
      <c r="A12" s="422" t="s">
        <v>388</v>
      </c>
      <c r="B12" s="115">
        <v>15714</v>
      </c>
      <c r="C12" s="114">
        <v>9005</v>
      </c>
      <c r="D12" s="114">
        <v>6709</v>
      </c>
      <c r="E12" s="114">
        <v>12574</v>
      </c>
      <c r="F12" s="114">
        <v>3061</v>
      </c>
      <c r="G12" s="114">
        <v>2180</v>
      </c>
      <c r="H12" s="114">
        <v>4602</v>
      </c>
      <c r="I12" s="115">
        <v>3776</v>
      </c>
      <c r="J12" s="114">
        <v>2621</v>
      </c>
      <c r="K12" s="114">
        <v>1155</v>
      </c>
      <c r="L12" s="423">
        <v>1524</v>
      </c>
      <c r="M12" s="424">
        <v>1467</v>
      </c>
    </row>
    <row r="13" spans="1:13" s="110" customFormat="1" ht="11.1" customHeight="1" x14ac:dyDescent="0.2">
      <c r="A13" s="422" t="s">
        <v>389</v>
      </c>
      <c r="B13" s="115">
        <v>15665</v>
      </c>
      <c r="C13" s="114">
        <v>8951</v>
      </c>
      <c r="D13" s="114">
        <v>6714</v>
      </c>
      <c r="E13" s="114">
        <v>12507</v>
      </c>
      <c r="F13" s="114">
        <v>3066</v>
      </c>
      <c r="G13" s="114">
        <v>2054</v>
      </c>
      <c r="H13" s="114">
        <v>4709</v>
      </c>
      <c r="I13" s="115">
        <v>3841</v>
      </c>
      <c r="J13" s="114">
        <v>2686</v>
      </c>
      <c r="K13" s="114">
        <v>1155</v>
      </c>
      <c r="L13" s="423">
        <v>1014</v>
      </c>
      <c r="M13" s="424">
        <v>1208</v>
      </c>
    </row>
    <row r="14" spans="1:13" ht="15" customHeight="1" x14ac:dyDescent="0.2">
      <c r="A14" s="422" t="s">
        <v>390</v>
      </c>
      <c r="B14" s="115">
        <v>15771</v>
      </c>
      <c r="C14" s="114">
        <v>9100</v>
      </c>
      <c r="D14" s="114">
        <v>6671</v>
      </c>
      <c r="E14" s="114">
        <v>12253</v>
      </c>
      <c r="F14" s="114">
        <v>3446</v>
      </c>
      <c r="G14" s="114">
        <v>1960</v>
      </c>
      <c r="H14" s="114">
        <v>4750</v>
      </c>
      <c r="I14" s="115">
        <v>3823</v>
      </c>
      <c r="J14" s="114">
        <v>2647</v>
      </c>
      <c r="K14" s="114">
        <v>1176</v>
      </c>
      <c r="L14" s="423">
        <v>1300</v>
      </c>
      <c r="M14" s="424">
        <v>1347</v>
      </c>
    </row>
    <row r="15" spans="1:13" ht="11.1" customHeight="1" x14ac:dyDescent="0.2">
      <c r="A15" s="422" t="s">
        <v>387</v>
      </c>
      <c r="B15" s="115">
        <v>15641</v>
      </c>
      <c r="C15" s="114">
        <v>9034</v>
      </c>
      <c r="D15" s="114">
        <v>6607</v>
      </c>
      <c r="E15" s="114">
        <v>12116</v>
      </c>
      <c r="F15" s="114">
        <v>3490</v>
      </c>
      <c r="G15" s="114">
        <v>1868</v>
      </c>
      <c r="H15" s="114">
        <v>4778</v>
      </c>
      <c r="I15" s="115">
        <v>3747</v>
      </c>
      <c r="J15" s="114">
        <v>2605</v>
      </c>
      <c r="K15" s="114">
        <v>1142</v>
      </c>
      <c r="L15" s="423">
        <v>1165</v>
      </c>
      <c r="M15" s="424">
        <v>1303</v>
      </c>
    </row>
    <row r="16" spans="1:13" ht="11.1" customHeight="1" x14ac:dyDescent="0.2">
      <c r="A16" s="422" t="s">
        <v>388</v>
      </c>
      <c r="B16" s="115">
        <v>16006</v>
      </c>
      <c r="C16" s="114">
        <v>9167</v>
      </c>
      <c r="D16" s="114">
        <v>6839</v>
      </c>
      <c r="E16" s="114">
        <v>12401</v>
      </c>
      <c r="F16" s="114">
        <v>3597</v>
      </c>
      <c r="G16" s="114">
        <v>2102</v>
      </c>
      <c r="H16" s="114">
        <v>4835</v>
      </c>
      <c r="I16" s="115">
        <v>3812</v>
      </c>
      <c r="J16" s="114">
        <v>2594</v>
      </c>
      <c r="K16" s="114">
        <v>1218</v>
      </c>
      <c r="L16" s="423">
        <v>1490</v>
      </c>
      <c r="M16" s="424">
        <v>1189</v>
      </c>
    </row>
    <row r="17" spans="1:13" s="110" customFormat="1" ht="11.1" customHeight="1" x14ac:dyDescent="0.2">
      <c r="A17" s="422" t="s">
        <v>389</v>
      </c>
      <c r="B17" s="115">
        <v>15817</v>
      </c>
      <c r="C17" s="114">
        <v>8966</v>
      </c>
      <c r="D17" s="114">
        <v>6851</v>
      </c>
      <c r="E17" s="114">
        <v>12217</v>
      </c>
      <c r="F17" s="114">
        <v>3593</v>
      </c>
      <c r="G17" s="114">
        <v>2040</v>
      </c>
      <c r="H17" s="114">
        <v>4789</v>
      </c>
      <c r="I17" s="115">
        <v>3922</v>
      </c>
      <c r="J17" s="114">
        <v>2681</v>
      </c>
      <c r="K17" s="114">
        <v>1241</v>
      </c>
      <c r="L17" s="423">
        <v>1583</v>
      </c>
      <c r="M17" s="424">
        <v>1753</v>
      </c>
    </row>
    <row r="18" spans="1:13" ht="15" customHeight="1" x14ac:dyDescent="0.2">
      <c r="A18" s="422" t="s">
        <v>391</v>
      </c>
      <c r="B18" s="115">
        <v>15847</v>
      </c>
      <c r="C18" s="114">
        <v>9013</v>
      </c>
      <c r="D18" s="114">
        <v>6834</v>
      </c>
      <c r="E18" s="114">
        <v>12148</v>
      </c>
      <c r="F18" s="114">
        <v>3691</v>
      </c>
      <c r="G18" s="114">
        <v>1956</v>
      </c>
      <c r="H18" s="114">
        <v>4833</v>
      </c>
      <c r="I18" s="115">
        <v>3872</v>
      </c>
      <c r="J18" s="114">
        <v>2626</v>
      </c>
      <c r="K18" s="114">
        <v>1246</v>
      </c>
      <c r="L18" s="423">
        <v>1280</v>
      </c>
      <c r="M18" s="424">
        <v>1179</v>
      </c>
    </row>
    <row r="19" spans="1:13" ht="11.1" customHeight="1" x14ac:dyDescent="0.2">
      <c r="A19" s="422" t="s">
        <v>387</v>
      </c>
      <c r="B19" s="115">
        <v>15839</v>
      </c>
      <c r="C19" s="114">
        <v>9054</v>
      </c>
      <c r="D19" s="114">
        <v>6785</v>
      </c>
      <c r="E19" s="114">
        <v>12128</v>
      </c>
      <c r="F19" s="114">
        <v>3706</v>
      </c>
      <c r="G19" s="114">
        <v>1885</v>
      </c>
      <c r="H19" s="114">
        <v>4902</v>
      </c>
      <c r="I19" s="115">
        <v>3862</v>
      </c>
      <c r="J19" s="114">
        <v>2639</v>
      </c>
      <c r="K19" s="114">
        <v>1223</v>
      </c>
      <c r="L19" s="423">
        <v>996</v>
      </c>
      <c r="M19" s="424">
        <v>1039</v>
      </c>
    </row>
    <row r="20" spans="1:13" ht="11.1" customHeight="1" x14ac:dyDescent="0.2">
      <c r="A20" s="422" t="s">
        <v>388</v>
      </c>
      <c r="B20" s="115">
        <v>16190</v>
      </c>
      <c r="C20" s="114">
        <v>9213</v>
      </c>
      <c r="D20" s="114">
        <v>6977</v>
      </c>
      <c r="E20" s="114">
        <v>12420</v>
      </c>
      <c r="F20" s="114">
        <v>3767</v>
      </c>
      <c r="G20" s="114">
        <v>2133</v>
      </c>
      <c r="H20" s="114">
        <v>4927</v>
      </c>
      <c r="I20" s="115">
        <v>3898</v>
      </c>
      <c r="J20" s="114">
        <v>2608</v>
      </c>
      <c r="K20" s="114">
        <v>1290</v>
      </c>
      <c r="L20" s="423">
        <v>1541</v>
      </c>
      <c r="M20" s="424">
        <v>1275</v>
      </c>
    </row>
    <row r="21" spans="1:13" s="110" customFormat="1" ht="11.1" customHeight="1" x14ac:dyDescent="0.2">
      <c r="A21" s="422" t="s">
        <v>389</v>
      </c>
      <c r="B21" s="115">
        <v>16055</v>
      </c>
      <c r="C21" s="114">
        <v>9093</v>
      </c>
      <c r="D21" s="114">
        <v>6962</v>
      </c>
      <c r="E21" s="114">
        <v>12267</v>
      </c>
      <c r="F21" s="114">
        <v>3786</v>
      </c>
      <c r="G21" s="114">
        <v>2032</v>
      </c>
      <c r="H21" s="114">
        <v>5003</v>
      </c>
      <c r="I21" s="115">
        <v>3916</v>
      </c>
      <c r="J21" s="114">
        <v>2584</v>
      </c>
      <c r="K21" s="114">
        <v>1332</v>
      </c>
      <c r="L21" s="423">
        <v>898</v>
      </c>
      <c r="M21" s="424">
        <v>1028</v>
      </c>
    </row>
    <row r="22" spans="1:13" ht="15" customHeight="1" x14ac:dyDescent="0.2">
      <c r="A22" s="422" t="s">
        <v>392</v>
      </c>
      <c r="B22" s="115">
        <v>15954</v>
      </c>
      <c r="C22" s="114">
        <v>9033</v>
      </c>
      <c r="D22" s="114">
        <v>6921</v>
      </c>
      <c r="E22" s="114">
        <v>12129</v>
      </c>
      <c r="F22" s="114">
        <v>3796</v>
      </c>
      <c r="G22" s="114">
        <v>1938</v>
      </c>
      <c r="H22" s="114">
        <v>5041</v>
      </c>
      <c r="I22" s="115">
        <v>3842</v>
      </c>
      <c r="J22" s="114">
        <v>2574</v>
      </c>
      <c r="K22" s="114">
        <v>1268</v>
      </c>
      <c r="L22" s="423">
        <v>1050</v>
      </c>
      <c r="M22" s="424">
        <v>1154</v>
      </c>
    </row>
    <row r="23" spans="1:13" ht="11.1" customHeight="1" x14ac:dyDescent="0.2">
      <c r="A23" s="422" t="s">
        <v>387</v>
      </c>
      <c r="B23" s="115">
        <v>15840</v>
      </c>
      <c r="C23" s="114">
        <v>8942</v>
      </c>
      <c r="D23" s="114">
        <v>6898</v>
      </c>
      <c r="E23" s="114">
        <v>12025</v>
      </c>
      <c r="F23" s="114">
        <v>3793</v>
      </c>
      <c r="G23" s="114">
        <v>1836</v>
      </c>
      <c r="H23" s="114">
        <v>5070</v>
      </c>
      <c r="I23" s="115">
        <v>3858</v>
      </c>
      <c r="J23" s="114">
        <v>2579</v>
      </c>
      <c r="K23" s="114">
        <v>1279</v>
      </c>
      <c r="L23" s="423">
        <v>964</v>
      </c>
      <c r="M23" s="424">
        <v>1067</v>
      </c>
    </row>
    <row r="24" spans="1:13" ht="11.1" customHeight="1" x14ac:dyDescent="0.2">
      <c r="A24" s="422" t="s">
        <v>388</v>
      </c>
      <c r="B24" s="115">
        <v>15989</v>
      </c>
      <c r="C24" s="114">
        <v>8967</v>
      </c>
      <c r="D24" s="114">
        <v>7022</v>
      </c>
      <c r="E24" s="114">
        <v>12081</v>
      </c>
      <c r="F24" s="114">
        <v>3816</v>
      </c>
      <c r="G24" s="114">
        <v>1986</v>
      </c>
      <c r="H24" s="114">
        <v>5093</v>
      </c>
      <c r="I24" s="115">
        <v>3834</v>
      </c>
      <c r="J24" s="114">
        <v>2525</v>
      </c>
      <c r="K24" s="114">
        <v>1309</v>
      </c>
      <c r="L24" s="423">
        <v>1488</v>
      </c>
      <c r="M24" s="424">
        <v>1284</v>
      </c>
    </row>
    <row r="25" spans="1:13" s="110" customFormat="1" ht="11.1" customHeight="1" x14ac:dyDescent="0.2">
      <c r="A25" s="422" t="s">
        <v>389</v>
      </c>
      <c r="B25" s="115">
        <v>15866</v>
      </c>
      <c r="C25" s="114">
        <v>8836</v>
      </c>
      <c r="D25" s="114">
        <v>7030</v>
      </c>
      <c r="E25" s="114">
        <v>11927</v>
      </c>
      <c r="F25" s="114">
        <v>3848</v>
      </c>
      <c r="G25" s="114">
        <v>1937</v>
      </c>
      <c r="H25" s="114">
        <v>5113</v>
      </c>
      <c r="I25" s="115">
        <v>3878</v>
      </c>
      <c r="J25" s="114">
        <v>2541</v>
      </c>
      <c r="K25" s="114">
        <v>1337</v>
      </c>
      <c r="L25" s="423">
        <v>1012</v>
      </c>
      <c r="M25" s="424">
        <v>1157</v>
      </c>
    </row>
    <row r="26" spans="1:13" ht="15" customHeight="1" x14ac:dyDescent="0.2">
      <c r="A26" s="422" t="s">
        <v>393</v>
      </c>
      <c r="B26" s="115">
        <v>15819</v>
      </c>
      <c r="C26" s="114">
        <v>8795</v>
      </c>
      <c r="D26" s="114">
        <v>7024</v>
      </c>
      <c r="E26" s="114">
        <v>11852</v>
      </c>
      <c r="F26" s="114">
        <v>3885</v>
      </c>
      <c r="G26" s="114">
        <v>1882</v>
      </c>
      <c r="H26" s="114">
        <v>5162</v>
      </c>
      <c r="I26" s="115">
        <v>3841</v>
      </c>
      <c r="J26" s="114">
        <v>2550</v>
      </c>
      <c r="K26" s="114">
        <v>1291</v>
      </c>
      <c r="L26" s="423">
        <v>1187</v>
      </c>
      <c r="M26" s="424">
        <v>1321</v>
      </c>
    </row>
    <row r="27" spans="1:13" ht="11.1" customHeight="1" x14ac:dyDescent="0.2">
      <c r="A27" s="422" t="s">
        <v>387</v>
      </c>
      <c r="B27" s="115">
        <v>15882</v>
      </c>
      <c r="C27" s="114">
        <v>8889</v>
      </c>
      <c r="D27" s="114">
        <v>6993</v>
      </c>
      <c r="E27" s="114">
        <v>11941</v>
      </c>
      <c r="F27" s="114">
        <v>3870</v>
      </c>
      <c r="G27" s="114">
        <v>1848</v>
      </c>
      <c r="H27" s="114">
        <v>5260</v>
      </c>
      <c r="I27" s="115">
        <v>3892</v>
      </c>
      <c r="J27" s="114">
        <v>2591</v>
      </c>
      <c r="K27" s="114">
        <v>1301</v>
      </c>
      <c r="L27" s="423">
        <v>1021</v>
      </c>
      <c r="M27" s="424">
        <v>1043</v>
      </c>
    </row>
    <row r="28" spans="1:13" ht="11.1" customHeight="1" x14ac:dyDescent="0.2">
      <c r="A28" s="422" t="s">
        <v>388</v>
      </c>
      <c r="B28" s="115">
        <v>15992</v>
      </c>
      <c r="C28" s="114">
        <v>8920</v>
      </c>
      <c r="D28" s="114">
        <v>7072</v>
      </c>
      <c r="E28" s="114">
        <v>12051</v>
      </c>
      <c r="F28" s="114">
        <v>3933</v>
      </c>
      <c r="G28" s="114">
        <v>1986</v>
      </c>
      <c r="H28" s="114">
        <v>5258</v>
      </c>
      <c r="I28" s="115">
        <v>3937</v>
      </c>
      <c r="J28" s="114">
        <v>2628</v>
      </c>
      <c r="K28" s="114">
        <v>1309</v>
      </c>
      <c r="L28" s="423">
        <v>1435</v>
      </c>
      <c r="M28" s="424">
        <v>1360</v>
      </c>
    </row>
    <row r="29" spans="1:13" s="110" customFormat="1" ht="11.1" customHeight="1" x14ac:dyDescent="0.2">
      <c r="A29" s="422" t="s">
        <v>389</v>
      </c>
      <c r="B29" s="115">
        <v>15772</v>
      </c>
      <c r="C29" s="114">
        <v>8741</v>
      </c>
      <c r="D29" s="114">
        <v>7031</v>
      </c>
      <c r="E29" s="114">
        <v>11835</v>
      </c>
      <c r="F29" s="114">
        <v>3937</v>
      </c>
      <c r="G29" s="114">
        <v>1899</v>
      </c>
      <c r="H29" s="114">
        <v>5248</v>
      </c>
      <c r="I29" s="115">
        <v>3941</v>
      </c>
      <c r="J29" s="114">
        <v>2644</v>
      </c>
      <c r="K29" s="114">
        <v>1297</v>
      </c>
      <c r="L29" s="423">
        <v>840</v>
      </c>
      <c r="M29" s="424">
        <v>1060</v>
      </c>
    </row>
    <row r="30" spans="1:13" ht="15" customHeight="1" x14ac:dyDescent="0.2">
      <c r="A30" s="422" t="s">
        <v>394</v>
      </c>
      <c r="B30" s="115">
        <v>15755</v>
      </c>
      <c r="C30" s="114">
        <v>8664</v>
      </c>
      <c r="D30" s="114">
        <v>7091</v>
      </c>
      <c r="E30" s="114">
        <v>11718</v>
      </c>
      <c r="F30" s="114">
        <v>4037</v>
      </c>
      <c r="G30" s="114">
        <v>1834</v>
      </c>
      <c r="H30" s="114">
        <v>5275</v>
      </c>
      <c r="I30" s="115">
        <v>3816</v>
      </c>
      <c r="J30" s="114">
        <v>2524</v>
      </c>
      <c r="K30" s="114">
        <v>1292</v>
      </c>
      <c r="L30" s="423">
        <v>1360</v>
      </c>
      <c r="M30" s="424">
        <v>1424</v>
      </c>
    </row>
    <row r="31" spans="1:13" ht="11.1" customHeight="1" x14ac:dyDescent="0.2">
      <c r="A31" s="422" t="s">
        <v>387</v>
      </c>
      <c r="B31" s="115">
        <v>15738</v>
      </c>
      <c r="C31" s="114">
        <v>8650</v>
      </c>
      <c r="D31" s="114">
        <v>7088</v>
      </c>
      <c r="E31" s="114">
        <v>11655</v>
      </c>
      <c r="F31" s="114">
        <v>4083</v>
      </c>
      <c r="G31" s="114">
        <v>1767</v>
      </c>
      <c r="H31" s="114">
        <v>5278</v>
      </c>
      <c r="I31" s="115">
        <v>3847</v>
      </c>
      <c r="J31" s="114">
        <v>2540</v>
      </c>
      <c r="K31" s="114">
        <v>1307</v>
      </c>
      <c r="L31" s="423">
        <v>895</v>
      </c>
      <c r="M31" s="424">
        <v>933</v>
      </c>
    </row>
    <row r="32" spans="1:13" ht="11.1" customHeight="1" x14ac:dyDescent="0.2">
      <c r="A32" s="422" t="s">
        <v>388</v>
      </c>
      <c r="B32" s="115">
        <v>16116</v>
      </c>
      <c r="C32" s="114">
        <v>8844</v>
      </c>
      <c r="D32" s="114">
        <v>7272</v>
      </c>
      <c r="E32" s="114">
        <v>11929</v>
      </c>
      <c r="F32" s="114">
        <v>4187</v>
      </c>
      <c r="G32" s="114">
        <v>1921</v>
      </c>
      <c r="H32" s="114">
        <v>5408</v>
      </c>
      <c r="I32" s="115">
        <v>3874</v>
      </c>
      <c r="J32" s="114">
        <v>2531</v>
      </c>
      <c r="K32" s="114">
        <v>1343</v>
      </c>
      <c r="L32" s="423">
        <v>1607</v>
      </c>
      <c r="M32" s="424">
        <v>1345</v>
      </c>
    </row>
    <row r="33" spans="1:13" s="110" customFormat="1" ht="11.1" customHeight="1" x14ac:dyDescent="0.2">
      <c r="A33" s="422" t="s">
        <v>389</v>
      </c>
      <c r="B33" s="115">
        <v>16055</v>
      </c>
      <c r="C33" s="114">
        <v>8793</v>
      </c>
      <c r="D33" s="114">
        <v>7262</v>
      </c>
      <c r="E33" s="114">
        <v>11866</v>
      </c>
      <c r="F33" s="114">
        <v>4189</v>
      </c>
      <c r="G33" s="114">
        <v>1886</v>
      </c>
      <c r="H33" s="114">
        <v>5417</v>
      </c>
      <c r="I33" s="115">
        <v>3846</v>
      </c>
      <c r="J33" s="114">
        <v>2514</v>
      </c>
      <c r="K33" s="114">
        <v>1332</v>
      </c>
      <c r="L33" s="423">
        <v>1110</v>
      </c>
      <c r="M33" s="424">
        <v>1219</v>
      </c>
    </row>
    <row r="34" spans="1:13" ht="15" customHeight="1" x14ac:dyDescent="0.2">
      <c r="A34" s="422" t="s">
        <v>395</v>
      </c>
      <c r="B34" s="115">
        <v>16000</v>
      </c>
      <c r="C34" s="114">
        <v>8738</v>
      </c>
      <c r="D34" s="114">
        <v>7262</v>
      </c>
      <c r="E34" s="114">
        <v>11774</v>
      </c>
      <c r="F34" s="114">
        <v>4226</v>
      </c>
      <c r="G34" s="114">
        <v>1821</v>
      </c>
      <c r="H34" s="114">
        <v>5398</v>
      </c>
      <c r="I34" s="115">
        <v>3775</v>
      </c>
      <c r="J34" s="114">
        <v>2476</v>
      </c>
      <c r="K34" s="114">
        <v>1299</v>
      </c>
      <c r="L34" s="423">
        <v>1217</v>
      </c>
      <c r="M34" s="424">
        <v>1298</v>
      </c>
    </row>
    <row r="35" spans="1:13" ht="11.1" customHeight="1" x14ac:dyDescent="0.2">
      <c r="A35" s="422" t="s">
        <v>387</v>
      </c>
      <c r="B35" s="115">
        <v>16029</v>
      </c>
      <c r="C35" s="114">
        <v>8802</v>
      </c>
      <c r="D35" s="114">
        <v>7227</v>
      </c>
      <c r="E35" s="114">
        <v>11728</v>
      </c>
      <c r="F35" s="114">
        <v>4301</v>
      </c>
      <c r="G35" s="114">
        <v>1753</v>
      </c>
      <c r="H35" s="114">
        <v>5452</v>
      </c>
      <c r="I35" s="115">
        <v>3834</v>
      </c>
      <c r="J35" s="114">
        <v>2532</v>
      </c>
      <c r="K35" s="114">
        <v>1302</v>
      </c>
      <c r="L35" s="423">
        <v>1143</v>
      </c>
      <c r="M35" s="424">
        <v>1127</v>
      </c>
    </row>
    <row r="36" spans="1:13" ht="11.1" customHeight="1" x14ac:dyDescent="0.2">
      <c r="A36" s="422" t="s">
        <v>388</v>
      </c>
      <c r="B36" s="115">
        <v>16448</v>
      </c>
      <c r="C36" s="114">
        <v>8970</v>
      </c>
      <c r="D36" s="114">
        <v>7478</v>
      </c>
      <c r="E36" s="114">
        <v>12017</v>
      </c>
      <c r="F36" s="114">
        <v>4431</v>
      </c>
      <c r="G36" s="114">
        <v>1912</v>
      </c>
      <c r="H36" s="114">
        <v>5548</v>
      </c>
      <c r="I36" s="115">
        <v>3807</v>
      </c>
      <c r="J36" s="114">
        <v>2438</v>
      </c>
      <c r="K36" s="114">
        <v>1369</v>
      </c>
      <c r="L36" s="423">
        <v>1800</v>
      </c>
      <c r="M36" s="424">
        <v>1534</v>
      </c>
    </row>
    <row r="37" spans="1:13" s="110" customFormat="1" ht="11.1" customHeight="1" x14ac:dyDescent="0.2">
      <c r="A37" s="422" t="s">
        <v>389</v>
      </c>
      <c r="B37" s="115">
        <v>16370</v>
      </c>
      <c r="C37" s="114">
        <v>8883</v>
      </c>
      <c r="D37" s="114">
        <v>7487</v>
      </c>
      <c r="E37" s="114">
        <v>11924</v>
      </c>
      <c r="F37" s="114">
        <v>4446</v>
      </c>
      <c r="G37" s="114">
        <v>1824</v>
      </c>
      <c r="H37" s="114">
        <v>5625</v>
      </c>
      <c r="I37" s="115">
        <v>3806</v>
      </c>
      <c r="J37" s="114">
        <v>2435</v>
      </c>
      <c r="K37" s="114">
        <v>1371</v>
      </c>
      <c r="L37" s="423">
        <v>1004</v>
      </c>
      <c r="M37" s="424">
        <v>1109</v>
      </c>
    </row>
    <row r="38" spans="1:13" ht="15" customHeight="1" x14ac:dyDescent="0.2">
      <c r="A38" s="425" t="s">
        <v>396</v>
      </c>
      <c r="B38" s="115">
        <v>16634</v>
      </c>
      <c r="C38" s="114">
        <v>9098</v>
      </c>
      <c r="D38" s="114">
        <v>7536</v>
      </c>
      <c r="E38" s="114">
        <v>12131</v>
      </c>
      <c r="F38" s="114">
        <v>4503</v>
      </c>
      <c r="G38" s="114">
        <v>1754</v>
      </c>
      <c r="H38" s="114">
        <v>5730</v>
      </c>
      <c r="I38" s="115">
        <v>3850</v>
      </c>
      <c r="J38" s="114">
        <v>2443</v>
      </c>
      <c r="K38" s="114">
        <v>1407</v>
      </c>
      <c r="L38" s="423">
        <v>1377</v>
      </c>
      <c r="M38" s="424">
        <v>1252</v>
      </c>
    </row>
    <row r="39" spans="1:13" ht="11.1" customHeight="1" x14ac:dyDescent="0.2">
      <c r="A39" s="422" t="s">
        <v>387</v>
      </c>
      <c r="B39" s="115">
        <v>16530</v>
      </c>
      <c r="C39" s="114">
        <v>9062</v>
      </c>
      <c r="D39" s="114">
        <v>7468</v>
      </c>
      <c r="E39" s="114">
        <v>12012</v>
      </c>
      <c r="F39" s="114">
        <v>4518</v>
      </c>
      <c r="G39" s="114">
        <v>1660</v>
      </c>
      <c r="H39" s="114">
        <v>5706</v>
      </c>
      <c r="I39" s="115">
        <v>3855</v>
      </c>
      <c r="J39" s="114">
        <v>2423</v>
      </c>
      <c r="K39" s="114">
        <v>1432</v>
      </c>
      <c r="L39" s="423">
        <v>1008</v>
      </c>
      <c r="M39" s="424">
        <v>1088</v>
      </c>
    </row>
    <row r="40" spans="1:13" ht="11.1" customHeight="1" x14ac:dyDescent="0.2">
      <c r="A40" s="425" t="s">
        <v>388</v>
      </c>
      <c r="B40" s="115">
        <v>16785</v>
      </c>
      <c r="C40" s="114">
        <v>9248</v>
      </c>
      <c r="D40" s="114">
        <v>7537</v>
      </c>
      <c r="E40" s="114">
        <v>12252</v>
      </c>
      <c r="F40" s="114">
        <v>4533</v>
      </c>
      <c r="G40" s="114">
        <v>1861</v>
      </c>
      <c r="H40" s="114">
        <v>5709</v>
      </c>
      <c r="I40" s="115">
        <v>3837</v>
      </c>
      <c r="J40" s="114">
        <v>2395</v>
      </c>
      <c r="K40" s="114">
        <v>1442</v>
      </c>
      <c r="L40" s="423">
        <v>1609</v>
      </c>
      <c r="M40" s="424">
        <v>1458</v>
      </c>
    </row>
    <row r="41" spans="1:13" s="110" customFormat="1" ht="11.1" customHeight="1" x14ac:dyDescent="0.2">
      <c r="A41" s="422" t="s">
        <v>389</v>
      </c>
      <c r="B41" s="115">
        <v>16555</v>
      </c>
      <c r="C41" s="114">
        <v>9096</v>
      </c>
      <c r="D41" s="114">
        <v>7459</v>
      </c>
      <c r="E41" s="114">
        <v>12035</v>
      </c>
      <c r="F41" s="114">
        <v>4520</v>
      </c>
      <c r="G41" s="114">
        <v>1752</v>
      </c>
      <c r="H41" s="114">
        <v>5716</v>
      </c>
      <c r="I41" s="115">
        <v>3832</v>
      </c>
      <c r="J41" s="114">
        <v>2395</v>
      </c>
      <c r="K41" s="114">
        <v>1437</v>
      </c>
      <c r="L41" s="423">
        <v>931</v>
      </c>
      <c r="M41" s="424">
        <v>1165</v>
      </c>
    </row>
    <row r="42" spans="1:13" ht="15" customHeight="1" x14ac:dyDescent="0.2">
      <c r="A42" s="422" t="s">
        <v>397</v>
      </c>
      <c r="B42" s="115">
        <v>16479</v>
      </c>
      <c r="C42" s="114">
        <v>9053</v>
      </c>
      <c r="D42" s="114">
        <v>7426</v>
      </c>
      <c r="E42" s="114">
        <v>11930</v>
      </c>
      <c r="F42" s="114">
        <v>4549</v>
      </c>
      <c r="G42" s="114">
        <v>1694</v>
      </c>
      <c r="H42" s="114">
        <v>5699</v>
      </c>
      <c r="I42" s="115">
        <v>3765</v>
      </c>
      <c r="J42" s="114">
        <v>2353</v>
      </c>
      <c r="K42" s="114">
        <v>1412</v>
      </c>
      <c r="L42" s="423">
        <v>1454</v>
      </c>
      <c r="M42" s="424">
        <v>1670</v>
      </c>
    </row>
    <row r="43" spans="1:13" ht="11.1" customHeight="1" x14ac:dyDescent="0.2">
      <c r="A43" s="422" t="s">
        <v>387</v>
      </c>
      <c r="B43" s="115">
        <v>16440</v>
      </c>
      <c r="C43" s="114">
        <v>9076</v>
      </c>
      <c r="D43" s="114">
        <v>7364</v>
      </c>
      <c r="E43" s="114">
        <v>11844</v>
      </c>
      <c r="F43" s="114">
        <v>4596</v>
      </c>
      <c r="G43" s="114">
        <v>1617</v>
      </c>
      <c r="H43" s="114">
        <v>5756</v>
      </c>
      <c r="I43" s="115">
        <v>3873</v>
      </c>
      <c r="J43" s="114">
        <v>2406</v>
      </c>
      <c r="K43" s="114">
        <v>1467</v>
      </c>
      <c r="L43" s="423">
        <v>1142</v>
      </c>
      <c r="M43" s="424">
        <v>1260</v>
      </c>
    </row>
    <row r="44" spans="1:13" ht="11.1" customHeight="1" x14ac:dyDescent="0.2">
      <c r="A44" s="422" t="s">
        <v>388</v>
      </c>
      <c r="B44" s="115">
        <v>18021</v>
      </c>
      <c r="C44" s="114">
        <v>10224</v>
      </c>
      <c r="D44" s="114">
        <v>7797</v>
      </c>
      <c r="E44" s="114">
        <v>13400</v>
      </c>
      <c r="F44" s="114">
        <v>4621</v>
      </c>
      <c r="G44" s="114">
        <v>2244</v>
      </c>
      <c r="H44" s="114">
        <v>5889</v>
      </c>
      <c r="I44" s="115">
        <v>3844</v>
      </c>
      <c r="J44" s="114">
        <v>2362</v>
      </c>
      <c r="K44" s="114">
        <v>1482</v>
      </c>
      <c r="L44" s="423">
        <v>3060</v>
      </c>
      <c r="M44" s="424">
        <v>1487</v>
      </c>
    </row>
    <row r="45" spans="1:13" s="110" customFormat="1" ht="11.1" customHeight="1" x14ac:dyDescent="0.2">
      <c r="A45" s="422" t="s">
        <v>389</v>
      </c>
      <c r="B45" s="115">
        <v>18717</v>
      </c>
      <c r="C45" s="114">
        <v>10722</v>
      </c>
      <c r="D45" s="114">
        <v>7995</v>
      </c>
      <c r="E45" s="114">
        <v>14097</v>
      </c>
      <c r="F45" s="114">
        <v>4620</v>
      </c>
      <c r="G45" s="114">
        <v>2451</v>
      </c>
      <c r="H45" s="114">
        <v>5959</v>
      </c>
      <c r="I45" s="115">
        <v>4016</v>
      </c>
      <c r="J45" s="114">
        <v>2465</v>
      </c>
      <c r="K45" s="114">
        <v>1551</v>
      </c>
      <c r="L45" s="423">
        <v>2442</v>
      </c>
      <c r="M45" s="424">
        <v>1785</v>
      </c>
    </row>
    <row r="46" spans="1:13" ht="15" customHeight="1" x14ac:dyDescent="0.2">
      <c r="A46" s="422" t="s">
        <v>398</v>
      </c>
      <c r="B46" s="115">
        <v>18314</v>
      </c>
      <c r="C46" s="114">
        <v>10371</v>
      </c>
      <c r="D46" s="114">
        <v>7943</v>
      </c>
      <c r="E46" s="114">
        <v>13666</v>
      </c>
      <c r="F46" s="114">
        <v>4648</v>
      </c>
      <c r="G46" s="114">
        <v>2216</v>
      </c>
      <c r="H46" s="114">
        <v>5957</v>
      </c>
      <c r="I46" s="115">
        <v>3958</v>
      </c>
      <c r="J46" s="114">
        <v>2413</v>
      </c>
      <c r="K46" s="114">
        <v>1545</v>
      </c>
      <c r="L46" s="423">
        <v>1984</v>
      </c>
      <c r="M46" s="424">
        <v>2380</v>
      </c>
    </row>
    <row r="47" spans="1:13" ht="11.1" customHeight="1" x14ac:dyDescent="0.2">
      <c r="A47" s="422" t="s">
        <v>387</v>
      </c>
      <c r="B47" s="115">
        <v>18430</v>
      </c>
      <c r="C47" s="114">
        <v>10484</v>
      </c>
      <c r="D47" s="114">
        <v>7946</v>
      </c>
      <c r="E47" s="114">
        <v>13722</v>
      </c>
      <c r="F47" s="114">
        <v>4708</v>
      </c>
      <c r="G47" s="114">
        <v>2193</v>
      </c>
      <c r="H47" s="114">
        <v>6008</v>
      </c>
      <c r="I47" s="115">
        <v>4040</v>
      </c>
      <c r="J47" s="114">
        <v>2480</v>
      </c>
      <c r="K47" s="114">
        <v>1560</v>
      </c>
      <c r="L47" s="423">
        <v>1844</v>
      </c>
      <c r="M47" s="424">
        <v>1743</v>
      </c>
    </row>
    <row r="48" spans="1:13" ht="11.1" customHeight="1" x14ac:dyDescent="0.2">
      <c r="A48" s="422" t="s">
        <v>388</v>
      </c>
      <c r="B48" s="115">
        <v>18922</v>
      </c>
      <c r="C48" s="114">
        <v>10821</v>
      </c>
      <c r="D48" s="114">
        <v>8101</v>
      </c>
      <c r="E48" s="114">
        <v>14126</v>
      </c>
      <c r="F48" s="114">
        <v>4796</v>
      </c>
      <c r="G48" s="114">
        <v>2413</v>
      </c>
      <c r="H48" s="114">
        <v>6080</v>
      </c>
      <c r="I48" s="115">
        <v>3946</v>
      </c>
      <c r="J48" s="114">
        <v>2354</v>
      </c>
      <c r="K48" s="114">
        <v>1592</v>
      </c>
      <c r="L48" s="423">
        <v>2402</v>
      </c>
      <c r="M48" s="424">
        <v>2018</v>
      </c>
    </row>
    <row r="49" spans="1:17" s="110" customFormat="1" ht="11.1" customHeight="1" x14ac:dyDescent="0.2">
      <c r="A49" s="422" t="s">
        <v>389</v>
      </c>
      <c r="B49" s="115">
        <v>19001</v>
      </c>
      <c r="C49" s="114">
        <v>10838</v>
      </c>
      <c r="D49" s="114">
        <v>8163</v>
      </c>
      <c r="E49" s="114">
        <v>14188</v>
      </c>
      <c r="F49" s="114">
        <v>4813</v>
      </c>
      <c r="G49" s="114">
        <v>2392</v>
      </c>
      <c r="H49" s="114">
        <v>6107</v>
      </c>
      <c r="I49" s="115">
        <v>3975</v>
      </c>
      <c r="J49" s="114">
        <v>2380</v>
      </c>
      <c r="K49" s="114">
        <v>1595</v>
      </c>
      <c r="L49" s="423">
        <v>1559</v>
      </c>
      <c r="M49" s="424">
        <v>1517</v>
      </c>
    </row>
    <row r="50" spans="1:17" ht="15" customHeight="1" x14ac:dyDescent="0.2">
      <c r="A50" s="422" t="s">
        <v>399</v>
      </c>
      <c r="B50" s="143">
        <v>18771</v>
      </c>
      <c r="C50" s="144">
        <v>10628</v>
      </c>
      <c r="D50" s="144">
        <v>8143</v>
      </c>
      <c r="E50" s="144">
        <v>13904</v>
      </c>
      <c r="F50" s="144">
        <v>4867</v>
      </c>
      <c r="G50" s="144">
        <v>2207</v>
      </c>
      <c r="H50" s="144">
        <v>6040</v>
      </c>
      <c r="I50" s="143">
        <v>3818</v>
      </c>
      <c r="J50" s="144">
        <v>2263</v>
      </c>
      <c r="K50" s="144">
        <v>1555</v>
      </c>
      <c r="L50" s="426">
        <v>1879</v>
      </c>
      <c r="M50" s="427">
        <v>2024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520</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2.4953587419460521</v>
      </c>
      <c r="C6" s="480">
        <f>'Tabelle 3.3'!J11</f>
        <v>-3.5371399696816574</v>
      </c>
      <c r="D6" s="481">
        <f t="shared" ref="D6:E9" si="0">IF(OR(AND(B6&gt;=-50,B6&lt;=50),ISNUMBER(B6)=FALSE),B6,"")</f>
        <v>2.4953587419460521</v>
      </c>
      <c r="E6" s="481">
        <f t="shared" si="0"/>
        <v>-3.5371399696816574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2.4953587419460521</v>
      </c>
      <c r="C14" s="480">
        <f>'Tabelle 3.3'!J11</f>
        <v>-3.5371399696816574</v>
      </c>
      <c r="D14" s="481">
        <f>IF(OR(AND(B14&gt;=-50,B14&lt;=50),ISNUMBER(B14)=FALSE),B14,"")</f>
        <v>2.4953587419460521</v>
      </c>
      <c r="E14" s="481">
        <f>IF(OR(AND(C14&gt;=-50,C14&lt;=50),ISNUMBER(C14)=FALSE),C14,"")</f>
        <v>-3.5371399696816574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38.983050847457626</v>
      </c>
      <c r="C15" s="480">
        <f>'Tabelle 3.3'!J12</f>
        <v>6.666666666666667</v>
      </c>
      <c r="D15" s="481">
        <f t="shared" ref="D15:E45" si="3">IF(OR(AND(B15&gt;=-50,B15&lt;=50),ISNUMBER(B15)=FALSE),B15,"")</f>
        <v>38.983050847457626</v>
      </c>
      <c r="E15" s="481">
        <f t="shared" si="3"/>
        <v>6.666666666666667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2.9854096520763189</v>
      </c>
      <c r="C17" s="480">
        <f>'Tabelle 3.3'!J14</f>
        <v>1.9230769230769231</v>
      </c>
      <c r="D17" s="481">
        <f t="shared" si="3"/>
        <v>2.9854096520763189</v>
      </c>
      <c r="E17" s="481">
        <f t="shared" si="3"/>
        <v>1.9230769230769231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-2.8391167192429023</v>
      </c>
      <c r="C18" s="480">
        <f>'Tabelle 3.3'!J15</f>
        <v>1.408450704225352</v>
      </c>
      <c r="D18" s="481">
        <f t="shared" si="3"/>
        <v>-2.8391167192429023</v>
      </c>
      <c r="E18" s="481">
        <f t="shared" si="3"/>
        <v>1.408450704225352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4.5894473930689976</v>
      </c>
      <c r="C19" s="480">
        <f>'Tabelle 3.3'!J16</f>
        <v>0</v>
      </c>
      <c r="D19" s="481">
        <f t="shared" si="3"/>
        <v>4.5894473930689976</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-0.53475935828877008</v>
      </c>
      <c r="C20" s="480">
        <f>'Tabelle 3.3'!J17</f>
        <v>4.225352112676056</v>
      </c>
      <c r="D20" s="481">
        <f t="shared" si="3"/>
        <v>-0.53475935828877008</v>
      </c>
      <c r="E20" s="481">
        <f t="shared" si="3"/>
        <v>4.225352112676056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7.2404371584699456</v>
      </c>
      <c r="C22" s="480">
        <f>'Tabelle 3.3'!J19</f>
        <v>-0.93582887700534756</v>
      </c>
      <c r="D22" s="481">
        <f t="shared" si="3"/>
        <v>7.2404371584699456</v>
      </c>
      <c r="E22" s="481">
        <f t="shared" si="3"/>
        <v>-0.93582887700534756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-2.9914529914529915</v>
      </c>
      <c r="C23" s="480">
        <f>'Tabelle 3.3'!J20</f>
        <v>-6.7055393586005829</v>
      </c>
      <c r="D23" s="481">
        <f t="shared" si="3"/>
        <v>-2.9914529914529915</v>
      </c>
      <c r="E23" s="481">
        <f t="shared" si="3"/>
        <v>-6.7055393586005829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-2.6</v>
      </c>
      <c r="C24" s="480">
        <f>'Tabelle 3.3'!J21</f>
        <v>-12.064965197215777</v>
      </c>
      <c r="D24" s="481">
        <f t="shared" si="3"/>
        <v>-2.6</v>
      </c>
      <c r="E24" s="481">
        <f t="shared" si="3"/>
        <v>-12.064965197215777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-2.6190476190476191</v>
      </c>
      <c r="C25" s="480">
        <f>'Tabelle 3.3'!J22</f>
        <v>-4.5454545454545459</v>
      </c>
      <c r="D25" s="481">
        <f t="shared" si="3"/>
        <v>-2.6190476190476191</v>
      </c>
      <c r="E25" s="481">
        <f t="shared" si="3"/>
        <v>-4.5454545454545459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0.60544904137235112</v>
      </c>
      <c r="C27" s="480">
        <f>'Tabelle 3.3'!J24</f>
        <v>-1.1961722488038278</v>
      </c>
      <c r="D27" s="481">
        <f t="shared" si="3"/>
        <v>0.60544904137235112</v>
      </c>
      <c r="E27" s="481">
        <f t="shared" si="3"/>
        <v>-1.1961722488038278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19.913419913419915</v>
      </c>
      <c r="C28" s="480">
        <f>'Tabelle 3.3'!J25</f>
        <v>6.1403508771929829</v>
      </c>
      <c r="D28" s="481">
        <f t="shared" si="3"/>
        <v>19.913419913419915</v>
      </c>
      <c r="E28" s="481">
        <f t="shared" si="3"/>
        <v>6.1403508771929829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2.7671022290545735</v>
      </c>
      <c r="C30" s="480">
        <f>'Tabelle 3.3'!J27</f>
        <v>-20</v>
      </c>
      <c r="D30" s="481">
        <f t="shared" si="3"/>
        <v>2.7671022290545735</v>
      </c>
      <c r="E30" s="481">
        <f t="shared" si="3"/>
        <v>-20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0.69930069930069927</v>
      </c>
      <c r="C31" s="480">
        <f>'Tabelle 3.3'!J28</f>
        <v>-2.5210084033613445</v>
      </c>
      <c r="D31" s="481">
        <f t="shared" si="3"/>
        <v>0.69930069930069927</v>
      </c>
      <c r="E31" s="481">
        <f t="shared" si="3"/>
        <v>-2.5210084033613445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3.253968253968254</v>
      </c>
      <c r="C32" s="480">
        <f>'Tabelle 3.3'!J29</f>
        <v>3.3444816053511706</v>
      </c>
      <c r="D32" s="481">
        <f t="shared" si="3"/>
        <v>3.253968253968254</v>
      </c>
      <c r="E32" s="481">
        <f t="shared" si="3"/>
        <v>3.3444816053511706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-1.2176560121765601</v>
      </c>
      <c r="C33" s="480">
        <f>'Tabelle 3.3'!J30</f>
        <v>-10.483870967741936</v>
      </c>
      <c r="D33" s="481">
        <f t="shared" si="3"/>
        <v>-1.2176560121765601</v>
      </c>
      <c r="E33" s="481">
        <f t="shared" si="3"/>
        <v>-10.483870967741936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-9.6866096866096871</v>
      </c>
      <c r="C34" s="480">
        <f>'Tabelle 3.3'!J31</f>
        <v>-8.6058519793459549</v>
      </c>
      <c r="D34" s="481">
        <f t="shared" si="3"/>
        <v>-9.6866096866096871</v>
      </c>
      <c r="E34" s="481">
        <f t="shared" si="3"/>
        <v>-8.6058519793459549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38.983050847457626</v>
      </c>
      <c r="C37" s="480">
        <f>'Tabelle 3.3'!J34</f>
        <v>6.666666666666667</v>
      </c>
      <c r="D37" s="481">
        <f t="shared" si="3"/>
        <v>38.983050847457626</v>
      </c>
      <c r="E37" s="481">
        <f t="shared" si="3"/>
        <v>6.666666666666667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1.1498198043590184</v>
      </c>
      <c r="C38" s="480">
        <f>'Tabelle 3.3'!J35</f>
        <v>-1.3297872340425532</v>
      </c>
      <c r="D38" s="481">
        <f t="shared" si="3"/>
        <v>1.1498198043590184</v>
      </c>
      <c r="E38" s="481">
        <f t="shared" si="3"/>
        <v>-1.3297872340425532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2.9530093337624717</v>
      </c>
      <c r="C39" s="480">
        <f>'Tabelle 3.3'!J36</f>
        <v>-3.8127277824502381</v>
      </c>
      <c r="D39" s="481">
        <f t="shared" si="3"/>
        <v>2.9530093337624717</v>
      </c>
      <c r="E39" s="481">
        <f t="shared" si="3"/>
        <v>-3.8127277824502381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2.9530093337624717</v>
      </c>
      <c r="C45" s="480">
        <f>'Tabelle 3.3'!J36</f>
        <v>-3.8127277824502381</v>
      </c>
      <c r="D45" s="481">
        <f t="shared" si="3"/>
        <v>2.9530093337624717</v>
      </c>
      <c r="E45" s="481">
        <f t="shared" si="3"/>
        <v>-3.8127277824502381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15819</v>
      </c>
      <c r="C51" s="487">
        <v>2550</v>
      </c>
      <c r="D51" s="487">
        <v>1291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15882</v>
      </c>
      <c r="C52" s="487">
        <v>2591</v>
      </c>
      <c r="D52" s="487">
        <v>1301</v>
      </c>
      <c r="E52" s="488">
        <f t="shared" ref="E52:G70" si="11">IF($A$51=37802,IF(COUNTBLANK(B$51:B$70)&gt;0,#N/A,B52/B$51*100),IF(COUNTBLANK(B$51:B$75)&gt;0,#N/A,B52/B$51*100))</f>
        <v>100.39825526265882</v>
      </c>
      <c r="F52" s="488">
        <f t="shared" si="11"/>
        <v>101.6078431372549</v>
      </c>
      <c r="G52" s="488">
        <f t="shared" si="11"/>
        <v>100.7745933384973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15992</v>
      </c>
      <c r="C53" s="487">
        <v>2628</v>
      </c>
      <c r="D53" s="487">
        <v>1309</v>
      </c>
      <c r="E53" s="488">
        <f t="shared" si="11"/>
        <v>101.09362159428534</v>
      </c>
      <c r="F53" s="488">
        <f t="shared" si="11"/>
        <v>103.05882352941175</v>
      </c>
      <c r="G53" s="488">
        <f t="shared" si="11"/>
        <v>101.39426800929512</v>
      </c>
      <c r="H53" s="489">
        <f>IF(ISERROR(L53)=TRUE,IF(MONTH(A53)=MONTH(MAX(A$51:A$75)),A53,""),"")</f>
        <v>41883</v>
      </c>
      <c r="I53" s="488">
        <f t="shared" si="12"/>
        <v>101.09362159428534</v>
      </c>
      <c r="J53" s="488">
        <f t="shared" si="10"/>
        <v>103.05882352941175</v>
      </c>
      <c r="K53" s="488">
        <f t="shared" si="10"/>
        <v>101.39426800929512</v>
      </c>
      <c r="L53" s="488" t="e">
        <f t="shared" si="13"/>
        <v>#N/A</v>
      </c>
    </row>
    <row r="54" spans="1:14" ht="15" customHeight="1" x14ac:dyDescent="0.2">
      <c r="A54" s="490" t="s">
        <v>462</v>
      </c>
      <c r="B54" s="487">
        <v>15772</v>
      </c>
      <c r="C54" s="487">
        <v>2644</v>
      </c>
      <c r="D54" s="487">
        <v>1297</v>
      </c>
      <c r="E54" s="488">
        <f t="shared" si="11"/>
        <v>99.702888931032305</v>
      </c>
      <c r="F54" s="488">
        <f t="shared" si="11"/>
        <v>103.68627450980392</v>
      </c>
      <c r="G54" s="488">
        <f t="shared" si="11"/>
        <v>100.46475600309836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15755</v>
      </c>
      <c r="C55" s="487">
        <v>2524</v>
      </c>
      <c r="D55" s="487">
        <v>1292</v>
      </c>
      <c r="E55" s="488">
        <f t="shared" si="11"/>
        <v>99.595423225235479</v>
      </c>
      <c r="F55" s="488">
        <f t="shared" si="11"/>
        <v>98.980392156862735</v>
      </c>
      <c r="G55" s="488">
        <f t="shared" si="11"/>
        <v>100.07745933384973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15738</v>
      </c>
      <c r="C56" s="487">
        <v>2540</v>
      </c>
      <c r="D56" s="487">
        <v>1307</v>
      </c>
      <c r="E56" s="488">
        <f t="shared" si="11"/>
        <v>99.487957519438652</v>
      </c>
      <c r="F56" s="488">
        <f t="shared" si="11"/>
        <v>99.607843137254903</v>
      </c>
      <c r="G56" s="488">
        <f t="shared" si="11"/>
        <v>101.23934934159567</v>
      </c>
      <c r="H56" s="489" t="str">
        <f t="shared" si="14"/>
        <v/>
      </c>
      <c r="I56" s="488" t="str">
        <f t="shared" si="12"/>
        <v/>
      </c>
      <c r="J56" s="488" t="str">
        <f t="shared" si="10"/>
        <v/>
      </c>
      <c r="K56" s="488" t="str">
        <f t="shared" si="10"/>
        <v/>
      </c>
      <c r="L56" s="488" t="e">
        <f t="shared" si="13"/>
        <v>#N/A</v>
      </c>
    </row>
    <row r="57" spans="1:14" ht="15" customHeight="1" x14ac:dyDescent="0.2">
      <c r="A57" s="490">
        <v>42248</v>
      </c>
      <c r="B57" s="487">
        <v>16116</v>
      </c>
      <c r="C57" s="487">
        <v>2531</v>
      </c>
      <c r="D57" s="487">
        <v>1343</v>
      </c>
      <c r="E57" s="488">
        <f t="shared" si="11"/>
        <v>101.87748909539162</v>
      </c>
      <c r="F57" s="488">
        <f t="shared" si="11"/>
        <v>99.254901960784309</v>
      </c>
      <c r="G57" s="488">
        <f t="shared" si="11"/>
        <v>104.02788536018591</v>
      </c>
      <c r="H57" s="489">
        <f t="shared" si="14"/>
        <v>42248</v>
      </c>
      <c r="I57" s="488">
        <f t="shared" si="12"/>
        <v>101.87748909539162</v>
      </c>
      <c r="J57" s="488">
        <f t="shared" si="10"/>
        <v>99.254901960784309</v>
      </c>
      <c r="K57" s="488">
        <f t="shared" si="10"/>
        <v>104.02788536018591</v>
      </c>
      <c r="L57" s="488" t="e">
        <f t="shared" si="13"/>
        <v>#N/A</v>
      </c>
    </row>
    <row r="58" spans="1:14" ht="15" customHeight="1" x14ac:dyDescent="0.2">
      <c r="A58" s="490" t="s">
        <v>465</v>
      </c>
      <c r="B58" s="487">
        <v>16055</v>
      </c>
      <c r="C58" s="487">
        <v>2514</v>
      </c>
      <c r="D58" s="487">
        <v>1332</v>
      </c>
      <c r="E58" s="488">
        <f t="shared" si="11"/>
        <v>101.49187685694419</v>
      </c>
      <c r="F58" s="488">
        <f t="shared" si="11"/>
        <v>98.588235294117638</v>
      </c>
      <c r="G58" s="488">
        <f t="shared" si="11"/>
        <v>103.17583268783888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16000</v>
      </c>
      <c r="C59" s="487">
        <v>2476</v>
      </c>
      <c r="D59" s="487">
        <v>1299</v>
      </c>
      <c r="E59" s="488">
        <f t="shared" si="11"/>
        <v>101.14419369113092</v>
      </c>
      <c r="F59" s="488">
        <f t="shared" si="11"/>
        <v>97.098039215686271</v>
      </c>
      <c r="G59" s="488">
        <f t="shared" si="11"/>
        <v>100.61967467079782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16029</v>
      </c>
      <c r="C60" s="487">
        <v>2532</v>
      </c>
      <c r="D60" s="487">
        <v>1302</v>
      </c>
      <c r="E60" s="488">
        <f t="shared" si="11"/>
        <v>101.32751754219609</v>
      </c>
      <c r="F60" s="488">
        <f t="shared" si="11"/>
        <v>99.294117647058826</v>
      </c>
      <c r="G60" s="488">
        <f t="shared" si="11"/>
        <v>100.85205267234703</v>
      </c>
      <c r="H60" s="489" t="str">
        <f t="shared" si="14"/>
        <v/>
      </c>
      <c r="I60" s="488" t="str">
        <f t="shared" si="12"/>
        <v/>
      </c>
      <c r="J60" s="488" t="str">
        <f t="shared" si="10"/>
        <v/>
      </c>
      <c r="K60" s="488" t="str">
        <f t="shared" si="10"/>
        <v/>
      </c>
      <c r="L60" s="488" t="e">
        <f t="shared" si="13"/>
        <v>#N/A</v>
      </c>
    </row>
    <row r="61" spans="1:14" ht="15" customHeight="1" x14ac:dyDescent="0.2">
      <c r="A61" s="490">
        <v>42614</v>
      </c>
      <c r="B61" s="487">
        <v>16448</v>
      </c>
      <c r="C61" s="487">
        <v>2438</v>
      </c>
      <c r="D61" s="487">
        <v>1369</v>
      </c>
      <c r="E61" s="488">
        <f t="shared" si="11"/>
        <v>103.97623111448257</v>
      </c>
      <c r="F61" s="488">
        <f t="shared" si="11"/>
        <v>95.607843137254903</v>
      </c>
      <c r="G61" s="488">
        <f t="shared" si="11"/>
        <v>106.04182804027886</v>
      </c>
      <c r="H61" s="489">
        <f t="shared" si="14"/>
        <v>42614</v>
      </c>
      <c r="I61" s="488">
        <f t="shared" si="12"/>
        <v>103.97623111448257</v>
      </c>
      <c r="J61" s="488">
        <f t="shared" si="10"/>
        <v>95.607843137254903</v>
      </c>
      <c r="K61" s="488">
        <f t="shared" si="10"/>
        <v>106.04182804027886</v>
      </c>
      <c r="L61" s="488" t="e">
        <f t="shared" si="13"/>
        <v>#N/A</v>
      </c>
    </row>
    <row r="62" spans="1:14" ht="15" customHeight="1" x14ac:dyDescent="0.2">
      <c r="A62" s="490" t="s">
        <v>468</v>
      </c>
      <c r="B62" s="487">
        <v>16370</v>
      </c>
      <c r="C62" s="487">
        <v>2435</v>
      </c>
      <c r="D62" s="487">
        <v>1371</v>
      </c>
      <c r="E62" s="488">
        <f t="shared" si="11"/>
        <v>103.48315317023832</v>
      </c>
      <c r="F62" s="488">
        <f t="shared" si="11"/>
        <v>95.490196078431381</v>
      </c>
      <c r="G62" s="488">
        <f t="shared" si="11"/>
        <v>106.19674670797832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16634</v>
      </c>
      <c r="C63" s="487">
        <v>2443</v>
      </c>
      <c r="D63" s="487">
        <v>1407</v>
      </c>
      <c r="E63" s="488">
        <f t="shared" si="11"/>
        <v>105.152032366142</v>
      </c>
      <c r="F63" s="488">
        <f t="shared" si="11"/>
        <v>95.803921568627445</v>
      </c>
      <c r="G63" s="488">
        <f t="shared" si="11"/>
        <v>108.98528272656856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16530</v>
      </c>
      <c r="C64" s="487">
        <v>2423</v>
      </c>
      <c r="D64" s="487">
        <v>1432</v>
      </c>
      <c r="E64" s="488">
        <f t="shared" si="11"/>
        <v>104.49459510714962</v>
      </c>
      <c r="F64" s="488">
        <f t="shared" si="11"/>
        <v>95.019607843137251</v>
      </c>
      <c r="G64" s="488">
        <f t="shared" si="11"/>
        <v>110.92176607281176</v>
      </c>
      <c r="H64" s="489" t="str">
        <f t="shared" si="14"/>
        <v/>
      </c>
      <c r="I64" s="488" t="str">
        <f t="shared" si="12"/>
        <v/>
      </c>
      <c r="J64" s="488" t="str">
        <f t="shared" si="10"/>
        <v/>
      </c>
      <c r="K64" s="488" t="str">
        <f t="shared" si="10"/>
        <v/>
      </c>
      <c r="L64" s="488" t="e">
        <f t="shared" si="13"/>
        <v>#N/A</v>
      </c>
    </row>
    <row r="65" spans="1:12" ht="15" customHeight="1" x14ac:dyDescent="0.2">
      <c r="A65" s="490">
        <v>42979</v>
      </c>
      <c r="B65" s="487">
        <v>16785</v>
      </c>
      <c r="C65" s="487">
        <v>2395</v>
      </c>
      <c r="D65" s="487">
        <v>1442</v>
      </c>
      <c r="E65" s="488">
        <f t="shared" si="11"/>
        <v>106.10658069410204</v>
      </c>
      <c r="F65" s="488">
        <f t="shared" si="11"/>
        <v>93.921568627450981</v>
      </c>
      <c r="G65" s="488">
        <f t="shared" si="11"/>
        <v>111.69635941130906</v>
      </c>
      <c r="H65" s="489">
        <f t="shared" si="14"/>
        <v>42979</v>
      </c>
      <c r="I65" s="488">
        <f t="shared" si="12"/>
        <v>106.10658069410204</v>
      </c>
      <c r="J65" s="488">
        <f t="shared" si="10"/>
        <v>93.921568627450981</v>
      </c>
      <c r="K65" s="488">
        <f t="shared" si="10"/>
        <v>111.69635941130906</v>
      </c>
      <c r="L65" s="488" t="e">
        <f t="shared" si="13"/>
        <v>#N/A</v>
      </c>
    </row>
    <row r="66" spans="1:12" ht="15" customHeight="1" x14ac:dyDescent="0.2">
      <c r="A66" s="490" t="s">
        <v>471</v>
      </c>
      <c r="B66" s="487">
        <v>16555</v>
      </c>
      <c r="C66" s="487">
        <v>2395</v>
      </c>
      <c r="D66" s="487">
        <v>1437</v>
      </c>
      <c r="E66" s="488">
        <f t="shared" si="11"/>
        <v>104.65263290979203</v>
      </c>
      <c r="F66" s="488">
        <f t="shared" si="11"/>
        <v>93.921568627450981</v>
      </c>
      <c r="G66" s="488">
        <f t="shared" si="11"/>
        <v>111.30906274206043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16479</v>
      </c>
      <c r="C67" s="487">
        <v>2353</v>
      </c>
      <c r="D67" s="487">
        <v>1412</v>
      </c>
      <c r="E67" s="488">
        <f t="shared" si="11"/>
        <v>104.17219798975914</v>
      </c>
      <c r="F67" s="488">
        <f t="shared" si="11"/>
        <v>92.274509803921561</v>
      </c>
      <c r="G67" s="488">
        <f t="shared" si="11"/>
        <v>109.3725793958172</v>
      </c>
      <c r="H67" s="489" t="str">
        <f t="shared" si="14"/>
        <v/>
      </c>
      <c r="I67" s="488" t="str">
        <f t="shared" si="12"/>
        <v/>
      </c>
      <c r="J67" s="488" t="str">
        <f t="shared" si="12"/>
        <v/>
      </c>
      <c r="K67" s="488" t="str">
        <f t="shared" si="12"/>
        <v/>
      </c>
      <c r="L67" s="488" t="e">
        <f t="shared" si="13"/>
        <v>#N/A</v>
      </c>
    </row>
    <row r="68" spans="1:12" ht="15" customHeight="1" x14ac:dyDescent="0.2">
      <c r="A68" s="490" t="s">
        <v>473</v>
      </c>
      <c r="B68" s="487">
        <v>16440</v>
      </c>
      <c r="C68" s="487">
        <v>2406</v>
      </c>
      <c r="D68" s="487">
        <v>1467</v>
      </c>
      <c r="E68" s="488">
        <f t="shared" si="11"/>
        <v>103.92565901763702</v>
      </c>
      <c r="F68" s="488">
        <f t="shared" si="11"/>
        <v>94.35294117647058</v>
      </c>
      <c r="G68" s="488">
        <f t="shared" si="11"/>
        <v>113.63284275755228</v>
      </c>
      <c r="H68" s="489" t="str">
        <f t="shared" si="14"/>
        <v/>
      </c>
      <c r="I68" s="488" t="str">
        <f t="shared" si="12"/>
        <v/>
      </c>
      <c r="J68" s="488" t="str">
        <f t="shared" si="12"/>
        <v/>
      </c>
      <c r="K68" s="488" t="str">
        <f t="shared" si="12"/>
        <v/>
      </c>
      <c r="L68" s="488" t="e">
        <f t="shared" si="13"/>
        <v>#N/A</v>
      </c>
    </row>
    <row r="69" spans="1:12" ht="15" customHeight="1" x14ac:dyDescent="0.2">
      <c r="A69" s="490">
        <v>43344</v>
      </c>
      <c r="B69" s="487">
        <v>18021</v>
      </c>
      <c r="C69" s="487">
        <v>2362</v>
      </c>
      <c r="D69" s="487">
        <v>1482</v>
      </c>
      <c r="E69" s="488">
        <f t="shared" si="11"/>
        <v>113.9199696567419</v>
      </c>
      <c r="F69" s="488">
        <f t="shared" si="11"/>
        <v>92.627450980392155</v>
      </c>
      <c r="G69" s="488">
        <f t="shared" si="11"/>
        <v>114.79473276529821</v>
      </c>
      <c r="H69" s="489">
        <f t="shared" si="14"/>
        <v>43344</v>
      </c>
      <c r="I69" s="488">
        <f t="shared" si="12"/>
        <v>113.9199696567419</v>
      </c>
      <c r="J69" s="488">
        <f t="shared" si="12"/>
        <v>92.627450980392155</v>
      </c>
      <c r="K69" s="488">
        <f t="shared" si="12"/>
        <v>114.79473276529821</v>
      </c>
      <c r="L69" s="488" t="e">
        <f t="shared" si="13"/>
        <v>#N/A</v>
      </c>
    </row>
    <row r="70" spans="1:12" ht="15" customHeight="1" x14ac:dyDescent="0.2">
      <c r="A70" s="490" t="s">
        <v>474</v>
      </c>
      <c r="B70" s="487">
        <v>18717</v>
      </c>
      <c r="C70" s="487">
        <v>2465</v>
      </c>
      <c r="D70" s="487">
        <v>1551</v>
      </c>
      <c r="E70" s="488">
        <f t="shared" si="11"/>
        <v>118.31974208230609</v>
      </c>
      <c r="F70" s="488">
        <f t="shared" si="11"/>
        <v>96.666666666666671</v>
      </c>
      <c r="G70" s="488">
        <f t="shared" si="11"/>
        <v>120.1394268009295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18314</v>
      </c>
      <c r="C71" s="487">
        <v>2413</v>
      </c>
      <c r="D71" s="487">
        <v>1545</v>
      </c>
      <c r="E71" s="491">
        <f t="shared" ref="E71:G75" si="15">IF($A$51=37802,IF(COUNTBLANK(B$51:B$70)&gt;0,#N/A,IF(ISBLANK(B71)=FALSE,B71/B$51*100,#N/A)),IF(COUNTBLANK(B$51:B$75)&gt;0,#N/A,B71/B$51*100))</f>
        <v>115.77217270371072</v>
      </c>
      <c r="F71" s="491">
        <f t="shared" si="15"/>
        <v>94.627450980392155</v>
      </c>
      <c r="G71" s="491">
        <f t="shared" si="15"/>
        <v>119.67467079783114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18430</v>
      </c>
      <c r="C72" s="487">
        <v>2480</v>
      </c>
      <c r="D72" s="487">
        <v>1560</v>
      </c>
      <c r="E72" s="491">
        <f t="shared" si="15"/>
        <v>116.50546810797142</v>
      </c>
      <c r="F72" s="491">
        <f t="shared" si="15"/>
        <v>97.254901960784309</v>
      </c>
      <c r="G72" s="491">
        <f t="shared" si="15"/>
        <v>120.83656080557708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18922</v>
      </c>
      <c r="C73" s="487">
        <v>2354</v>
      </c>
      <c r="D73" s="487">
        <v>1592</v>
      </c>
      <c r="E73" s="491">
        <f t="shared" si="15"/>
        <v>119.61565206397371</v>
      </c>
      <c r="F73" s="491">
        <f t="shared" si="15"/>
        <v>92.313725490196077</v>
      </c>
      <c r="G73" s="491">
        <f t="shared" si="15"/>
        <v>123.3152594887684</v>
      </c>
      <c r="H73" s="492">
        <f>IF(A$51=37802,IF(ISERROR(L73)=TRUE,IF(ISBLANK(A73)=FALSE,IF(MONTH(A73)=MONTH(MAX(A$51:A$75)),A73,""),""),""),IF(ISERROR(L73)=TRUE,IF(MONTH(A73)=MONTH(MAX(A$51:A$75)),A73,""),""))</f>
        <v>43709</v>
      </c>
      <c r="I73" s="488">
        <f t="shared" si="12"/>
        <v>119.61565206397371</v>
      </c>
      <c r="J73" s="488">
        <f t="shared" si="12"/>
        <v>92.313725490196077</v>
      </c>
      <c r="K73" s="488">
        <f t="shared" si="12"/>
        <v>123.3152594887684</v>
      </c>
      <c r="L73" s="488" t="e">
        <f t="shared" si="13"/>
        <v>#N/A</v>
      </c>
    </row>
    <row r="74" spans="1:12" ht="15" customHeight="1" x14ac:dyDescent="0.2">
      <c r="A74" s="490" t="s">
        <v>477</v>
      </c>
      <c r="B74" s="487">
        <v>19001</v>
      </c>
      <c r="C74" s="487">
        <v>2380</v>
      </c>
      <c r="D74" s="487">
        <v>1595</v>
      </c>
      <c r="E74" s="491">
        <f t="shared" si="15"/>
        <v>120.11505152032368</v>
      </c>
      <c r="F74" s="491">
        <f t="shared" si="15"/>
        <v>93.333333333333329</v>
      </c>
      <c r="G74" s="491">
        <f t="shared" si="15"/>
        <v>123.54763749031758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18771</v>
      </c>
      <c r="C75" s="493">
        <v>2263</v>
      </c>
      <c r="D75" s="493">
        <v>1555</v>
      </c>
      <c r="E75" s="491">
        <f t="shared" si="15"/>
        <v>118.66110373601366</v>
      </c>
      <c r="F75" s="491">
        <f t="shared" si="15"/>
        <v>88.745098039215691</v>
      </c>
      <c r="G75" s="491">
        <f t="shared" si="15"/>
        <v>120.44926413632844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119.61565206397371</v>
      </c>
      <c r="J77" s="488">
        <f>IF(J75&lt;&gt;"",J75,IF(J74&lt;&gt;"",J74,IF(J73&lt;&gt;"",J73,IF(J72&lt;&gt;"",J72,IF(J71&lt;&gt;"",J71,IF(J70&lt;&gt;"",J70,""))))))</f>
        <v>92.313725490196077</v>
      </c>
      <c r="K77" s="488">
        <f>IF(K75&lt;&gt;"",K75,IF(K74&lt;&gt;"",K74,IF(K73&lt;&gt;"",K73,IF(K72&lt;&gt;"",K72,IF(K71&lt;&gt;"",K71,IF(K70&lt;&gt;"",K70,""))))))</f>
        <v>123.3152594887684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+19,6%</v>
      </c>
      <c r="J79" s="488" t="str">
        <f>"GeB - ausschließlich: "&amp;IF(J77&gt;100,"+","")&amp;TEXT(J77-100,"0,0")&amp;"%"</f>
        <v>GeB - ausschließlich: -7,7%</v>
      </c>
      <c r="K79" s="488" t="str">
        <f>"GeB - im Nebenjob: "&amp;IF(K77&gt;100,"+","")&amp;TEXT(K77-100,"0,0")&amp;"%"</f>
        <v>GeB - im Nebenjob: +23,3%</v>
      </c>
    </row>
    <row r="81" spans="9:9" ht="15" customHeight="1" x14ac:dyDescent="0.2">
      <c r="I81" s="488" t="str">
        <f>IF(ISERROR(HLOOKUP(1,I$78:K$79,2,FALSE)),"",HLOOKUP(1,I$78:K$79,2,FALSE))</f>
        <v>GeB - im Nebenjob: +23,3%</v>
      </c>
    </row>
    <row r="82" spans="9:9" ht="15" customHeight="1" x14ac:dyDescent="0.2">
      <c r="I82" s="488" t="str">
        <f>IF(ISERROR(HLOOKUP(2,I$78:K$79,2,FALSE)),"",HLOOKUP(2,I$78:K$79,2,FALSE))</f>
        <v>SvB: +19,6%</v>
      </c>
    </row>
    <row r="83" spans="9:9" ht="15" customHeight="1" x14ac:dyDescent="0.2">
      <c r="I83" s="488" t="str">
        <f>IF(ISERROR(HLOOKUP(3,I$78:K$79,2,FALSE)),"",HLOOKUP(3,I$78:K$79,2,FALSE))</f>
        <v>GeB - ausschließlich: -7,7%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18771</v>
      </c>
      <c r="E12" s="114">
        <v>19001</v>
      </c>
      <c r="F12" s="114">
        <v>18922</v>
      </c>
      <c r="G12" s="114">
        <v>18430</v>
      </c>
      <c r="H12" s="114">
        <v>18314</v>
      </c>
      <c r="I12" s="115">
        <v>457</v>
      </c>
      <c r="J12" s="116">
        <v>2.4953587419460521</v>
      </c>
      <c r="N12" s="117"/>
    </row>
    <row r="13" spans="1:15" s="110" customFormat="1" ht="13.5" customHeight="1" x14ac:dyDescent="0.2">
      <c r="A13" s="118" t="s">
        <v>105</v>
      </c>
      <c r="B13" s="119" t="s">
        <v>106</v>
      </c>
      <c r="C13" s="113">
        <v>56.619253103191092</v>
      </c>
      <c r="D13" s="114">
        <v>10628</v>
      </c>
      <c r="E13" s="114">
        <v>10838</v>
      </c>
      <c r="F13" s="114">
        <v>10821</v>
      </c>
      <c r="G13" s="114">
        <v>10484</v>
      </c>
      <c r="H13" s="114">
        <v>10371</v>
      </c>
      <c r="I13" s="115">
        <v>257</v>
      </c>
      <c r="J13" s="116">
        <v>2.4780638318387811</v>
      </c>
    </row>
    <row r="14" spans="1:15" s="110" customFormat="1" ht="13.5" customHeight="1" x14ac:dyDescent="0.2">
      <c r="A14" s="120"/>
      <c r="B14" s="119" t="s">
        <v>107</v>
      </c>
      <c r="C14" s="113">
        <v>43.380746896808908</v>
      </c>
      <c r="D14" s="114">
        <v>8143</v>
      </c>
      <c r="E14" s="114">
        <v>8163</v>
      </c>
      <c r="F14" s="114">
        <v>8101</v>
      </c>
      <c r="G14" s="114">
        <v>7946</v>
      </c>
      <c r="H14" s="114">
        <v>7943</v>
      </c>
      <c r="I14" s="115">
        <v>200</v>
      </c>
      <c r="J14" s="116">
        <v>2.517940324814302</v>
      </c>
    </row>
    <row r="15" spans="1:15" s="110" customFormat="1" ht="13.5" customHeight="1" x14ac:dyDescent="0.2">
      <c r="A15" s="118" t="s">
        <v>105</v>
      </c>
      <c r="B15" s="121" t="s">
        <v>108</v>
      </c>
      <c r="C15" s="113">
        <v>11.757498268605827</v>
      </c>
      <c r="D15" s="114">
        <v>2207</v>
      </c>
      <c r="E15" s="114">
        <v>2392</v>
      </c>
      <c r="F15" s="114">
        <v>2413</v>
      </c>
      <c r="G15" s="114">
        <v>2193</v>
      </c>
      <c r="H15" s="114">
        <v>2216</v>
      </c>
      <c r="I15" s="115">
        <v>-9</v>
      </c>
      <c r="J15" s="116">
        <v>-0.40613718411552346</v>
      </c>
    </row>
    <row r="16" spans="1:15" s="110" customFormat="1" ht="13.5" customHeight="1" x14ac:dyDescent="0.2">
      <c r="A16" s="118"/>
      <c r="B16" s="121" t="s">
        <v>109</v>
      </c>
      <c r="C16" s="113">
        <v>67.625592669543451</v>
      </c>
      <c r="D16" s="114">
        <v>12694</v>
      </c>
      <c r="E16" s="114">
        <v>12709</v>
      </c>
      <c r="F16" s="114">
        <v>12679</v>
      </c>
      <c r="G16" s="114">
        <v>12478</v>
      </c>
      <c r="H16" s="114">
        <v>12391</v>
      </c>
      <c r="I16" s="115">
        <v>303</v>
      </c>
      <c r="J16" s="116">
        <v>2.4453232184650151</v>
      </c>
    </row>
    <row r="17" spans="1:10" s="110" customFormat="1" ht="13.5" customHeight="1" x14ac:dyDescent="0.2">
      <c r="A17" s="118"/>
      <c r="B17" s="121" t="s">
        <v>110</v>
      </c>
      <c r="C17" s="113">
        <v>19.524798891907729</v>
      </c>
      <c r="D17" s="114">
        <v>3665</v>
      </c>
      <c r="E17" s="114">
        <v>3699</v>
      </c>
      <c r="F17" s="114">
        <v>3641</v>
      </c>
      <c r="G17" s="114">
        <v>3578</v>
      </c>
      <c r="H17" s="114">
        <v>3524</v>
      </c>
      <c r="I17" s="115">
        <v>141</v>
      </c>
      <c r="J17" s="116">
        <v>4.0011350737797953</v>
      </c>
    </row>
    <row r="18" spans="1:10" s="110" customFormat="1" ht="13.5" customHeight="1" x14ac:dyDescent="0.2">
      <c r="A18" s="120"/>
      <c r="B18" s="121" t="s">
        <v>111</v>
      </c>
      <c r="C18" s="113">
        <v>1.0921101699429971</v>
      </c>
      <c r="D18" s="114">
        <v>205</v>
      </c>
      <c r="E18" s="114">
        <v>201</v>
      </c>
      <c r="F18" s="114">
        <v>189</v>
      </c>
      <c r="G18" s="114">
        <v>181</v>
      </c>
      <c r="H18" s="114">
        <v>183</v>
      </c>
      <c r="I18" s="115">
        <v>22</v>
      </c>
      <c r="J18" s="116">
        <v>12.021857923497267</v>
      </c>
    </row>
    <row r="19" spans="1:10" s="110" customFormat="1" ht="13.5" customHeight="1" x14ac:dyDescent="0.2">
      <c r="A19" s="120"/>
      <c r="B19" s="121" t="s">
        <v>112</v>
      </c>
      <c r="C19" s="113">
        <v>0.34627883437216983</v>
      </c>
      <c r="D19" s="114">
        <v>65</v>
      </c>
      <c r="E19" s="114">
        <v>52</v>
      </c>
      <c r="F19" s="114">
        <v>58</v>
      </c>
      <c r="G19" s="114">
        <v>51</v>
      </c>
      <c r="H19" s="114">
        <v>61</v>
      </c>
      <c r="I19" s="115">
        <v>4</v>
      </c>
      <c r="J19" s="116">
        <v>6.557377049180328</v>
      </c>
    </row>
    <row r="20" spans="1:10" s="110" customFormat="1" ht="13.5" customHeight="1" x14ac:dyDescent="0.2">
      <c r="A20" s="118" t="s">
        <v>113</v>
      </c>
      <c r="B20" s="122" t="s">
        <v>114</v>
      </c>
      <c r="C20" s="113">
        <v>74.071706355548457</v>
      </c>
      <c r="D20" s="114">
        <v>13904</v>
      </c>
      <c r="E20" s="114">
        <v>14188</v>
      </c>
      <c r="F20" s="114">
        <v>14126</v>
      </c>
      <c r="G20" s="114">
        <v>13722</v>
      </c>
      <c r="H20" s="114">
        <v>13666</v>
      </c>
      <c r="I20" s="115">
        <v>238</v>
      </c>
      <c r="J20" s="116">
        <v>1.7415483682130837</v>
      </c>
    </row>
    <row r="21" spans="1:10" s="110" customFormat="1" ht="13.5" customHeight="1" x14ac:dyDescent="0.2">
      <c r="A21" s="120"/>
      <c r="B21" s="122" t="s">
        <v>115</v>
      </c>
      <c r="C21" s="113">
        <v>25.928293644451546</v>
      </c>
      <c r="D21" s="114">
        <v>4867</v>
      </c>
      <c r="E21" s="114">
        <v>4813</v>
      </c>
      <c r="F21" s="114">
        <v>4796</v>
      </c>
      <c r="G21" s="114">
        <v>4708</v>
      </c>
      <c r="H21" s="114">
        <v>4648</v>
      </c>
      <c r="I21" s="115">
        <v>219</v>
      </c>
      <c r="J21" s="116">
        <v>4.7117039586919107</v>
      </c>
    </row>
    <row r="22" spans="1:10" s="110" customFormat="1" ht="13.5" customHeight="1" x14ac:dyDescent="0.2">
      <c r="A22" s="118" t="s">
        <v>113</v>
      </c>
      <c r="B22" s="122" t="s">
        <v>116</v>
      </c>
      <c r="C22" s="113">
        <v>78.765116402962022</v>
      </c>
      <c r="D22" s="114">
        <v>14785</v>
      </c>
      <c r="E22" s="114">
        <v>14991</v>
      </c>
      <c r="F22" s="114">
        <v>15001</v>
      </c>
      <c r="G22" s="114">
        <v>14852</v>
      </c>
      <c r="H22" s="114">
        <v>14866</v>
      </c>
      <c r="I22" s="115">
        <v>-81</v>
      </c>
      <c r="J22" s="116">
        <v>-0.54486748284676445</v>
      </c>
    </row>
    <row r="23" spans="1:10" s="110" customFormat="1" ht="13.5" customHeight="1" x14ac:dyDescent="0.2">
      <c r="A23" s="123"/>
      <c r="B23" s="124" t="s">
        <v>117</v>
      </c>
      <c r="C23" s="125">
        <v>21.101699429971767</v>
      </c>
      <c r="D23" s="114">
        <v>3961</v>
      </c>
      <c r="E23" s="114">
        <v>3977</v>
      </c>
      <c r="F23" s="114">
        <v>3894</v>
      </c>
      <c r="G23" s="114">
        <v>3559</v>
      </c>
      <c r="H23" s="114">
        <v>3430</v>
      </c>
      <c r="I23" s="115">
        <v>531</v>
      </c>
      <c r="J23" s="116">
        <v>15.481049562682216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3818</v>
      </c>
      <c r="E26" s="114">
        <v>3975</v>
      </c>
      <c r="F26" s="114">
        <v>3946</v>
      </c>
      <c r="G26" s="114">
        <v>4040</v>
      </c>
      <c r="H26" s="140">
        <v>3958</v>
      </c>
      <c r="I26" s="115">
        <v>-140</v>
      </c>
      <c r="J26" s="116">
        <v>-3.5371399696816574</v>
      </c>
    </row>
    <row r="27" spans="1:10" s="110" customFormat="1" ht="13.5" customHeight="1" x14ac:dyDescent="0.2">
      <c r="A27" s="118" t="s">
        <v>105</v>
      </c>
      <c r="B27" s="119" t="s">
        <v>106</v>
      </c>
      <c r="C27" s="113">
        <v>35.673127291775799</v>
      </c>
      <c r="D27" s="115">
        <v>1362</v>
      </c>
      <c r="E27" s="114">
        <v>1403</v>
      </c>
      <c r="F27" s="114">
        <v>1402</v>
      </c>
      <c r="G27" s="114">
        <v>1447</v>
      </c>
      <c r="H27" s="140">
        <v>1424</v>
      </c>
      <c r="I27" s="115">
        <v>-62</v>
      </c>
      <c r="J27" s="116">
        <v>-4.3539325842696632</v>
      </c>
    </row>
    <row r="28" spans="1:10" s="110" customFormat="1" ht="13.5" customHeight="1" x14ac:dyDescent="0.2">
      <c r="A28" s="120"/>
      <c r="B28" s="119" t="s">
        <v>107</v>
      </c>
      <c r="C28" s="113">
        <v>64.326872708224201</v>
      </c>
      <c r="D28" s="115">
        <v>2456</v>
      </c>
      <c r="E28" s="114">
        <v>2572</v>
      </c>
      <c r="F28" s="114">
        <v>2544</v>
      </c>
      <c r="G28" s="114">
        <v>2593</v>
      </c>
      <c r="H28" s="140">
        <v>2534</v>
      </c>
      <c r="I28" s="115">
        <v>-78</v>
      </c>
      <c r="J28" s="116">
        <v>-3.0781373322809786</v>
      </c>
    </row>
    <row r="29" spans="1:10" s="110" customFormat="1" ht="13.5" customHeight="1" x14ac:dyDescent="0.2">
      <c r="A29" s="118" t="s">
        <v>105</v>
      </c>
      <c r="B29" s="121" t="s">
        <v>108</v>
      </c>
      <c r="C29" s="113">
        <v>14.876898899947616</v>
      </c>
      <c r="D29" s="115">
        <v>568</v>
      </c>
      <c r="E29" s="114">
        <v>624</v>
      </c>
      <c r="F29" s="114">
        <v>584</v>
      </c>
      <c r="G29" s="114">
        <v>621</v>
      </c>
      <c r="H29" s="140">
        <v>574</v>
      </c>
      <c r="I29" s="115">
        <v>-6</v>
      </c>
      <c r="J29" s="116">
        <v>-1.0452961672473868</v>
      </c>
    </row>
    <row r="30" spans="1:10" s="110" customFormat="1" ht="13.5" customHeight="1" x14ac:dyDescent="0.2">
      <c r="A30" s="118"/>
      <c r="B30" s="121" t="s">
        <v>109</v>
      </c>
      <c r="C30" s="113">
        <v>51.46673651126244</v>
      </c>
      <c r="D30" s="115">
        <v>1965</v>
      </c>
      <c r="E30" s="114">
        <v>2042</v>
      </c>
      <c r="F30" s="114">
        <v>2052</v>
      </c>
      <c r="G30" s="114">
        <v>2075</v>
      </c>
      <c r="H30" s="140">
        <v>2046</v>
      </c>
      <c r="I30" s="115">
        <v>-81</v>
      </c>
      <c r="J30" s="116">
        <v>-3.9589442815249267</v>
      </c>
    </row>
    <row r="31" spans="1:10" s="110" customFormat="1" ht="13.5" customHeight="1" x14ac:dyDescent="0.2">
      <c r="A31" s="118"/>
      <c r="B31" s="121" t="s">
        <v>110</v>
      </c>
      <c r="C31" s="113">
        <v>19.591409114719749</v>
      </c>
      <c r="D31" s="115">
        <v>748</v>
      </c>
      <c r="E31" s="114">
        <v>758</v>
      </c>
      <c r="F31" s="114">
        <v>751</v>
      </c>
      <c r="G31" s="114">
        <v>781</v>
      </c>
      <c r="H31" s="140">
        <v>774</v>
      </c>
      <c r="I31" s="115">
        <v>-26</v>
      </c>
      <c r="J31" s="116">
        <v>-3.3591731266149871</v>
      </c>
    </row>
    <row r="32" spans="1:10" s="110" customFormat="1" ht="13.5" customHeight="1" x14ac:dyDescent="0.2">
      <c r="A32" s="120"/>
      <c r="B32" s="121" t="s">
        <v>111</v>
      </c>
      <c r="C32" s="113">
        <v>14.064955474070194</v>
      </c>
      <c r="D32" s="115">
        <v>537</v>
      </c>
      <c r="E32" s="114">
        <v>551</v>
      </c>
      <c r="F32" s="114">
        <v>559</v>
      </c>
      <c r="G32" s="114">
        <v>563</v>
      </c>
      <c r="H32" s="140">
        <v>564</v>
      </c>
      <c r="I32" s="115">
        <v>-27</v>
      </c>
      <c r="J32" s="116">
        <v>-4.7872340425531918</v>
      </c>
    </row>
    <row r="33" spans="1:10" s="110" customFormat="1" ht="13.5" customHeight="1" x14ac:dyDescent="0.2">
      <c r="A33" s="120"/>
      <c r="B33" s="121" t="s">
        <v>112</v>
      </c>
      <c r="C33" s="113">
        <v>1.2048192771084338</v>
      </c>
      <c r="D33" s="115">
        <v>46</v>
      </c>
      <c r="E33" s="114">
        <v>57</v>
      </c>
      <c r="F33" s="114">
        <v>63</v>
      </c>
      <c r="G33" s="114">
        <v>54</v>
      </c>
      <c r="H33" s="140">
        <v>49</v>
      </c>
      <c r="I33" s="115">
        <v>-3</v>
      </c>
      <c r="J33" s="116">
        <v>-6.1224489795918364</v>
      </c>
    </row>
    <row r="34" spans="1:10" s="110" customFormat="1" ht="13.5" customHeight="1" x14ac:dyDescent="0.2">
      <c r="A34" s="118" t="s">
        <v>113</v>
      </c>
      <c r="B34" s="122" t="s">
        <v>116</v>
      </c>
      <c r="C34" s="113">
        <v>82.451545311681514</v>
      </c>
      <c r="D34" s="115">
        <v>3148</v>
      </c>
      <c r="E34" s="114">
        <v>3269</v>
      </c>
      <c r="F34" s="114">
        <v>3265</v>
      </c>
      <c r="G34" s="114">
        <v>3360</v>
      </c>
      <c r="H34" s="140">
        <v>3310</v>
      </c>
      <c r="I34" s="115">
        <v>-162</v>
      </c>
      <c r="J34" s="116">
        <v>-4.8942598187311175</v>
      </c>
    </row>
    <row r="35" spans="1:10" s="110" customFormat="1" ht="13.5" customHeight="1" x14ac:dyDescent="0.2">
      <c r="A35" s="118"/>
      <c r="B35" s="119" t="s">
        <v>117</v>
      </c>
      <c r="C35" s="113">
        <v>17.260345730749084</v>
      </c>
      <c r="D35" s="115">
        <v>659</v>
      </c>
      <c r="E35" s="114">
        <v>695</v>
      </c>
      <c r="F35" s="114">
        <v>669</v>
      </c>
      <c r="G35" s="114">
        <v>668</v>
      </c>
      <c r="H35" s="140">
        <v>639</v>
      </c>
      <c r="I35" s="115">
        <v>20</v>
      </c>
      <c r="J35" s="116">
        <v>3.1298904538341157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2263</v>
      </c>
      <c r="E37" s="114">
        <v>2380</v>
      </c>
      <c r="F37" s="114">
        <v>2354</v>
      </c>
      <c r="G37" s="114">
        <v>2480</v>
      </c>
      <c r="H37" s="140">
        <v>2413</v>
      </c>
      <c r="I37" s="115">
        <v>-150</v>
      </c>
      <c r="J37" s="116">
        <v>-6.2163282221301284</v>
      </c>
    </row>
    <row r="38" spans="1:10" s="110" customFormat="1" ht="13.5" customHeight="1" x14ac:dyDescent="0.2">
      <c r="A38" s="118" t="s">
        <v>105</v>
      </c>
      <c r="B38" s="119" t="s">
        <v>106</v>
      </c>
      <c r="C38" s="113">
        <v>30.35793194874061</v>
      </c>
      <c r="D38" s="115">
        <v>687</v>
      </c>
      <c r="E38" s="114">
        <v>716</v>
      </c>
      <c r="F38" s="114">
        <v>708</v>
      </c>
      <c r="G38" s="114">
        <v>762</v>
      </c>
      <c r="H38" s="140">
        <v>739</v>
      </c>
      <c r="I38" s="115">
        <v>-52</v>
      </c>
      <c r="J38" s="116">
        <v>-7.036535859269283</v>
      </c>
    </row>
    <row r="39" spans="1:10" s="110" customFormat="1" ht="13.5" customHeight="1" x14ac:dyDescent="0.2">
      <c r="A39" s="120"/>
      <c r="B39" s="119" t="s">
        <v>107</v>
      </c>
      <c r="C39" s="113">
        <v>69.642068051259386</v>
      </c>
      <c r="D39" s="115">
        <v>1576</v>
      </c>
      <c r="E39" s="114">
        <v>1664</v>
      </c>
      <c r="F39" s="114">
        <v>1646</v>
      </c>
      <c r="G39" s="114">
        <v>1718</v>
      </c>
      <c r="H39" s="140">
        <v>1674</v>
      </c>
      <c r="I39" s="115">
        <v>-98</v>
      </c>
      <c r="J39" s="116">
        <v>-5.8542413381123062</v>
      </c>
    </row>
    <row r="40" spans="1:10" s="110" customFormat="1" ht="13.5" customHeight="1" x14ac:dyDescent="0.2">
      <c r="A40" s="118" t="s">
        <v>105</v>
      </c>
      <c r="B40" s="121" t="s">
        <v>108</v>
      </c>
      <c r="C40" s="113">
        <v>17.410517012814847</v>
      </c>
      <c r="D40" s="115">
        <v>394</v>
      </c>
      <c r="E40" s="114">
        <v>429</v>
      </c>
      <c r="F40" s="114">
        <v>395</v>
      </c>
      <c r="G40" s="114">
        <v>459</v>
      </c>
      <c r="H40" s="140">
        <v>415</v>
      </c>
      <c r="I40" s="115">
        <v>-21</v>
      </c>
      <c r="J40" s="116">
        <v>-5.0602409638554215</v>
      </c>
    </row>
    <row r="41" spans="1:10" s="110" customFormat="1" ht="13.5" customHeight="1" x14ac:dyDescent="0.2">
      <c r="A41" s="118"/>
      <c r="B41" s="121" t="s">
        <v>109</v>
      </c>
      <c r="C41" s="113">
        <v>38.70967741935484</v>
      </c>
      <c r="D41" s="115">
        <v>876</v>
      </c>
      <c r="E41" s="114">
        <v>940</v>
      </c>
      <c r="F41" s="114">
        <v>940</v>
      </c>
      <c r="G41" s="114">
        <v>977</v>
      </c>
      <c r="H41" s="140">
        <v>960</v>
      </c>
      <c r="I41" s="115">
        <v>-84</v>
      </c>
      <c r="J41" s="116">
        <v>-8.75</v>
      </c>
    </row>
    <row r="42" spans="1:10" s="110" customFormat="1" ht="13.5" customHeight="1" x14ac:dyDescent="0.2">
      <c r="A42" s="118"/>
      <c r="B42" s="121" t="s">
        <v>110</v>
      </c>
      <c r="C42" s="113">
        <v>21.078214759169246</v>
      </c>
      <c r="D42" s="115">
        <v>477</v>
      </c>
      <c r="E42" s="114">
        <v>479</v>
      </c>
      <c r="F42" s="114">
        <v>477</v>
      </c>
      <c r="G42" s="114">
        <v>499</v>
      </c>
      <c r="H42" s="140">
        <v>492</v>
      </c>
      <c r="I42" s="115">
        <v>-15</v>
      </c>
      <c r="J42" s="116">
        <v>-3.0487804878048781</v>
      </c>
    </row>
    <row r="43" spans="1:10" s="110" customFormat="1" ht="13.5" customHeight="1" x14ac:dyDescent="0.2">
      <c r="A43" s="120"/>
      <c r="B43" s="121" t="s">
        <v>111</v>
      </c>
      <c r="C43" s="113">
        <v>22.801590808661068</v>
      </c>
      <c r="D43" s="115">
        <v>516</v>
      </c>
      <c r="E43" s="114">
        <v>532</v>
      </c>
      <c r="F43" s="114">
        <v>542</v>
      </c>
      <c r="G43" s="114">
        <v>545</v>
      </c>
      <c r="H43" s="140">
        <v>546</v>
      </c>
      <c r="I43" s="115">
        <v>-30</v>
      </c>
      <c r="J43" s="116">
        <v>-5.4945054945054945</v>
      </c>
    </row>
    <row r="44" spans="1:10" s="110" customFormat="1" ht="13.5" customHeight="1" x14ac:dyDescent="0.2">
      <c r="A44" s="120"/>
      <c r="B44" s="121" t="s">
        <v>112</v>
      </c>
      <c r="C44" s="113">
        <v>1.7233760494918251</v>
      </c>
      <c r="D44" s="115">
        <v>39</v>
      </c>
      <c r="E44" s="114">
        <v>49</v>
      </c>
      <c r="F44" s="114">
        <v>54</v>
      </c>
      <c r="G44" s="114">
        <v>46</v>
      </c>
      <c r="H44" s="140">
        <v>42</v>
      </c>
      <c r="I44" s="115">
        <v>-3</v>
      </c>
      <c r="J44" s="116">
        <v>-7.1428571428571432</v>
      </c>
    </row>
    <row r="45" spans="1:10" s="110" customFormat="1" ht="13.5" customHeight="1" x14ac:dyDescent="0.2">
      <c r="A45" s="118" t="s">
        <v>113</v>
      </c>
      <c r="B45" s="122" t="s">
        <v>116</v>
      </c>
      <c r="C45" s="113">
        <v>80.777728678745035</v>
      </c>
      <c r="D45" s="115">
        <v>1828</v>
      </c>
      <c r="E45" s="114">
        <v>1911</v>
      </c>
      <c r="F45" s="114">
        <v>1898</v>
      </c>
      <c r="G45" s="114">
        <v>2009</v>
      </c>
      <c r="H45" s="140">
        <v>1966</v>
      </c>
      <c r="I45" s="115">
        <v>-138</v>
      </c>
      <c r="J45" s="116">
        <v>-7.0193285859613432</v>
      </c>
    </row>
    <row r="46" spans="1:10" s="110" customFormat="1" ht="13.5" customHeight="1" x14ac:dyDescent="0.2">
      <c r="A46" s="118"/>
      <c r="B46" s="119" t="s">
        <v>117</v>
      </c>
      <c r="C46" s="113">
        <v>18.736190897039329</v>
      </c>
      <c r="D46" s="115">
        <v>424</v>
      </c>
      <c r="E46" s="114">
        <v>458</v>
      </c>
      <c r="F46" s="114">
        <v>444</v>
      </c>
      <c r="G46" s="114">
        <v>459</v>
      </c>
      <c r="H46" s="140">
        <v>438</v>
      </c>
      <c r="I46" s="115">
        <v>-14</v>
      </c>
      <c r="J46" s="116">
        <v>-3.1963470319634704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1555</v>
      </c>
      <c r="E48" s="114">
        <v>1595</v>
      </c>
      <c r="F48" s="114">
        <v>1592</v>
      </c>
      <c r="G48" s="114">
        <v>1560</v>
      </c>
      <c r="H48" s="140">
        <v>1545</v>
      </c>
      <c r="I48" s="115">
        <v>10</v>
      </c>
      <c r="J48" s="116">
        <v>0.6472491909385113</v>
      </c>
    </row>
    <row r="49" spans="1:12" s="110" customFormat="1" ht="13.5" customHeight="1" x14ac:dyDescent="0.2">
      <c r="A49" s="118" t="s">
        <v>105</v>
      </c>
      <c r="B49" s="119" t="s">
        <v>106</v>
      </c>
      <c r="C49" s="113">
        <v>43.40836012861736</v>
      </c>
      <c r="D49" s="115">
        <v>675</v>
      </c>
      <c r="E49" s="114">
        <v>687</v>
      </c>
      <c r="F49" s="114">
        <v>694</v>
      </c>
      <c r="G49" s="114">
        <v>685</v>
      </c>
      <c r="H49" s="140">
        <v>685</v>
      </c>
      <c r="I49" s="115">
        <v>-10</v>
      </c>
      <c r="J49" s="116">
        <v>-1.4598540145985401</v>
      </c>
    </row>
    <row r="50" spans="1:12" s="110" customFormat="1" ht="13.5" customHeight="1" x14ac:dyDescent="0.2">
      <c r="A50" s="120"/>
      <c r="B50" s="119" t="s">
        <v>107</v>
      </c>
      <c r="C50" s="113">
        <v>56.59163987138264</v>
      </c>
      <c r="D50" s="115">
        <v>880</v>
      </c>
      <c r="E50" s="114">
        <v>908</v>
      </c>
      <c r="F50" s="114">
        <v>898</v>
      </c>
      <c r="G50" s="114">
        <v>875</v>
      </c>
      <c r="H50" s="140">
        <v>860</v>
      </c>
      <c r="I50" s="115">
        <v>20</v>
      </c>
      <c r="J50" s="116">
        <v>2.3255813953488373</v>
      </c>
    </row>
    <row r="51" spans="1:12" s="110" customFormat="1" ht="13.5" customHeight="1" x14ac:dyDescent="0.2">
      <c r="A51" s="118" t="s">
        <v>105</v>
      </c>
      <c r="B51" s="121" t="s">
        <v>108</v>
      </c>
      <c r="C51" s="113">
        <v>11.189710610932476</v>
      </c>
      <c r="D51" s="115">
        <v>174</v>
      </c>
      <c r="E51" s="114">
        <v>195</v>
      </c>
      <c r="F51" s="114">
        <v>189</v>
      </c>
      <c r="G51" s="114">
        <v>162</v>
      </c>
      <c r="H51" s="140">
        <v>159</v>
      </c>
      <c r="I51" s="115">
        <v>15</v>
      </c>
      <c r="J51" s="116">
        <v>9.433962264150944</v>
      </c>
    </row>
    <row r="52" spans="1:12" s="110" customFormat="1" ht="13.5" customHeight="1" x14ac:dyDescent="0.2">
      <c r="A52" s="118"/>
      <c r="B52" s="121" t="s">
        <v>109</v>
      </c>
      <c r="C52" s="113">
        <v>70.032154340836016</v>
      </c>
      <c r="D52" s="115">
        <v>1089</v>
      </c>
      <c r="E52" s="114">
        <v>1102</v>
      </c>
      <c r="F52" s="114">
        <v>1112</v>
      </c>
      <c r="G52" s="114">
        <v>1098</v>
      </c>
      <c r="H52" s="140">
        <v>1086</v>
      </c>
      <c r="I52" s="115">
        <v>3</v>
      </c>
      <c r="J52" s="116">
        <v>0.27624309392265195</v>
      </c>
    </row>
    <row r="53" spans="1:12" s="110" customFormat="1" ht="13.5" customHeight="1" x14ac:dyDescent="0.2">
      <c r="A53" s="118"/>
      <c r="B53" s="121" t="s">
        <v>110</v>
      </c>
      <c r="C53" s="113">
        <v>17.427652733118972</v>
      </c>
      <c r="D53" s="115">
        <v>271</v>
      </c>
      <c r="E53" s="114">
        <v>279</v>
      </c>
      <c r="F53" s="114">
        <v>274</v>
      </c>
      <c r="G53" s="114">
        <v>282</v>
      </c>
      <c r="H53" s="140">
        <v>282</v>
      </c>
      <c r="I53" s="115">
        <v>-11</v>
      </c>
      <c r="J53" s="116">
        <v>-3.9007092198581561</v>
      </c>
    </row>
    <row r="54" spans="1:12" s="110" customFormat="1" ht="13.5" customHeight="1" x14ac:dyDescent="0.2">
      <c r="A54" s="120"/>
      <c r="B54" s="121" t="s">
        <v>111</v>
      </c>
      <c r="C54" s="113">
        <v>1.3504823151125402</v>
      </c>
      <c r="D54" s="115">
        <v>21</v>
      </c>
      <c r="E54" s="114">
        <v>19</v>
      </c>
      <c r="F54" s="114">
        <v>17</v>
      </c>
      <c r="G54" s="114">
        <v>18</v>
      </c>
      <c r="H54" s="140">
        <v>18</v>
      </c>
      <c r="I54" s="115">
        <v>3</v>
      </c>
      <c r="J54" s="116">
        <v>16.666666666666668</v>
      </c>
    </row>
    <row r="55" spans="1:12" s="110" customFormat="1" ht="13.5" customHeight="1" x14ac:dyDescent="0.2">
      <c r="A55" s="120"/>
      <c r="B55" s="121" t="s">
        <v>112</v>
      </c>
      <c r="C55" s="113">
        <v>0.45016077170418006</v>
      </c>
      <c r="D55" s="115">
        <v>7</v>
      </c>
      <c r="E55" s="114">
        <v>8</v>
      </c>
      <c r="F55" s="114">
        <v>9</v>
      </c>
      <c r="G55" s="114">
        <v>8</v>
      </c>
      <c r="H55" s="140">
        <v>7</v>
      </c>
      <c r="I55" s="115">
        <v>0</v>
      </c>
      <c r="J55" s="116">
        <v>0</v>
      </c>
    </row>
    <row r="56" spans="1:12" s="110" customFormat="1" ht="13.5" customHeight="1" x14ac:dyDescent="0.2">
      <c r="A56" s="118" t="s">
        <v>113</v>
      </c>
      <c r="B56" s="122" t="s">
        <v>116</v>
      </c>
      <c r="C56" s="113">
        <v>84.887459807073952</v>
      </c>
      <c r="D56" s="115">
        <v>1320</v>
      </c>
      <c r="E56" s="114">
        <v>1358</v>
      </c>
      <c r="F56" s="114">
        <v>1367</v>
      </c>
      <c r="G56" s="114">
        <v>1351</v>
      </c>
      <c r="H56" s="140">
        <v>1344</v>
      </c>
      <c r="I56" s="115">
        <v>-24</v>
      </c>
      <c r="J56" s="116">
        <v>-1.7857142857142858</v>
      </c>
    </row>
    <row r="57" spans="1:12" s="110" customFormat="1" ht="13.5" customHeight="1" x14ac:dyDescent="0.2">
      <c r="A57" s="142"/>
      <c r="B57" s="124" t="s">
        <v>117</v>
      </c>
      <c r="C57" s="125">
        <v>15.112540192926046</v>
      </c>
      <c r="D57" s="143">
        <v>235</v>
      </c>
      <c r="E57" s="144">
        <v>237</v>
      </c>
      <c r="F57" s="144">
        <v>225</v>
      </c>
      <c r="G57" s="144">
        <v>209</v>
      </c>
      <c r="H57" s="145">
        <v>201</v>
      </c>
      <c r="I57" s="143">
        <v>34</v>
      </c>
      <c r="J57" s="146">
        <v>16.915422885572138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18771</v>
      </c>
      <c r="E12" s="236">
        <v>19001</v>
      </c>
      <c r="F12" s="114">
        <v>18922</v>
      </c>
      <c r="G12" s="114">
        <v>18430</v>
      </c>
      <c r="H12" s="140">
        <v>18314</v>
      </c>
      <c r="I12" s="115">
        <v>457</v>
      </c>
      <c r="J12" s="116">
        <v>2.4953587419460521</v>
      </c>
    </row>
    <row r="13" spans="1:15" s="110" customFormat="1" ht="12" customHeight="1" x14ac:dyDescent="0.2">
      <c r="A13" s="118" t="s">
        <v>105</v>
      </c>
      <c r="B13" s="119" t="s">
        <v>106</v>
      </c>
      <c r="C13" s="113">
        <v>56.619253103191092</v>
      </c>
      <c r="D13" s="115">
        <v>10628</v>
      </c>
      <c r="E13" s="114">
        <v>10838</v>
      </c>
      <c r="F13" s="114">
        <v>10821</v>
      </c>
      <c r="G13" s="114">
        <v>10484</v>
      </c>
      <c r="H13" s="140">
        <v>10371</v>
      </c>
      <c r="I13" s="115">
        <v>257</v>
      </c>
      <c r="J13" s="116">
        <v>2.4780638318387811</v>
      </c>
    </row>
    <row r="14" spans="1:15" s="110" customFormat="1" ht="12" customHeight="1" x14ac:dyDescent="0.2">
      <c r="A14" s="118"/>
      <c r="B14" s="119" t="s">
        <v>107</v>
      </c>
      <c r="C14" s="113">
        <v>43.380746896808908</v>
      </c>
      <c r="D14" s="115">
        <v>8143</v>
      </c>
      <c r="E14" s="114">
        <v>8163</v>
      </c>
      <c r="F14" s="114">
        <v>8101</v>
      </c>
      <c r="G14" s="114">
        <v>7946</v>
      </c>
      <c r="H14" s="140">
        <v>7943</v>
      </c>
      <c r="I14" s="115">
        <v>200</v>
      </c>
      <c r="J14" s="116">
        <v>2.517940324814302</v>
      </c>
    </row>
    <row r="15" spans="1:15" s="110" customFormat="1" ht="12" customHeight="1" x14ac:dyDescent="0.2">
      <c r="A15" s="118" t="s">
        <v>105</v>
      </c>
      <c r="B15" s="121" t="s">
        <v>108</v>
      </c>
      <c r="C15" s="113">
        <v>11.757498268605827</v>
      </c>
      <c r="D15" s="115">
        <v>2207</v>
      </c>
      <c r="E15" s="114">
        <v>2392</v>
      </c>
      <c r="F15" s="114">
        <v>2413</v>
      </c>
      <c r="G15" s="114">
        <v>2193</v>
      </c>
      <c r="H15" s="140">
        <v>2216</v>
      </c>
      <c r="I15" s="115">
        <v>-9</v>
      </c>
      <c r="J15" s="116">
        <v>-0.40613718411552346</v>
      </c>
    </row>
    <row r="16" spans="1:15" s="110" customFormat="1" ht="12" customHeight="1" x14ac:dyDescent="0.2">
      <c r="A16" s="118"/>
      <c r="B16" s="121" t="s">
        <v>109</v>
      </c>
      <c r="C16" s="113">
        <v>67.625592669543451</v>
      </c>
      <c r="D16" s="115">
        <v>12694</v>
      </c>
      <c r="E16" s="114">
        <v>12709</v>
      </c>
      <c r="F16" s="114">
        <v>12679</v>
      </c>
      <c r="G16" s="114">
        <v>12478</v>
      </c>
      <c r="H16" s="140">
        <v>12391</v>
      </c>
      <c r="I16" s="115">
        <v>303</v>
      </c>
      <c r="J16" s="116">
        <v>2.4453232184650151</v>
      </c>
    </row>
    <row r="17" spans="1:10" s="110" customFormat="1" ht="12" customHeight="1" x14ac:dyDescent="0.2">
      <c r="A17" s="118"/>
      <c r="B17" s="121" t="s">
        <v>110</v>
      </c>
      <c r="C17" s="113">
        <v>19.524798891907729</v>
      </c>
      <c r="D17" s="115">
        <v>3665</v>
      </c>
      <c r="E17" s="114">
        <v>3699</v>
      </c>
      <c r="F17" s="114">
        <v>3641</v>
      </c>
      <c r="G17" s="114">
        <v>3578</v>
      </c>
      <c r="H17" s="140">
        <v>3524</v>
      </c>
      <c r="I17" s="115">
        <v>141</v>
      </c>
      <c r="J17" s="116">
        <v>4.0011350737797953</v>
      </c>
    </row>
    <row r="18" spans="1:10" s="110" customFormat="1" ht="12" customHeight="1" x14ac:dyDescent="0.2">
      <c r="A18" s="120"/>
      <c r="B18" s="121" t="s">
        <v>111</v>
      </c>
      <c r="C18" s="113">
        <v>1.0921101699429971</v>
      </c>
      <c r="D18" s="115">
        <v>205</v>
      </c>
      <c r="E18" s="114">
        <v>201</v>
      </c>
      <c r="F18" s="114">
        <v>189</v>
      </c>
      <c r="G18" s="114">
        <v>181</v>
      </c>
      <c r="H18" s="140">
        <v>183</v>
      </c>
      <c r="I18" s="115">
        <v>22</v>
      </c>
      <c r="J18" s="116">
        <v>12.021857923497267</v>
      </c>
    </row>
    <row r="19" spans="1:10" s="110" customFormat="1" ht="12" customHeight="1" x14ac:dyDescent="0.2">
      <c r="A19" s="120"/>
      <c r="B19" s="121" t="s">
        <v>112</v>
      </c>
      <c r="C19" s="113">
        <v>0.34627883437216983</v>
      </c>
      <c r="D19" s="115">
        <v>65</v>
      </c>
      <c r="E19" s="114">
        <v>52</v>
      </c>
      <c r="F19" s="114">
        <v>58</v>
      </c>
      <c r="G19" s="114">
        <v>51</v>
      </c>
      <c r="H19" s="140">
        <v>61</v>
      </c>
      <c r="I19" s="115">
        <v>4</v>
      </c>
      <c r="J19" s="116">
        <v>6.557377049180328</v>
      </c>
    </row>
    <row r="20" spans="1:10" s="110" customFormat="1" ht="12" customHeight="1" x14ac:dyDescent="0.2">
      <c r="A20" s="118" t="s">
        <v>113</v>
      </c>
      <c r="B20" s="119" t="s">
        <v>181</v>
      </c>
      <c r="C20" s="113">
        <v>74.071706355548457</v>
      </c>
      <c r="D20" s="115">
        <v>13904</v>
      </c>
      <c r="E20" s="114">
        <v>14188</v>
      </c>
      <c r="F20" s="114">
        <v>14126</v>
      </c>
      <c r="G20" s="114">
        <v>13722</v>
      </c>
      <c r="H20" s="140">
        <v>13666</v>
      </c>
      <c r="I20" s="115">
        <v>238</v>
      </c>
      <c r="J20" s="116">
        <v>1.7415483682130837</v>
      </c>
    </row>
    <row r="21" spans="1:10" s="110" customFormat="1" ht="12" customHeight="1" x14ac:dyDescent="0.2">
      <c r="A21" s="118"/>
      <c r="B21" s="119" t="s">
        <v>182</v>
      </c>
      <c r="C21" s="113">
        <v>25.928293644451546</v>
      </c>
      <c r="D21" s="115">
        <v>4867</v>
      </c>
      <c r="E21" s="114">
        <v>4813</v>
      </c>
      <c r="F21" s="114">
        <v>4796</v>
      </c>
      <c r="G21" s="114">
        <v>4708</v>
      </c>
      <c r="H21" s="140">
        <v>4648</v>
      </c>
      <c r="I21" s="115">
        <v>219</v>
      </c>
      <c r="J21" s="116">
        <v>4.7117039586919107</v>
      </c>
    </row>
    <row r="22" spans="1:10" s="110" customFormat="1" ht="12" customHeight="1" x14ac:dyDescent="0.2">
      <c r="A22" s="118" t="s">
        <v>113</v>
      </c>
      <c r="B22" s="119" t="s">
        <v>116</v>
      </c>
      <c r="C22" s="113">
        <v>78.765116402962022</v>
      </c>
      <c r="D22" s="115">
        <v>14785</v>
      </c>
      <c r="E22" s="114">
        <v>14991</v>
      </c>
      <c r="F22" s="114">
        <v>15001</v>
      </c>
      <c r="G22" s="114">
        <v>14852</v>
      </c>
      <c r="H22" s="140">
        <v>14866</v>
      </c>
      <c r="I22" s="115">
        <v>-81</v>
      </c>
      <c r="J22" s="116">
        <v>-0.54486748284676445</v>
      </c>
    </row>
    <row r="23" spans="1:10" s="110" customFormat="1" ht="12" customHeight="1" x14ac:dyDescent="0.2">
      <c r="A23" s="118"/>
      <c r="B23" s="119" t="s">
        <v>117</v>
      </c>
      <c r="C23" s="113">
        <v>21.101699429971767</v>
      </c>
      <c r="D23" s="115">
        <v>3961</v>
      </c>
      <c r="E23" s="114">
        <v>3977</v>
      </c>
      <c r="F23" s="114">
        <v>3894</v>
      </c>
      <c r="G23" s="114">
        <v>3559</v>
      </c>
      <c r="H23" s="140">
        <v>3430</v>
      </c>
      <c r="I23" s="115">
        <v>531</v>
      </c>
      <c r="J23" s="116">
        <v>15.481049562682216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15870</v>
      </c>
      <c r="E64" s="236">
        <v>16013</v>
      </c>
      <c r="F64" s="236">
        <v>16311</v>
      </c>
      <c r="G64" s="236">
        <v>16090</v>
      </c>
      <c r="H64" s="140">
        <v>16187</v>
      </c>
      <c r="I64" s="115">
        <v>-317</v>
      </c>
      <c r="J64" s="116">
        <v>-1.9583616482362389</v>
      </c>
    </row>
    <row r="65" spans="1:12" s="110" customFormat="1" ht="12" customHeight="1" x14ac:dyDescent="0.2">
      <c r="A65" s="118" t="s">
        <v>105</v>
      </c>
      <c r="B65" s="119" t="s">
        <v>106</v>
      </c>
      <c r="C65" s="113">
        <v>56.717076244486449</v>
      </c>
      <c r="D65" s="235">
        <v>9001</v>
      </c>
      <c r="E65" s="236">
        <v>9048</v>
      </c>
      <c r="F65" s="236">
        <v>9254</v>
      </c>
      <c r="G65" s="236">
        <v>9155</v>
      </c>
      <c r="H65" s="140">
        <v>9206</v>
      </c>
      <c r="I65" s="115">
        <v>-205</v>
      </c>
      <c r="J65" s="116">
        <v>-2.2268086030849448</v>
      </c>
    </row>
    <row r="66" spans="1:12" s="110" customFormat="1" ht="12" customHeight="1" x14ac:dyDescent="0.2">
      <c r="A66" s="118"/>
      <c r="B66" s="119" t="s">
        <v>107</v>
      </c>
      <c r="C66" s="113">
        <v>43.282923755513551</v>
      </c>
      <c r="D66" s="235">
        <v>6869</v>
      </c>
      <c r="E66" s="236">
        <v>6965</v>
      </c>
      <c r="F66" s="236">
        <v>7057</v>
      </c>
      <c r="G66" s="236">
        <v>6935</v>
      </c>
      <c r="H66" s="140">
        <v>6981</v>
      </c>
      <c r="I66" s="115">
        <v>-112</v>
      </c>
      <c r="J66" s="116">
        <v>-1.6043546769803754</v>
      </c>
    </row>
    <row r="67" spans="1:12" s="110" customFormat="1" ht="12" customHeight="1" x14ac:dyDescent="0.2">
      <c r="A67" s="118" t="s">
        <v>105</v>
      </c>
      <c r="B67" s="121" t="s">
        <v>108</v>
      </c>
      <c r="C67" s="113">
        <v>10.113421550094518</v>
      </c>
      <c r="D67" s="235">
        <v>1605</v>
      </c>
      <c r="E67" s="236">
        <v>1678</v>
      </c>
      <c r="F67" s="236">
        <v>1769</v>
      </c>
      <c r="G67" s="236">
        <v>1612</v>
      </c>
      <c r="H67" s="140">
        <v>1701</v>
      </c>
      <c r="I67" s="115">
        <v>-96</v>
      </c>
      <c r="J67" s="116">
        <v>-5.6437389770723101</v>
      </c>
    </row>
    <row r="68" spans="1:12" s="110" customFormat="1" ht="12" customHeight="1" x14ac:dyDescent="0.2">
      <c r="A68" s="118"/>
      <c r="B68" s="121" t="s">
        <v>109</v>
      </c>
      <c r="C68" s="113">
        <v>65.771896660365471</v>
      </c>
      <c r="D68" s="235">
        <v>10438</v>
      </c>
      <c r="E68" s="236">
        <v>10529</v>
      </c>
      <c r="F68" s="236">
        <v>10746</v>
      </c>
      <c r="G68" s="236">
        <v>10715</v>
      </c>
      <c r="H68" s="140">
        <v>10774</v>
      </c>
      <c r="I68" s="115">
        <v>-336</v>
      </c>
      <c r="J68" s="116">
        <v>-3.1186188973454612</v>
      </c>
    </row>
    <row r="69" spans="1:12" s="110" customFormat="1" ht="12" customHeight="1" x14ac:dyDescent="0.2">
      <c r="A69" s="118"/>
      <c r="B69" s="121" t="s">
        <v>110</v>
      </c>
      <c r="C69" s="113">
        <v>23.011972274732198</v>
      </c>
      <c r="D69" s="235">
        <v>3652</v>
      </c>
      <c r="E69" s="236">
        <v>3627</v>
      </c>
      <c r="F69" s="236">
        <v>3619</v>
      </c>
      <c r="G69" s="236">
        <v>3598</v>
      </c>
      <c r="H69" s="140">
        <v>3549</v>
      </c>
      <c r="I69" s="115">
        <v>103</v>
      </c>
      <c r="J69" s="116">
        <v>2.9022259791490561</v>
      </c>
    </row>
    <row r="70" spans="1:12" s="110" customFormat="1" ht="12" customHeight="1" x14ac:dyDescent="0.2">
      <c r="A70" s="120"/>
      <c r="B70" s="121" t="s">
        <v>111</v>
      </c>
      <c r="C70" s="113">
        <v>1.1027095148078134</v>
      </c>
      <c r="D70" s="235">
        <v>175</v>
      </c>
      <c r="E70" s="236">
        <v>179</v>
      </c>
      <c r="F70" s="236">
        <v>177</v>
      </c>
      <c r="G70" s="236">
        <v>165</v>
      </c>
      <c r="H70" s="140">
        <v>163</v>
      </c>
      <c r="I70" s="115">
        <v>12</v>
      </c>
      <c r="J70" s="116">
        <v>7.3619631901840492</v>
      </c>
    </row>
    <row r="71" spans="1:12" s="110" customFormat="1" ht="12" customHeight="1" x14ac:dyDescent="0.2">
      <c r="A71" s="120"/>
      <c r="B71" s="121" t="s">
        <v>112</v>
      </c>
      <c r="C71" s="113">
        <v>0.36546943919344677</v>
      </c>
      <c r="D71" s="235">
        <v>58</v>
      </c>
      <c r="E71" s="236">
        <v>56</v>
      </c>
      <c r="F71" s="236">
        <v>60</v>
      </c>
      <c r="G71" s="236">
        <v>51</v>
      </c>
      <c r="H71" s="140">
        <v>55</v>
      </c>
      <c r="I71" s="115">
        <v>3</v>
      </c>
      <c r="J71" s="116">
        <v>5.4545454545454541</v>
      </c>
    </row>
    <row r="72" spans="1:12" s="110" customFormat="1" ht="12" customHeight="1" x14ac:dyDescent="0.2">
      <c r="A72" s="118" t="s">
        <v>113</v>
      </c>
      <c r="B72" s="119" t="s">
        <v>181</v>
      </c>
      <c r="C72" s="113">
        <v>71.947069943289222</v>
      </c>
      <c r="D72" s="235">
        <v>11418</v>
      </c>
      <c r="E72" s="236">
        <v>11579</v>
      </c>
      <c r="F72" s="236">
        <v>11805</v>
      </c>
      <c r="G72" s="236">
        <v>11612</v>
      </c>
      <c r="H72" s="140">
        <v>11757</v>
      </c>
      <c r="I72" s="115">
        <v>-339</v>
      </c>
      <c r="J72" s="116">
        <v>-2.8833886195458027</v>
      </c>
    </row>
    <row r="73" spans="1:12" s="110" customFormat="1" ht="12" customHeight="1" x14ac:dyDescent="0.2">
      <c r="A73" s="118"/>
      <c r="B73" s="119" t="s">
        <v>182</v>
      </c>
      <c r="C73" s="113">
        <v>28.052930056710775</v>
      </c>
      <c r="D73" s="115">
        <v>4452</v>
      </c>
      <c r="E73" s="114">
        <v>4434</v>
      </c>
      <c r="F73" s="114">
        <v>4506</v>
      </c>
      <c r="G73" s="114">
        <v>4478</v>
      </c>
      <c r="H73" s="140">
        <v>4430</v>
      </c>
      <c r="I73" s="115">
        <v>22</v>
      </c>
      <c r="J73" s="116">
        <v>0.49661399548532731</v>
      </c>
    </row>
    <row r="74" spans="1:12" s="110" customFormat="1" ht="12" customHeight="1" x14ac:dyDescent="0.2">
      <c r="A74" s="118" t="s">
        <v>113</v>
      </c>
      <c r="B74" s="119" t="s">
        <v>116</v>
      </c>
      <c r="C74" s="113">
        <v>79.489603024574663</v>
      </c>
      <c r="D74" s="115">
        <v>12615</v>
      </c>
      <c r="E74" s="114">
        <v>12804</v>
      </c>
      <c r="F74" s="114">
        <v>13000</v>
      </c>
      <c r="G74" s="114">
        <v>12889</v>
      </c>
      <c r="H74" s="140">
        <v>13057</v>
      </c>
      <c r="I74" s="115">
        <v>-442</v>
      </c>
      <c r="J74" s="116">
        <v>-3.3851573868423066</v>
      </c>
    </row>
    <row r="75" spans="1:12" s="110" customFormat="1" ht="12" customHeight="1" x14ac:dyDescent="0.2">
      <c r="A75" s="142"/>
      <c r="B75" s="124" t="s">
        <v>117</v>
      </c>
      <c r="C75" s="125">
        <v>20.4473850031506</v>
      </c>
      <c r="D75" s="143">
        <v>3245</v>
      </c>
      <c r="E75" s="144">
        <v>3197</v>
      </c>
      <c r="F75" s="144">
        <v>3299</v>
      </c>
      <c r="G75" s="144">
        <v>3189</v>
      </c>
      <c r="H75" s="145">
        <v>3119</v>
      </c>
      <c r="I75" s="143">
        <v>126</v>
      </c>
      <c r="J75" s="146">
        <v>4.0397563321577428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18771</v>
      </c>
      <c r="G11" s="114">
        <v>19001</v>
      </c>
      <c r="H11" s="114">
        <v>18922</v>
      </c>
      <c r="I11" s="114">
        <v>18430</v>
      </c>
      <c r="J11" s="140">
        <v>18314</v>
      </c>
      <c r="K11" s="114">
        <v>457</v>
      </c>
      <c r="L11" s="116">
        <v>2.4953587419460521</v>
      </c>
    </row>
    <row r="12" spans="1:17" s="110" customFormat="1" ht="24.95" customHeight="1" x14ac:dyDescent="0.2">
      <c r="A12" s="604" t="s">
        <v>185</v>
      </c>
      <c r="B12" s="605"/>
      <c r="C12" s="605"/>
      <c r="D12" s="606"/>
      <c r="E12" s="113">
        <v>56.619253103191092</v>
      </c>
      <c r="F12" s="115">
        <v>10628</v>
      </c>
      <c r="G12" s="114">
        <v>10838</v>
      </c>
      <c r="H12" s="114">
        <v>10821</v>
      </c>
      <c r="I12" s="114">
        <v>10484</v>
      </c>
      <c r="J12" s="140">
        <v>10371</v>
      </c>
      <c r="K12" s="114">
        <v>257</v>
      </c>
      <c r="L12" s="116">
        <v>2.4780638318387811</v>
      </c>
    </row>
    <row r="13" spans="1:17" s="110" customFormat="1" ht="15" customHeight="1" x14ac:dyDescent="0.2">
      <c r="A13" s="120"/>
      <c r="B13" s="607" t="s">
        <v>107</v>
      </c>
      <c r="C13" s="607"/>
      <c r="E13" s="113">
        <v>43.380746896808908</v>
      </c>
      <c r="F13" s="115">
        <v>8143</v>
      </c>
      <c r="G13" s="114">
        <v>8163</v>
      </c>
      <c r="H13" s="114">
        <v>8101</v>
      </c>
      <c r="I13" s="114">
        <v>7946</v>
      </c>
      <c r="J13" s="140">
        <v>7943</v>
      </c>
      <c r="K13" s="114">
        <v>200</v>
      </c>
      <c r="L13" s="116">
        <v>2.517940324814302</v>
      </c>
    </row>
    <row r="14" spans="1:17" s="110" customFormat="1" ht="24.95" customHeight="1" x14ac:dyDescent="0.2">
      <c r="A14" s="604" t="s">
        <v>186</v>
      </c>
      <c r="B14" s="605"/>
      <c r="C14" s="605"/>
      <c r="D14" s="606"/>
      <c r="E14" s="113">
        <v>11.757498268605827</v>
      </c>
      <c r="F14" s="115">
        <v>2207</v>
      </c>
      <c r="G14" s="114">
        <v>2392</v>
      </c>
      <c r="H14" s="114">
        <v>2413</v>
      </c>
      <c r="I14" s="114">
        <v>2193</v>
      </c>
      <c r="J14" s="140">
        <v>2216</v>
      </c>
      <c r="K14" s="114">
        <v>-9</v>
      </c>
      <c r="L14" s="116">
        <v>-0.40613718411552346</v>
      </c>
    </row>
    <row r="15" spans="1:17" s="110" customFormat="1" ht="15" customHeight="1" x14ac:dyDescent="0.2">
      <c r="A15" s="120"/>
      <c r="B15" s="119"/>
      <c r="C15" s="258" t="s">
        <v>106</v>
      </c>
      <c r="E15" s="113">
        <v>59.492523787947441</v>
      </c>
      <c r="F15" s="115">
        <v>1313</v>
      </c>
      <c r="G15" s="114">
        <v>1473</v>
      </c>
      <c r="H15" s="114">
        <v>1504</v>
      </c>
      <c r="I15" s="114">
        <v>1357</v>
      </c>
      <c r="J15" s="140">
        <v>1347</v>
      </c>
      <c r="K15" s="114">
        <v>-34</v>
      </c>
      <c r="L15" s="116">
        <v>-2.5241276911655532</v>
      </c>
    </row>
    <row r="16" spans="1:17" s="110" customFormat="1" ht="15" customHeight="1" x14ac:dyDescent="0.2">
      <c r="A16" s="120"/>
      <c r="B16" s="119"/>
      <c r="C16" s="258" t="s">
        <v>107</v>
      </c>
      <c r="E16" s="113">
        <v>40.507476212052559</v>
      </c>
      <c r="F16" s="115">
        <v>894</v>
      </c>
      <c r="G16" s="114">
        <v>919</v>
      </c>
      <c r="H16" s="114">
        <v>909</v>
      </c>
      <c r="I16" s="114">
        <v>836</v>
      </c>
      <c r="J16" s="140">
        <v>869</v>
      </c>
      <c r="K16" s="114">
        <v>25</v>
      </c>
      <c r="L16" s="116">
        <v>2.8768699654775602</v>
      </c>
    </row>
    <row r="17" spans="1:12" s="110" customFormat="1" ht="15" customHeight="1" x14ac:dyDescent="0.2">
      <c r="A17" s="120"/>
      <c r="B17" s="121" t="s">
        <v>109</v>
      </c>
      <c r="C17" s="258"/>
      <c r="E17" s="113">
        <v>67.625592669543451</v>
      </c>
      <c r="F17" s="115">
        <v>12694</v>
      </c>
      <c r="G17" s="114">
        <v>12709</v>
      </c>
      <c r="H17" s="114">
        <v>12679</v>
      </c>
      <c r="I17" s="114">
        <v>12478</v>
      </c>
      <c r="J17" s="140">
        <v>12391</v>
      </c>
      <c r="K17" s="114">
        <v>303</v>
      </c>
      <c r="L17" s="116">
        <v>2.4453232184650151</v>
      </c>
    </row>
    <row r="18" spans="1:12" s="110" customFormat="1" ht="15" customHeight="1" x14ac:dyDescent="0.2">
      <c r="A18" s="120"/>
      <c r="B18" s="119"/>
      <c r="C18" s="258" t="s">
        <v>106</v>
      </c>
      <c r="E18" s="113">
        <v>57.105719237435011</v>
      </c>
      <c r="F18" s="115">
        <v>7249</v>
      </c>
      <c r="G18" s="114">
        <v>7286</v>
      </c>
      <c r="H18" s="114">
        <v>7276</v>
      </c>
      <c r="I18" s="114">
        <v>7117</v>
      </c>
      <c r="J18" s="140">
        <v>7028</v>
      </c>
      <c r="K18" s="114">
        <v>221</v>
      </c>
      <c r="L18" s="116">
        <v>3.1445645987478659</v>
      </c>
    </row>
    <row r="19" spans="1:12" s="110" customFormat="1" ht="15" customHeight="1" x14ac:dyDescent="0.2">
      <c r="A19" s="120"/>
      <c r="B19" s="119"/>
      <c r="C19" s="258" t="s">
        <v>107</v>
      </c>
      <c r="E19" s="113">
        <v>42.894280762564989</v>
      </c>
      <c r="F19" s="115">
        <v>5445</v>
      </c>
      <c r="G19" s="114">
        <v>5423</v>
      </c>
      <c r="H19" s="114">
        <v>5403</v>
      </c>
      <c r="I19" s="114">
        <v>5361</v>
      </c>
      <c r="J19" s="140">
        <v>5363</v>
      </c>
      <c r="K19" s="114">
        <v>82</v>
      </c>
      <c r="L19" s="116">
        <v>1.528994965504382</v>
      </c>
    </row>
    <row r="20" spans="1:12" s="110" customFormat="1" ht="15" customHeight="1" x14ac:dyDescent="0.2">
      <c r="A20" s="120"/>
      <c r="B20" s="121" t="s">
        <v>110</v>
      </c>
      <c r="C20" s="258"/>
      <c r="E20" s="113">
        <v>19.524798891907729</v>
      </c>
      <c r="F20" s="115">
        <v>3665</v>
      </c>
      <c r="G20" s="114">
        <v>3699</v>
      </c>
      <c r="H20" s="114">
        <v>3641</v>
      </c>
      <c r="I20" s="114">
        <v>3578</v>
      </c>
      <c r="J20" s="140">
        <v>3524</v>
      </c>
      <c r="K20" s="114">
        <v>141</v>
      </c>
      <c r="L20" s="116">
        <v>4.0011350737797953</v>
      </c>
    </row>
    <row r="21" spans="1:12" s="110" customFormat="1" ht="15" customHeight="1" x14ac:dyDescent="0.2">
      <c r="A21" s="120"/>
      <c r="B21" s="119"/>
      <c r="C21" s="258" t="s">
        <v>106</v>
      </c>
      <c r="E21" s="113">
        <v>53.12414733969986</v>
      </c>
      <c r="F21" s="115">
        <v>1947</v>
      </c>
      <c r="G21" s="114">
        <v>1964</v>
      </c>
      <c r="H21" s="114">
        <v>1932</v>
      </c>
      <c r="I21" s="114">
        <v>1906</v>
      </c>
      <c r="J21" s="140">
        <v>1888</v>
      </c>
      <c r="K21" s="114">
        <v>59</v>
      </c>
      <c r="L21" s="116">
        <v>3.125</v>
      </c>
    </row>
    <row r="22" spans="1:12" s="110" customFormat="1" ht="15" customHeight="1" x14ac:dyDescent="0.2">
      <c r="A22" s="120"/>
      <c r="B22" s="119"/>
      <c r="C22" s="258" t="s">
        <v>107</v>
      </c>
      <c r="E22" s="113">
        <v>46.87585266030014</v>
      </c>
      <c r="F22" s="115">
        <v>1718</v>
      </c>
      <c r="G22" s="114">
        <v>1735</v>
      </c>
      <c r="H22" s="114">
        <v>1709</v>
      </c>
      <c r="I22" s="114">
        <v>1672</v>
      </c>
      <c r="J22" s="140">
        <v>1636</v>
      </c>
      <c r="K22" s="114">
        <v>82</v>
      </c>
      <c r="L22" s="116">
        <v>5.0122249388753053</v>
      </c>
    </row>
    <row r="23" spans="1:12" s="110" customFormat="1" ht="15" customHeight="1" x14ac:dyDescent="0.2">
      <c r="A23" s="120"/>
      <c r="B23" s="121" t="s">
        <v>111</v>
      </c>
      <c r="C23" s="258"/>
      <c r="E23" s="113">
        <v>1.0921101699429971</v>
      </c>
      <c r="F23" s="115">
        <v>205</v>
      </c>
      <c r="G23" s="114">
        <v>201</v>
      </c>
      <c r="H23" s="114">
        <v>189</v>
      </c>
      <c r="I23" s="114">
        <v>181</v>
      </c>
      <c r="J23" s="140">
        <v>183</v>
      </c>
      <c r="K23" s="114">
        <v>22</v>
      </c>
      <c r="L23" s="116">
        <v>12.021857923497267</v>
      </c>
    </row>
    <row r="24" spans="1:12" s="110" customFormat="1" ht="15" customHeight="1" x14ac:dyDescent="0.2">
      <c r="A24" s="120"/>
      <c r="B24" s="119"/>
      <c r="C24" s="258" t="s">
        <v>106</v>
      </c>
      <c r="E24" s="113">
        <v>58.048780487804876</v>
      </c>
      <c r="F24" s="115">
        <v>119</v>
      </c>
      <c r="G24" s="114">
        <v>115</v>
      </c>
      <c r="H24" s="114">
        <v>109</v>
      </c>
      <c r="I24" s="114">
        <v>104</v>
      </c>
      <c r="J24" s="140">
        <v>108</v>
      </c>
      <c r="K24" s="114">
        <v>11</v>
      </c>
      <c r="L24" s="116">
        <v>10.185185185185185</v>
      </c>
    </row>
    <row r="25" spans="1:12" s="110" customFormat="1" ht="15" customHeight="1" x14ac:dyDescent="0.2">
      <c r="A25" s="120"/>
      <c r="B25" s="119"/>
      <c r="C25" s="258" t="s">
        <v>107</v>
      </c>
      <c r="E25" s="113">
        <v>41.951219512195124</v>
      </c>
      <c r="F25" s="115">
        <v>86</v>
      </c>
      <c r="G25" s="114">
        <v>86</v>
      </c>
      <c r="H25" s="114">
        <v>80</v>
      </c>
      <c r="I25" s="114">
        <v>77</v>
      </c>
      <c r="J25" s="140">
        <v>75</v>
      </c>
      <c r="K25" s="114">
        <v>11</v>
      </c>
      <c r="L25" s="116">
        <v>14.666666666666666</v>
      </c>
    </row>
    <row r="26" spans="1:12" s="110" customFormat="1" ht="15" customHeight="1" x14ac:dyDescent="0.2">
      <c r="A26" s="120"/>
      <c r="C26" s="121" t="s">
        <v>187</v>
      </c>
      <c r="D26" s="110" t="s">
        <v>188</v>
      </c>
      <c r="E26" s="113">
        <v>0.34627883437216983</v>
      </c>
      <c r="F26" s="115">
        <v>65</v>
      </c>
      <c r="G26" s="114">
        <v>52</v>
      </c>
      <c r="H26" s="114">
        <v>58</v>
      </c>
      <c r="I26" s="114">
        <v>51</v>
      </c>
      <c r="J26" s="140">
        <v>61</v>
      </c>
      <c r="K26" s="114">
        <v>4</v>
      </c>
      <c r="L26" s="116">
        <v>6.557377049180328</v>
      </c>
    </row>
    <row r="27" spans="1:12" s="110" customFormat="1" ht="15" customHeight="1" x14ac:dyDescent="0.2">
      <c r="A27" s="120"/>
      <c r="B27" s="119"/>
      <c r="D27" s="259" t="s">
        <v>106</v>
      </c>
      <c r="E27" s="113">
        <v>53.846153846153847</v>
      </c>
      <c r="F27" s="115">
        <v>35</v>
      </c>
      <c r="G27" s="114">
        <v>25</v>
      </c>
      <c r="H27" s="114">
        <v>28</v>
      </c>
      <c r="I27" s="114">
        <v>23</v>
      </c>
      <c r="J27" s="140">
        <v>29</v>
      </c>
      <c r="K27" s="114">
        <v>6</v>
      </c>
      <c r="L27" s="116">
        <v>20.689655172413794</v>
      </c>
    </row>
    <row r="28" spans="1:12" s="110" customFormat="1" ht="15" customHeight="1" x14ac:dyDescent="0.2">
      <c r="A28" s="120"/>
      <c r="B28" s="119"/>
      <c r="D28" s="259" t="s">
        <v>107</v>
      </c>
      <c r="E28" s="113">
        <v>46.153846153846153</v>
      </c>
      <c r="F28" s="115">
        <v>30</v>
      </c>
      <c r="G28" s="114">
        <v>27</v>
      </c>
      <c r="H28" s="114">
        <v>30</v>
      </c>
      <c r="I28" s="114">
        <v>28</v>
      </c>
      <c r="J28" s="140">
        <v>32</v>
      </c>
      <c r="K28" s="114">
        <v>-2</v>
      </c>
      <c r="L28" s="116">
        <v>-6.25</v>
      </c>
    </row>
    <row r="29" spans="1:12" s="110" customFormat="1" ht="24.95" customHeight="1" x14ac:dyDescent="0.2">
      <c r="A29" s="604" t="s">
        <v>189</v>
      </c>
      <c r="B29" s="605"/>
      <c r="C29" s="605"/>
      <c r="D29" s="606"/>
      <c r="E29" s="113">
        <v>78.765116402962022</v>
      </c>
      <c r="F29" s="115">
        <v>14785</v>
      </c>
      <c r="G29" s="114">
        <v>14991</v>
      </c>
      <c r="H29" s="114">
        <v>15001</v>
      </c>
      <c r="I29" s="114">
        <v>14852</v>
      </c>
      <c r="J29" s="140">
        <v>14866</v>
      </c>
      <c r="K29" s="114">
        <v>-81</v>
      </c>
      <c r="L29" s="116">
        <v>-0.54486748284676445</v>
      </c>
    </row>
    <row r="30" spans="1:12" s="110" customFormat="1" ht="15" customHeight="1" x14ac:dyDescent="0.2">
      <c r="A30" s="120"/>
      <c r="B30" s="119"/>
      <c r="C30" s="258" t="s">
        <v>106</v>
      </c>
      <c r="E30" s="113">
        <v>52.911734866418669</v>
      </c>
      <c r="F30" s="115">
        <v>7823</v>
      </c>
      <c r="G30" s="114">
        <v>8000</v>
      </c>
      <c r="H30" s="114">
        <v>8030</v>
      </c>
      <c r="I30" s="114">
        <v>7973</v>
      </c>
      <c r="J30" s="140">
        <v>7976</v>
      </c>
      <c r="K30" s="114">
        <v>-153</v>
      </c>
      <c r="L30" s="116">
        <v>-1.9182547642928787</v>
      </c>
    </row>
    <row r="31" spans="1:12" s="110" customFormat="1" ht="15" customHeight="1" x14ac:dyDescent="0.2">
      <c r="A31" s="120"/>
      <c r="B31" s="119"/>
      <c r="C31" s="258" t="s">
        <v>107</v>
      </c>
      <c r="E31" s="113">
        <v>47.088265133581331</v>
      </c>
      <c r="F31" s="115">
        <v>6962</v>
      </c>
      <c r="G31" s="114">
        <v>6991</v>
      </c>
      <c r="H31" s="114">
        <v>6971</v>
      </c>
      <c r="I31" s="114">
        <v>6879</v>
      </c>
      <c r="J31" s="140">
        <v>6890</v>
      </c>
      <c r="K31" s="114">
        <v>72</v>
      </c>
      <c r="L31" s="116">
        <v>1.0449927431059507</v>
      </c>
    </row>
    <row r="32" spans="1:12" s="110" customFormat="1" ht="15" customHeight="1" x14ac:dyDescent="0.2">
      <c r="A32" s="120"/>
      <c r="B32" s="119" t="s">
        <v>117</v>
      </c>
      <c r="C32" s="258"/>
      <c r="E32" s="113">
        <v>21.101699429971767</v>
      </c>
      <c r="F32" s="115">
        <v>3961</v>
      </c>
      <c r="G32" s="114">
        <v>3977</v>
      </c>
      <c r="H32" s="114">
        <v>3894</v>
      </c>
      <c r="I32" s="114">
        <v>3559</v>
      </c>
      <c r="J32" s="140">
        <v>3430</v>
      </c>
      <c r="K32" s="114">
        <v>531</v>
      </c>
      <c r="L32" s="116">
        <v>15.481049562682216</v>
      </c>
    </row>
    <row r="33" spans="1:12" s="110" customFormat="1" ht="15" customHeight="1" x14ac:dyDescent="0.2">
      <c r="A33" s="120"/>
      <c r="B33" s="119"/>
      <c r="C33" s="258" t="s">
        <v>106</v>
      </c>
      <c r="E33" s="113">
        <v>70.260035344609946</v>
      </c>
      <c r="F33" s="115">
        <v>2783</v>
      </c>
      <c r="G33" s="114">
        <v>2809</v>
      </c>
      <c r="H33" s="114">
        <v>2768</v>
      </c>
      <c r="I33" s="114">
        <v>2495</v>
      </c>
      <c r="J33" s="140">
        <v>2380</v>
      </c>
      <c r="K33" s="114">
        <v>403</v>
      </c>
      <c r="L33" s="116">
        <v>16.932773109243698</v>
      </c>
    </row>
    <row r="34" spans="1:12" s="110" customFormat="1" ht="15" customHeight="1" x14ac:dyDescent="0.2">
      <c r="A34" s="120"/>
      <c r="B34" s="119"/>
      <c r="C34" s="258" t="s">
        <v>107</v>
      </c>
      <c r="E34" s="113">
        <v>29.739964655390054</v>
      </c>
      <c r="F34" s="115">
        <v>1178</v>
      </c>
      <c r="G34" s="114">
        <v>1168</v>
      </c>
      <c r="H34" s="114">
        <v>1126</v>
      </c>
      <c r="I34" s="114">
        <v>1064</v>
      </c>
      <c r="J34" s="140">
        <v>1050</v>
      </c>
      <c r="K34" s="114">
        <v>128</v>
      </c>
      <c r="L34" s="116">
        <v>12.19047619047619</v>
      </c>
    </row>
    <row r="35" spans="1:12" s="110" customFormat="1" ht="24.95" customHeight="1" x14ac:dyDescent="0.2">
      <c r="A35" s="604" t="s">
        <v>190</v>
      </c>
      <c r="B35" s="605"/>
      <c r="C35" s="605"/>
      <c r="D35" s="606"/>
      <c r="E35" s="113">
        <v>74.071706355548457</v>
      </c>
      <c r="F35" s="115">
        <v>13904</v>
      </c>
      <c r="G35" s="114">
        <v>14188</v>
      </c>
      <c r="H35" s="114">
        <v>14126</v>
      </c>
      <c r="I35" s="114">
        <v>13722</v>
      </c>
      <c r="J35" s="140">
        <v>13666</v>
      </c>
      <c r="K35" s="114">
        <v>238</v>
      </c>
      <c r="L35" s="116">
        <v>1.7415483682130837</v>
      </c>
    </row>
    <row r="36" spans="1:12" s="110" customFormat="1" ht="15" customHeight="1" x14ac:dyDescent="0.2">
      <c r="A36" s="120"/>
      <c r="B36" s="119"/>
      <c r="C36" s="258" t="s">
        <v>106</v>
      </c>
      <c r="E36" s="113">
        <v>69.454833141541997</v>
      </c>
      <c r="F36" s="115">
        <v>9657</v>
      </c>
      <c r="G36" s="114">
        <v>9930</v>
      </c>
      <c r="H36" s="114">
        <v>9886</v>
      </c>
      <c r="I36" s="114">
        <v>9594</v>
      </c>
      <c r="J36" s="140">
        <v>9506</v>
      </c>
      <c r="K36" s="114">
        <v>151</v>
      </c>
      <c r="L36" s="116">
        <v>1.5884704397222806</v>
      </c>
    </row>
    <row r="37" spans="1:12" s="110" customFormat="1" ht="15" customHeight="1" x14ac:dyDescent="0.2">
      <c r="A37" s="120"/>
      <c r="B37" s="119"/>
      <c r="C37" s="258" t="s">
        <v>107</v>
      </c>
      <c r="E37" s="113">
        <v>30.545166858457996</v>
      </c>
      <c r="F37" s="115">
        <v>4247</v>
      </c>
      <c r="G37" s="114">
        <v>4258</v>
      </c>
      <c r="H37" s="114">
        <v>4240</v>
      </c>
      <c r="I37" s="114">
        <v>4128</v>
      </c>
      <c r="J37" s="140">
        <v>4160</v>
      </c>
      <c r="K37" s="114">
        <v>87</v>
      </c>
      <c r="L37" s="116">
        <v>2.0913461538461537</v>
      </c>
    </row>
    <row r="38" spans="1:12" s="110" customFormat="1" ht="15" customHeight="1" x14ac:dyDescent="0.2">
      <c r="A38" s="120"/>
      <c r="B38" s="119" t="s">
        <v>182</v>
      </c>
      <c r="C38" s="258"/>
      <c r="E38" s="113">
        <v>25.928293644451546</v>
      </c>
      <c r="F38" s="115">
        <v>4867</v>
      </c>
      <c r="G38" s="114">
        <v>4813</v>
      </c>
      <c r="H38" s="114">
        <v>4796</v>
      </c>
      <c r="I38" s="114">
        <v>4708</v>
      </c>
      <c r="J38" s="140">
        <v>4648</v>
      </c>
      <c r="K38" s="114">
        <v>219</v>
      </c>
      <c r="L38" s="116">
        <v>4.7117039586919107</v>
      </c>
    </row>
    <row r="39" spans="1:12" s="110" customFormat="1" ht="15" customHeight="1" x14ac:dyDescent="0.2">
      <c r="A39" s="120"/>
      <c r="B39" s="119"/>
      <c r="C39" s="258" t="s">
        <v>106</v>
      </c>
      <c r="E39" s="113">
        <v>19.950688309019931</v>
      </c>
      <c r="F39" s="115">
        <v>971</v>
      </c>
      <c r="G39" s="114">
        <v>908</v>
      </c>
      <c r="H39" s="114">
        <v>935</v>
      </c>
      <c r="I39" s="114">
        <v>890</v>
      </c>
      <c r="J39" s="140">
        <v>865</v>
      </c>
      <c r="K39" s="114">
        <v>106</v>
      </c>
      <c r="L39" s="116">
        <v>12.254335260115607</v>
      </c>
    </row>
    <row r="40" spans="1:12" s="110" customFormat="1" ht="15" customHeight="1" x14ac:dyDescent="0.2">
      <c r="A40" s="120"/>
      <c r="B40" s="119"/>
      <c r="C40" s="258" t="s">
        <v>107</v>
      </c>
      <c r="E40" s="113">
        <v>80.049311690980076</v>
      </c>
      <c r="F40" s="115">
        <v>3896</v>
      </c>
      <c r="G40" s="114">
        <v>3905</v>
      </c>
      <c r="H40" s="114">
        <v>3861</v>
      </c>
      <c r="I40" s="114">
        <v>3818</v>
      </c>
      <c r="J40" s="140">
        <v>3783</v>
      </c>
      <c r="K40" s="114">
        <v>113</v>
      </c>
      <c r="L40" s="116">
        <v>2.9870473169442242</v>
      </c>
    </row>
    <row r="41" spans="1:12" s="110" customFormat="1" ht="24.75" customHeight="1" x14ac:dyDescent="0.2">
      <c r="A41" s="604" t="s">
        <v>518</v>
      </c>
      <c r="B41" s="605"/>
      <c r="C41" s="605"/>
      <c r="D41" s="606"/>
      <c r="E41" s="113">
        <v>4.736028980874754</v>
      </c>
      <c r="F41" s="115">
        <v>889</v>
      </c>
      <c r="G41" s="114">
        <v>987</v>
      </c>
      <c r="H41" s="114">
        <v>1012</v>
      </c>
      <c r="I41" s="114">
        <v>777</v>
      </c>
      <c r="J41" s="140">
        <v>890</v>
      </c>
      <c r="K41" s="114">
        <v>-1</v>
      </c>
      <c r="L41" s="116">
        <v>-0.11235955056179775</v>
      </c>
    </row>
    <row r="42" spans="1:12" s="110" customFormat="1" ht="15" customHeight="1" x14ac:dyDescent="0.2">
      <c r="A42" s="120"/>
      <c r="B42" s="119"/>
      <c r="C42" s="258" t="s">
        <v>106</v>
      </c>
      <c r="E42" s="113">
        <v>52.643419572553434</v>
      </c>
      <c r="F42" s="115">
        <v>468</v>
      </c>
      <c r="G42" s="114">
        <v>543</v>
      </c>
      <c r="H42" s="114">
        <v>555</v>
      </c>
      <c r="I42" s="114">
        <v>415</v>
      </c>
      <c r="J42" s="140">
        <v>469</v>
      </c>
      <c r="K42" s="114">
        <v>-1</v>
      </c>
      <c r="L42" s="116">
        <v>-0.21321961620469082</v>
      </c>
    </row>
    <row r="43" spans="1:12" s="110" customFormat="1" ht="15" customHeight="1" x14ac:dyDescent="0.2">
      <c r="A43" s="123"/>
      <c r="B43" s="124"/>
      <c r="C43" s="260" t="s">
        <v>107</v>
      </c>
      <c r="D43" s="261"/>
      <c r="E43" s="125">
        <v>47.356580427446566</v>
      </c>
      <c r="F43" s="143">
        <v>421</v>
      </c>
      <c r="G43" s="144">
        <v>444</v>
      </c>
      <c r="H43" s="144">
        <v>457</v>
      </c>
      <c r="I43" s="144">
        <v>362</v>
      </c>
      <c r="J43" s="145">
        <v>421</v>
      </c>
      <c r="K43" s="144">
        <v>0</v>
      </c>
      <c r="L43" s="146">
        <v>0</v>
      </c>
    </row>
    <row r="44" spans="1:12" s="110" customFormat="1" ht="45.75" customHeight="1" x14ac:dyDescent="0.2">
      <c r="A44" s="604" t="s">
        <v>191</v>
      </c>
      <c r="B44" s="605"/>
      <c r="C44" s="605"/>
      <c r="D44" s="606"/>
      <c r="E44" s="113">
        <v>0.25571360076714078</v>
      </c>
      <c r="F44" s="115">
        <v>48</v>
      </c>
      <c r="G44" s="114">
        <v>48</v>
      </c>
      <c r="H44" s="114">
        <v>52</v>
      </c>
      <c r="I44" s="114">
        <v>39</v>
      </c>
      <c r="J44" s="140">
        <v>55</v>
      </c>
      <c r="K44" s="114">
        <v>-7</v>
      </c>
      <c r="L44" s="116">
        <v>-12.727272727272727</v>
      </c>
    </row>
    <row r="45" spans="1:12" s="110" customFormat="1" ht="15" customHeight="1" x14ac:dyDescent="0.2">
      <c r="A45" s="120"/>
      <c r="B45" s="119"/>
      <c r="C45" s="258" t="s">
        <v>106</v>
      </c>
      <c r="E45" s="113">
        <v>79.166666666666671</v>
      </c>
      <c r="F45" s="115">
        <v>38</v>
      </c>
      <c r="G45" s="114">
        <v>38</v>
      </c>
      <c r="H45" s="114">
        <v>40</v>
      </c>
      <c r="I45" s="114">
        <v>34</v>
      </c>
      <c r="J45" s="140">
        <v>44</v>
      </c>
      <c r="K45" s="114">
        <v>-6</v>
      </c>
      <c r="L45" s="116">
        <v>-13.636363636363637</v>
      </c>
    </row>
    <row r="46" spans="1:12" s="110" customFormat="1" ht="15" customHeight="1" x14ac:dyDescent="0.2">
      <c r="A46" s="123"/>
      <c r="B46" s="124"/>
      <c r="C46" s="260" t="s">
        <v>107</v>
      </c>
      <c r="D46" s="261"/>
      <c r="E46" s="125">
        <v>20.833333333333332</v>
      </c>
      <c r="F46" s="143">
        <v>10</v>
      </c>
      <c r="G46" s="144">
        <v>10</v>
      </c>
      <c r="H46" s="144">
        <v>12</v>
      </c>
      <c r="I46" s="144">
        <v>5</v>
      </c>
      <c r="J46" s="145">
        <v>11</v>
      </c>
      <c r="K46" s="144">
        <v>-1</v>
      </c>
      <c r="L46" s="146">
        <v>-9.0909090909090917</v>
      </c>
    </row>
    <row r="47" spans="1:12" s="110" customFormat="1" ht="39" customHeight="1" x14ac:dyDescent="0.2">
      <c r="A47" s="604" t="s">
        <v>519</v>
      </c>
      <c r="B47" s="608"/>
      <c r="C47" s="608"/>
      <c r="D47" s="609"/>
      <c r="E47" s="113">
        <v>0.14916626711416547</v>
      </c>
      <c r="F47" s="115">
        <v>28</v>
      </c>
      <c r="G47" s="114">
        <v>31</v>
      </c>
      <c r="H47" s="114">
        <v>32</v>
      </c>
      <c r="I47" s="114">
        <v>20</v>
      </c>
      <c r="J47" s="140">
        <v>24</v>
      </c>
      <c r="K47" s="114">
        <v>4</v>
      </c>
      <c r="L47" s="116">
        <v>16.666666666666668</v>
      </c>
    </row>
    <row r="48" spans="1:12" s="110" customFormat="1" ht="15" customHeight="1" x14ac:dyDescent="0.2">
      <c r="A48" s="120"/>
      <c r="B48" s="119"/>
      <c r="C48" s="258" t="s">
        <v>106</v>
      </c>
      <c r="E48" s="113">
        <v>28.571428571428573</v>
      </c>
      <c r="F48" s="115">
        <v>8</v>
      </c>
      <c r="G48" s="114">
        <v>8</v>
      </c>
      <c r="H48" s="114">
        <v>10</v>
      </c>
      <c r="I48" s="114">
        <v>9</v>
      </c>
      <c r="J48" s="140">
        <v>10</v>
      </c>
      <c r="K48" s="114">
        <v>-2</v>
      </c>
      <c r="L48" s="116">
        <v>-20</v>
      </c>
    </row>
    <row r="49" spans="1:12" s="110" customFormat="1" ht="15" customHeight="1" x14ac:dyDescent="0.2">
      <c r="A49" s="123"/>
      <c r="B49" s="124"/>
      <c r="C49" s="260" t="s">
        <v>107</v>
      </c>
      <c r="D49" s="261"/>
      <c r="E49" s="125">
        <v>71.428571428571431</v>
      </c>
      <c r="F49" s="143">
        <v>20</v>
      </c>
      <c r="G49" s="144">
        <v>23</v>
      </c>
      <c r="H49" s="144">
        <v>22</v>
      </c>
      <c r="I49" s="144">
        <v>11</v>
      </c>
      <c r="J49" s="145">
        <v>14</v>
      </c>
      <c r="K49" s="144">
        <v>6</v>
      </c>
      <c r="L49" s="146">
        <v>42.857142857142854</v>
      </c>
    </row>
    <row r="50" spans="1:12" s="110" customFormat="1" ht="24.95" customHeight="1" x14ac:dyDescent="0.2">
      <c r="A50" s="610" t="s">
        <v>192</v>
      </c>
      <c r="B50" s="611"/>
      <c r="C50" s="611"/>
      <c r="D50" s="612"/>
      <c r="E50" s="262">
        <v>18.145010921101701</v>
      </c>
      <c r="F50" s="263">
        <v>3406</v>
      </c>
      <c r="G50" s="264">
        <v>3590</v>
      </c>
      <c r="H50" s="264">
        <v>3543</v>
      </c>
      <c r="I50" s="264">
        <v>3253</v>
      </c>
      <c r="J50" s="265">
        <v>3194</v>
      </c>
      <c r="K50" s="263">
        <v>212</v>
      </c>
      <c r="L50" s="266">
        <v>6.6374452097683152</v>
      </c>
    </row>
    <row r="51" spans="1:12" s="110" customFormat="1" ht="15" customHeight="1" x14ac:dyDescent="0.2">
      <c r="A51" s="120"/>
      <c r="B51" s="119"/>
      <c r="C51" s="258" t="s">
        <v>106</v>
      </c>
      <c r="E51" s="113">
        <v>62.213740458015266</v>
      </c>
      <c r="F51" s="115">
        <v>2119</v>
      </c>
      <c r="G51" s="114">
        <v>2257</v>
      </c>
      <c r="H51" s="114">
        <v>2238</v>
      </c>
      <c r="I51" s="114">
        <v>2023</v>
      </c>
      <c r="J51" s="140">
        <v>1957</v>
      </c>
      <c r="K51" s="114">
        <v>162</v>
      </c>
      <c r="L51" s="116">
        <v>8.277976494634645</v>
      </c>
    </row>
    <row r="52" spans="1:12" s="110" customFormat="1" ht="15" customHeight="1" x14ac:dyDescent="0.2">
      <c r="A52" s="120"/>
      <c r="B52" s="119"/>
      <c r="C52" s="258" t="s">
        <v>107</v>
      </c>
      <c r="E52" s="113">
        <v>37.786259541984734</v>
      </c>
      <c r="F52" s="115">
        <v>1287</v>
      </c>
      <c r="G52" s="114">
        <v>1333</v>
      </c>
      <c r="H52" s="114">
        <v>1305</v>
      </c>
      <c r="I52" s="114">
        <v>1230</v>
      </c>
      <c r="J52" s="140">
        <v>1237</v>
      </c>
      <c r="K52" s="114">
        <v>50</v>
      </c>
      <c r="L52" s="116">
        <v>4.0420371867421183</v>
      </c>
    </row>
    <row r="53" spans="1:12" s="110" customFormat="1" ht="15" customHeight="1" x14ac:dyDescent="0.2">
      <c r="A53" s="120"/>
      <c r="B53" s="119"/>
      <c r="C53" s="258" t="s">
        <v>187</v>
      </c>
      <c r="D53" s="110" t="s">
        <v>193</v>
      </c>
      <c r="E53" s="113">
        <v>18.643570170287727</v>
      </c>
      <c r="F53" s="115">
        <v>635</v>
      </c>
      <c r="G53" s="114">
        <v>732</v>
      </c>
      <c r="H53" s="114">
        <v>745</v>
      </c>
      <c r="I53" s="114">
        <v>575</v>
      </c>
      <c r="J53" s="140">
        <v>626</v>
      </c>
      <c r="K53" s="114">
        <v>9</v>
      </c>
      <c r="L53" s="116">
        <v>1.4376996805111821</v>
      </c>
    </row>
    <row r="54" spans="1:12" s="110" customFormat="1" ht="15" customHeight="1" x14ac:dyDescent="0.2">
      <c r="A54" s="120"/>
      <c r="B54" s="119"/>
      <c r="D54" s="267" t="s">
        <v>194</v>
      </c>
      <c r="E54" s="113">
        <v>56.062992125984252</v>
      </c>
      <c r="F54" s="115">
        <v>356</v>
      </c>
      <c r="G54" s="114">
        <v>410</v>
      </c>
      <c r="H54" s="114">
        <v>420</v>
      </c>
      <c r="I54" s="114">
        <v>326</v>
      </c>
      <c r="J54" s="140">
        <v>347</v>
      </c>
      <c r="K54" s="114">
        <v>9</v>
      </c>
      <c r="L54" s="116">
        <v>2.5936599423631126</v>
      </c>
    </row>
    <row r="55" spans="1:12" s="110" customFormat="1" ht="15" customHeight="1" x14ac:dyDescent="0.2">
      <c r="A55" s="120"/>
      <c r="B55" s="119"/>
      <c r="D55" s="267" t="s">
        <v>195</v>
      </c>
      <c r="E55" s="113">
        <v>43.937007874015748</v>
      </c>
      <c r="F55" s="115">
        <v>279</v>
      </c>
      <c r="G55" s="114">
        <v>322</v>
      </c>
      <c r="H55" s="114">
        <v>325</v>
      </c>
      <c r="I55" s="114">
        <v>249</v>
      </c>
      <c r="J55" s="140">
        <v>279</v>
      </c>
      <c r="K55" s="114">
        <v>0</v>
      </c>
      <c r="L55" s="116">
        <v>0</v>
      </c>
    </row>
    <row r="56" spans="1:12" s="110" customFormat="1" ht="15" customHeight="1" x14ac:dyDescent="0.2">
      <c r="A56" s="120"/>
      <c r="B56" s="119" t="s">
        <v>196</v>
      </c>
      <c r="C56" s="258"/>
      <c r="E56" s="113">
        <v>58.222790474668372</v>
      </c>
      <c r="F56" s="115">
        <v>10929</v>
      </c>
      <c r="G56" s="114">
        <v>10997</v>
      </c>
      <c r="H56" s="114">
        <v>10967</v>
      </c>
      <c r="I56" s="114">
        <v>10911</v>
      </c>
      <c r="J56" s="140">
        <v>10925</v>
      </c>
      <c r="K56" s="114">
        <v>4</v>
      </c>
      <c r="L56" s="116">
        <v>3.6613272311212815E-2</v>
      </c>
    </row>
    <row r="57" spans="1:12" s="110" customFormat="1" ht="15" customHeight="1" x14ac:dyDescent="0.2">
      <c r="A57" s="120"/>
      <c r="B57" s="119"/>
      <c r="C57" s="258" t="s">
        <v>106</v>
      </c>
      <c r="E57" s="113">
        <v>52.639765760819834</v>
      </c>
      <c r="F57" s="115">
        <v>5753</v>
      </c>
      <c r="G57" s="114">
        <v>5857</v>
      </c>
      <c r="H57" s="114">
        <v>5830</v>
      </c>
      <c r="I57" s="114">
        <v>5810</v>
      </c>
      <c r="J57" s="140">
        <v>5829</v>
      </c>
      <c r="K57" s="114">
        <v>-76</v>
      </c>
      <c r="L57" s="116">
        <v>-1.3038256990907531</v>
      </c>
    </row>
    <row r="58" spans="1:12" s="110" customFormat="1" ht="15" customHeight="1" x14ac:dyDescent="0.2">
      <c r="A58" s="120"/>
      <c r="B58" s="119"/>
      <c r="C58" s="258" t="s">
        <v>107</v>
      </c>
      <c r="E58" s="113">
        <v>47.360234239180166</v>
      </c>
      <c r="F58" s="115">
        <v>5176</v>
      </c>
      <c r="G58" s="114">
        <v>5140</v>
      </c>
      <c r="H58" s="114">
        <v>5137</v>
      </c>
      <c r="I58" s="114">
        <v>5101</v>
      </c>
      <c r="J58" s="140">
        <v>5096</v>
      </c>
      <c r="K58" s="114">
        <v>80</v>
      </c>
      <c r="L58" s="116">
        <v>1.5698587127158556</v>
      </c>
    </row>
    <row r="59" spans="1:12" s="110" customFormat="1" ht="15" customHeight="1" x14ac:dyDescent="0.2">
      <c r="A59" s="120"/>
      <c r="B59" s="119"/>
      <c r="C59" s="258" t="s">
        <v>105</v>
      </c>
      <c r="D59" s="110" t="s">
        <v>197</v>
      </c>
      <c r="E59" s="113">
        <v>92.798975203586792</v>
      </c>
      <c r="F59" s="115">
        <v>10142</v>
      </c>
      <c r="G59" s="114">
        <v>10204</v>
      </c>
      <c r="H59" s="114">
        <v>10177</v>
      </c>
      <c r="I59" s="114">
        <v>10108</v>
      </c>
      <c r="J59" s="140">
        <v>10130</v>
      </c>
      <c r="K59" s="114">
        <v>12</v>
      </c>
      <c r="L59" s="116">
        <v>0.11846001974333663</v>
      </c>
    </row>
    <row r="60" spans="1:12" s="110" customFormat="1" ht="15" customHeight="1" x14ac:dyDescent="0.2">
      <c r="A60" s="120"/>
      <c r="B60" s="119"/>
      <c r="C60" s="258"/>
      <c r="D60" s="267" t="s">
        <v>198</v>
      </c>
      <c r="E60" s="113">
        <v>51.094458686649574</v>
      </c>
      <c r="F60" s="115">
        <v>5182</v>
      </c>
      <c r="G60" s="114">
        <v>5279</v>
      </c>
      <c r="H60" s="114">
        <v>5258</v>
      </c>
      <c r="I60" s="114">
        <v>5229</v>
      </c>
      <c r="J60" s="140">
        <v>5245</v>
      </c>
      <c r="K60" s="114">
        <v>-63</v>
      </c>
      <c r="L60" s="116">
        <v>-1.2011439466158247</v>
      </c>
    </row>
    <row r="61" spans="1:12" s="110" customFormat="1" ht="15" customHeight="1" x14ac:dyDescent="0.2">
      <c r="A61" s="120"/>
      <c r="B61" s="119"/>
      <c r="C61" s="258"/>
      <c r="D61" s="267" t="s">
        <v>199</v>
      </c>
      <c r="E61" s="113">
        <v>48.905541313350426</v>
      </c>
      <c r="F61" s="115">
        <v>4960</v>
      </c>
      <c r="G61" s="114">
        <v>4925</v>
      </c>
      <c r="H61" s="114">
        <v>4919</v>
      </c>
      <c r="I61" s="114">
        <v>4879</v>
      </c>
      <c r="J61" s="140">
        <v>4885</v>
      </c>
      <c r="K61" s="114">
        <v>75</v>
      </c>
      <c r="L61" s="116">
        <v>1.5353121801432958</v>
      </c>
    </row>
    <row r="62" spans="1:12" s="110" customFormat="1" ht="15" customHeight="1" x14ac:dyDescent="0.2">
      <c r="A62" s="120"/>
      <c r="B62" s="119"/>
      <c r="C62" s="258"/>
      <c r="D62" s="258" t="s">
        <v>200</v>
      </c>
      <c r="E62" s="113">
        <v>7.2010247964132121</v>
      </c>
      <c r="F62" s="115">
        <v>787</v>
      </c>
      <c r="G62" s="114">
        <v>793</v>
      </c>
      <c r="H62" s="114">
        <v>790</v>
      </c>
      <c r="I62" s="114">
        <v>803</v>
      </c>
      <c r="J62" s="140">
        <v>795</v>
      </c>
      <c r="K62" s="114">
        <v>-8</v>
      </c>
      <c r="L62" s="116">
        <v>-1.0062893081761006</v>
      </c>
    </row>
    <row r="63" spans="1:12" s="110" customFormat="1" ht="15" customHeight="1" x14ac:dyDescent="0.2">
      <c r="A63" s="120"/>
      <c r="B63" s="119"/>
      <c r="C63" s="258"/>
      <c r="D63" s="267" t="s">
        <v>198</v>
      </c>
      <c r="E63" s="113">
        <v>72.554002541296057</v>
      </c>
      <c r="F63" s="115">
        <v>571</v>
      </c>
      <c r="G63" s="114">
        <v>578</v>
      </c>
      <c r="H63" s="114">
        <v>572</v>
      </c>
      <c r="I63" s="114">
        <v>581</v>
      </c>
      <c r="J63" s="140">
        <v>584</v>
      </c>
      <c r="K63" s="114">
        <v>-13</v>
      </c>
      <c r="L63" s="116">
        <v>-2.2260273972602738</v>
      </c>
    </row>
    <row r="64" spans="1:12" s="110" customFormat="1" ht="15" customHeight="1" x14ac:dyDescent="0.2">
      <c r="A64" s="120"/>
      <c r="B64" s="119"/>
      <c r="C64" s="258"/>
      <c r="D64" s="267" t="s">
        <v>199</v>
      </c>
      <c r="E64" s="113">
        <v>27.445997458703939</v>
      </c>
      <c r="F64" s="115">
        <v>216</v>
      </c>
      <c r="G64" s="114">
        <v>215</v>
      </c>
      <c r="H64" s="114">
        <v>218</v>
      </c>
      <c r="I64" s="114">
        <v>222</v>
      </c>
      <c r="J64" s="140">
        <v>211</v>
      </c>
      <c r="K64" s="114">
        <v>5</v>
      </c>
      <c r="L64" s="116">
        <v>2.3696682464454977</v>
      </c>
    </row>
    <row r="65" spans="1:12" s="110" customFormat="1" ht="15" customHeight="1" x14ac:dyDescent="0.2">
      <c r="A65" s="120"/>
      <c r="B65" s="119" t="s">
        <v>201</v>
      </c>
      <c r="C65" s="258"/>
      <c r="E65" s="113">
        <v>15.044483511800117</v>
      </c>
      <c r="F65" s="115">
        <v>2824</v>
      </c>
      <c r="G65" s="114">
        <v>2826</v>
      </c>
      <c r="H65" s="114">
        <v>2779</v>
      </c>
      <c r="I65" s="114">
        <v>2731</v>
      </c>
      <c r="J65" s="140">
        <v>2673</v>
      </c>
      <c r="K65" s="114">
        <v>151</v>
      </c>
      <c r="L65" s="116">
        <v>5.6490834268612042</v>
      </c>
    </row>
    <row r="66" spans="1:12" s="110" customFormat="1" ht="15" customHeight="1" x14ac:dyDescent="0.2">
      <c r="A66" s="120"/>
      <c r="B66" s="119"/>
      <c r="C66" s="258" t="s">
        <v>106</v>
      </c>
      <c r="E66" s="113">
        <v>62.039660056657226</v>
      </c>
      <c r="F66" s="115">
        <v>1752</v>
      </c>
      <c r="G66" s="114">
        <v>1771</v>
      </c>
      <c r="H66" s="114">
        <v>1747</v>
      </c>
      <c r="I66" s="114">
        <v>1714</v>
      </c>
      <c r="J66" s="140">
        <v>1660</v>
      </c>
      <c r="K66" s="114">
        <v>92</v>
      </c>
      <c r="L66" s="116">
        <v>5.5421686746987948</v>
      </c>
    </row>
    <row r="67" spans="1:12" s="110" customFormat="1" ht="15" customHeight="1" x14ac:dyDescent="0.2">
      <c r="A67" s="120"/>
      <c r="B67" s="119"/>
      <c r="C67" s="258" t="s">
        <v>107</v>
      </c>
      <c r="E67" s="113">
        <v>37.960339943342774</v>
      </c>
      <c r="F67" s="115">
        <v>1072</v>
      </c>
      <c r="G67" s="114">
        <v>1055</v>
      </c>
      <c r="H67" s="114">
        <v>1032</v>
      </c>
      <c r="I67" s="114">
        <v>1017</v>
      </c>
      <c r="J67" s="140">
        <v>1013</v>
      </c>
      <c r="K67" s="114">
        <v>59</v>
      </c>
      <c r="L67" s="116">
        <v>5.8242843040473842</v>
      </c>
    </row>
    <row r="68" spans="1:12" s="110" customFormat="1" ht="15" customHeight="1" x14ac:dyDescent="0.2">
      <c r="A68" s="120"/>
      <c r="B68" s="119"/>
      <c r="C68" s="258" t="s">
        <v>105</v>
      </c>
      <c r="D68" s="110" t="s">
        <v>202</v>
      </c>
      <c r="E68" s="113">
        <v>20.148725212464591</v>
      </c>
      <c r="F68" s="115">
        <v>569</v>
      </c>
      <c r="G68" s="114">
        <v>554</v>
      </c>
      <c r="H68" s="114">
        <v>519</v>
      </c>
      <c r="I68" s="114">
        <v>500</v>
      </c>
      <c r="J68" s="140">
        <v>473</v>
      </c>
      <c r="K68" s="114">
        <v>96</v>
      </c>
      <c r="L68" s="116">
        <v>20.29598308668076</v>
      </c>
    </row>
    <row r="69" spans="1:12" s="110" customFormat="1" ht="15" customHeight="1" x14ac:dyDescent="0.2">
      <c r="A69" s="120"/>
      <c r="B69" s="119"/>
      <c r="C69" s="258"/>
      <c r="D69" s="267" t="s">
        <v>198</v>
      </c>
      <c r="E69" s="113">
        <v>60.984182776801404</v>
      </c>
      <c r="F69" s="115">
        <v>347</v>
      </c>
      <c r="G69" s="114">
        <v>338</v>
      </c>
      <c r="H69" s="114">
        <v>312</v>
      </c>
      <c r="I69" s="114">
        <v>296</v>
      </c>
      <c r="J69" s="140">
        <v>270</v>
      </c>
      <c r="K69" s="114">
        <v>77</v>
      </c>
      <c r="L69" s="116">
        <v>28.518518518518519</v>
      </c>
    </row>
    <row r="70" spans="1:12" s="110" customFormat="1" ht="15" customHeight="1" x14ac:dyDescent="0.2">
      <c r="A70" s="120"/>
      <c r="B70" s="119"/>
      <c r="C70" s="258"/>
      <c r="D70" s="267" t="s">
        <v>199</v>
      </c>
      <c r="E70" s="113">
        <v>39.015817223198596</v>
      </c>
      <c r="F70" s="115">
        <v>222</v>
      </c>
      <c r="G70" s="114">
        <v>216</v>
      </c>
      <c r="H70" s="114">
        <v>207</v>
      </c>
      <c r="I70" s="114">
        <v>204</v>
      </c>
      <c r="J70" s="140">
        <v>203</v>
      </c>
      <c r="K70" s="114">
        <v>19</v>
      </c>
      <c r="L70" s="116">
        <v>9.3596059113300498</v>
      </c>
    </row>
    <row r="71" spans="1:12" s="110" customFormat="1" ht="15" customHeight="1" x14ac:dyDescent="0.2">
      <c r="A71" s="120"/>
      <c r="B71" s="119"/>
      <c r="C71" s="258"/>
      <c r="D71" s="110" t="s">
        <v>203</v>
      </c>
      <c r="E71" s="113">
        <v>75.283286118980172</v>
      </c>
      <c r="F71" s="115">
        <v>2126</v>
      </c>
      <c r="G71" s="114">
        <v>2144</v>
      </c>
      <c r="H71" s="114">
        <v>2133</v>
      </c>
      <c r="I71" s="114">
        <v>2099</v>
      </c>
      <c r="J71" s="140">
        <v>2067</v>
      </c>
      <c r="K71" s="114">
        <v>59</v>
      </c>
      <c r="L71" s="116">
        <v>2.8543783260764393</v>
      </c>
    </row>
    <row r="72" spans="1:12" s="110" customFormat="1" ht="15" customHeight="1" x14ac:dyDescent="0.2">
      <c r="A72" s="120"/>
      <c r="B72" s="119"/>
      <c r="C72" s="258"/>
      <c r="D72" s="267" t="s">
        <v>198</v>
      </c>
      <c r="E72" s="113">
        <v>61.853245531514581</v>
      </c>
      <c r="F72" s="115">
        <v>1315</v>
      </c>
      <c r="G72" s="114">
        <v>1343</v>
      </c>
      <c r="H72" s="114">
        <v>1346</v>
      </c>
      <c r="I72" s="114">
        <v>1328</v>
      </c>
      <c r="J72" s="140">
        <v>1297</v>
      </c>
      <c r="K72" s="114">
        <v>18</v>
      </c>
      <c r="L72" s="116">
        <v>1.3878180416345411</v>
      </c>
    </row>
    <row r="73" spans="1:12" s="110" customFormat="1" ht="15" customHeight="1" x14ac:dyDescent="0.2">
      <c r="A73" s="120"/>
      <c r="B73" s="119"/>
      <c r="C73" s="258"/>
      <c r="D73" s="267" t="s">
        <v>199</v>
      </c>
      <c r="E73" s="113">
        <v>38.146754468485419</v>
      </c>
      <c r="F73" s="115">
        <v>811</v>
      </c>
      <c r="G73" s="114">
        <v>801</v>
      </c>
      <c r="H73" s="114">
        <v>787</v>
      </c>
      <c r="I73" s="114">
        <v>771</v>
      </c>
      <c r="J73" s="140">
        <v>770</v>
      </c>
      <c r="K73" s="114">
        <v>41</v>
      </c>
      <c r="L73" s="116">
        <v>5.3246753246753249</v>
      </c>
    </row>
    <row r="74" spans="1:12" s="110" customFormat="1" ht="15" customHeight="1" x14ac:dyDescent="0.2">
      <c r="A74" s="120"/>
      <c r="B74" s="119"/>
      <c r="C74" s="258"/>
      <c r="D74" s="110" t="s">
        <v>204</v>
      </c>
      <c r="E74" s="113">
        <v>4.5679886685552411</v>
      </c>
      <c r="F74" s="115">
        <v>129</v>
      </c>
      <c r="G74" s="114">
        <v>128</v>
      </c>
      <c r="H74" s="114">
        <v>127</v>
      </c>
      <c r="I74" s="114">
        <v>132</v>
      </c>
      <c r="J74" s="140">
        <v>133</v>
      </c>
      <c r="K74" s="114">
        <v>-4</v>
      </c>
      <c r="L74" s="116">
        <v>-3.007518796992481</v>
      </c>
    </row>
    <row r="75" spans="1:12" s="110" customFormat="1" ht="15" customHeight="1" x14ac:dyDescent="0.2">
      <c r="A75" s="120"/>
      <c r="B75" s="119"/>
      <c r="C75" s="258"/>
      <c r="D75" s="267" t="s">
        <v>198</v>
      </c>
      <c r="E75" s="113">
        <v>69.767441860465112</v>
      </c>
      <c r="F75" s="115">
        <v>90</v>
      </c>
      <c r="G75" s="114">
        <v>90</v>
      </c>
      <c r="H75" s="114">
        <v>89</v>
      </c>
      <c r="I75" s="114">
        <v>90</v>
      </c>
      <c r="J75" s="140">
        <v>93</v>
      </c>
      <c r="K75" s="114">
        <v>-3</v>
      </c>
      <c r="L75" s="116">
        <v>-3.225806451612903</v>
      </c>
    </row>
    <row r="76" spans="1:12" s="110" customFormat="1" ht="15" customHeight="1" x14ac:dyDescent="0.2">
      <c r="A76" s="120"/>
      <c r="B76" s="119"/>
      <c r="C76" s="258"/>
      <c r="D76" s="267" t="s">
        <v>199</v>
      </c>
      <c r="E76" s="113">
        <v>30.232558139534884</v>
      </c>
      <c r="F76" s="115">
        <v>39</v>
      </c>
      <c r="G76" s="114">
        <v>38</v>
      </c>
      <c r="H76" s="114">
        <v>38</v>
      </c>
      <c r="I76" s="114">
        <v>42</v>
      </c>
      <c r="J76" s="140">
        <v>40</v>
      </c>
      <c r="K76" s="114">
        <v>-1</v>
      </c>
      <c r="L76" s="116">
        <v>-2.5</v>
      </c>
    </row>
    <row r="77" spans="1:12" s="110" customFormat="1" ht="15" customHeight="1" x14ac:dyDescent="0.2">
      <c r="A77" s="534"/>
      <c r="B77" s="119" t="s">
        <v>205</v>
      </c>
      <c r="C77" s="268"/>
      <c r="D77" s="182"/>
      <c r="E77" s="113">
        <v>8.5877150924298125</v>
      </c>
      <c r="F77" s="115">
        <v>1612</v>
      </c>
      <c r="G77" s="114">
        <v>1588</v>
      </c>
      <c r="H77" s="114">
        <v>1633</v>
      </c>
      <c r="I77" s="114">
        <v>1535</v>
      </c>
      <c r="J77" s="140">
        <v>1522</v>
      </c>
      <c r="K77" s="114">
        <v>90</v>
      </c>
      <c r="L77" s="116">
        <v>5.9132720105124834</v>
      </c>
    </row>
    <row r="78" spans="1:12" s="110" customFormat="1" ht="15" customHeight="1" x14ac:dyDescent="0.2">
      <c r="A78" s="120"/>
      <c r="B78" s="119"/>
      <c r="C78" s="268" t="s">
        <v>106</v>
      </c>
      <c r="D78" s="182"/>
      <c r="E78" s="113">
        <v>62.282878411910673</v>
      </c>
      <c r="F78" s="115">
        <v>1004</v>
      </c>
      <c r="G78" s="114">
        <v>953</v>
      </c>
      <c r="H78" s="114">
        <v>1006</v>
      </c>
      <c r="I78" s="114">
        <v>937</v>
      </c>
      <c r="J78" s="140">
        <v>925</v>
      </c>
      <c r="K78" s="114">
        <v>79</v>
      </c>
      <c r="L78" s="116">
        <v>8.5405405405405403</v>
      </c>
    </row>
    <row r="79" spans="1:12" s="110" customFormat="1" ht="15" customHeight="1" x14ac:dyDescent="0.2">
      <c r="A79" s="123"/>
      <c r="B79" s="124"/>
      <c r="C79" s="260" t="s">
        <v>107</v>
      </c>
      <c r="D79" s="261"/>
      <c r="E79" s="125">
        <v>37.717121588089327</v>
      </c>
      <c r="F79" s="143">
        <v>608</v>
      </c>
      <c r="G79" s="144">
        <v>635</v>
      </c>
      <c r="H79" s="144">
        <v>627</v>
      </c>
      <c r="I79" s="144">
        <v>598</v>
      </c>
      <c r="J79" s="145">
        <v>597</v>
      </c>
      <c r="K79" s="144">
        <v>11</v>
      </c>
      <c r="L79" s="146">
        <v>1.8425460636515913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18771</v>
      </c>
      <c r="E11" s="114">
        <v>19001</v>
      </c>
      <c r="F11" s="114">
        <v>18922</v>
      </c>
      <c r="G11" s="114">
        <v>18430</v>
      </c>
      <c r="H11" s="140">
        <v>18314</v>
      </c>
      <c r="I11" s="115">
        <v>457</v>
      </c>
      <c r="J11" s="116">
        <v>2.4953587419460521</v>
      </c>
    </row>
    <row r="12" spans="1:15" s="110" customFormat="1" ht="24.95" customHeight="1" x14ac:dyDescent="0.2">
      <c r="A12" s="193" t="s">
        <v>132</v>
      </c>
      <c r="B12" s="194" t="s">
        <v>133</v>
      </c>
      <c r="C12" s="113">
        <v>0.43684406797719888</v>
      </c>
      <c r="D12" s="115">
        <v>82</v>
      </c>
      <c r="E12" s="114">
        <v>57</v>
      </c>
      <c r="F12" s="114">
        <v>107</v>
      </c>
      <c r="G12" s="114">
        <v>74</v>
      </c>
      <c r="H12" s="140">
        <v>59</v>
      </c>
      <c r="I12" s="115">
        <v>23</v>
      </c>
      <c r="J12" s="116">
        <v>38.983050847457626</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24.441958339992542</v>
      </c>
      <c r="D14" s="115">
        <v>4588</v>
      </c>
      <c r="E14" s="114">
        <v>4601</v>
      </c>
      <c r="F14" s="114">
        <v>4539</v>
      </c>
      <c r="G14" s="114">
        <v>4489</v>
      </c>
      <c r="H14" s="140">
        <v>4455</v>
      </c>
      <c r="I14" s="115">
        <v>133</v>
      </c>
      <c r="J14" s="116">
        <v>2.9854096520763189</v>
      </c>
      <c r="K14" s="110"/>
      <c r="L14" s="110"/>
      <c r="M14" s="110"/>
      <c r="N14" s="110"/>
      <c r="O14" s="110"/>
    </row>
    <row r="15" spans="1:15" s="110" customFormat="1" ht="24.75" customHeight="1" x14ac:dyDescent="0.2">
      <c r="A15" s="193" t="s">
        <v>216</v>
      </c>
      <c r="B15" s="199" t="s">
        <v>217</v>
      </c>
      <c r="C15" s="113">
        <v>1.6408289382558201</v>
      </c>
      <c r="D15" s="115">
        <v>308</v>
      </c>
      <c r="E15" s="114">
        <v>307</v>
      </c>
      <c r="F15" s="114">
        <v>317</v>
      </c>
      <c r="G15" s="114">
        <v>317</v>
      </c>
      <c r="H15" s="140">
        <v>317</v>
      </c>
      <c r="I15" s="115">
        <v>-9</v>
      </c>
      <c r="J15" s="116">
        <v>-2.8391167192429023</v>
      </c>
    </row>
    <row r="16" spans="1:15" s="287" customFormat="1" ht="24.95" customHeight="1" x14ac:dyDescent="0.2">
      <c r="A16" s="193" t="s">
        <v>218</v>
      </c>
      <c r="B16" s="199" t="s">
        <v>141</v>
      </c>
      <c r="C16" s="113">
        <v>17.846678386873368</v>
      </c>
      <c r="D16" s="115">
        <v>3350</v>
      </c>
      <c r="E16" s="114">
        <v>3357</v>
      </c>
      <c r="F16" s="114">
        <v>3281</v>
      </c>
      <c r="G16" s="114">
        <v>3238</v>
      </c>
      <c r="H16" s="140">
        <v>3203</v>
      </c>
      <c r="I16" s="115">
        <v>147</v>
      </c>
      <c r="J16" s="116">
        <v>4.5894473930689976</v>
      </c>
      <c r="K16" s="110"/>
      <c r="L16" s="110"/>
      <c r="M16" s="110"/>
      <c r="N16" s="110"/>
      <c r="O16" s="110"/>
    </row>
    <row r="17" spans="1:15" s="110" customFormat="1" ht="24.95" customHeight="1" x14ac:dyDescent="0.2">
      <c r="A17" s="193" t="s">
        <v>219</v>
      </c>
      <c r="B17" s="199" t="s">
        <v>220</v>
      </c>
      <c r="C17" s="113">
        <v>4.9544510148633529</v>
      </c>
      <c r="D17" s="115">
        <v>930</v>
      </c>
      <c r="E17" s="114">
        <v>937</v>
      </c>
      <c r="F17" s="114">
        <v>941</v>
      </c>
      <c r="G17" s="114">
        <v>934</v>
      </c>
      <c r="H17" s="140">
        <v>935</v>
      </c>
      <c r="I17" s="115">
        <v>-5</v>
      </c>
      <c r="J17" s="116">
        <v>-0.53475935828877008</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25.091897075275693</v>
      </c>
      <c r="D19" s="115">
        <v>4710</v>
      </c>
      <c r="E19" s="114">
        <v>4912</v>
      </c>
      <c r="F19" s="114">
        <v>4748</v>
      </c>
      <c r="G19" s="114">
        <v>4538</v>
      </c>
      <c r="H19" s="140">
        <v>4392</v>
      </c>
      <c r="I19" s="115">
        <v>318</v>
      </c>
      <c r="J19" s="116">
        <v>7.2404371584699456</v>
      </c>
    </row>
    <row r="20" spans="1:15" s="287" customFormat="1" ht="24.95" customHeight="1" x14ac:dyDescent="0.2">
      <c r="A20" s="193" t="s">
        <v>148</v>
      </c>
      <c r="B20" s="199" t="s">
        <v>149</v>
      </c>
      <c r="C20" s="113">
        <v>3.6279367108838101</v>
      </c>
      <c r="D20" s="115">
        <v>681</v>
      </c>
      <c r="E20" s="114">
        <v>690</v>
      </c>
      <c r="F20" s="114">
        <v>685</v>
      </c>
      <c r="G20" s="114">
        <v>705</v>
      </c>
      <c r="H20" s="140">
        <v>702</v>
      </c>
      <c r="I20" s="115">
        <v>-21</v>
      </c>
      <c r="J20" s="116">
        <v>-2.9914529914529915</v>
      </c>
      <c r="K20" s="110"/>
      <c r="L20" s="110"/>
      <c r="M20" s="110"/>
      <c r="N20" s="110"/>
      <c r="O20" s="110"/>
    </row>
    <row r="21" spans="1:15" s="110" customFormat="1" ht="24.95" customHeight="1" x14ac:dyDescent="0.2">
      <c r="A21" s="201" t="s">
        <v>150</v>
      </c>
      <c r="B21" s="202" t="s">
        <v>151</v>
      </c>
      <c r="C21" s="113">
        <v>2.5944275744499494</v>
      </c>
      <c r="D21" s="115">
        <v>487</v>
      </c>
      <c r="E21" s="114">
        <v>503</v>
      </c>
      <c r="F21" s="114">
        <v>495</v>
      </c>
      <c r="G21" s="114">
        <v>507</v>
      </c>
      <c r="H21" s="140">
        <v>500</v>
      </c>
      <c r="I21" s="115">
        <v>-13</v>
      </c>
      <c r="J21" s="116">
        <v>-2.6</v>
      </c>
    </row>
    <row r="22" spans="1:15" s="110" customFormat="1" ht="24.95" customHeight="1" x14ac:dyDescent="0.2">
      <c r="A22" s="201" t="s">
        <v>152</v>
      </c>
      <c r="B22" s="199" t="s">
        <v>153</v>
      </c>
      <c r="C22" s="113">
        <v>2.1788929732033457</v>
      </c>
      <c r="D22" s="115">
        <v>409</v>
      </c>
      <c r="E22" s="114">
        <v>417</v>
      </c>
      <c r="F22" s="114">
        <v>412</v>
      </c>
      <c r="G22" s="114">
        <v>413</v>
      </c>
      <c r="H22" s="140">
        <v>420</v>
      </c>
      <c r="I22" s="115">
        <v>-11</v>
      </c>
      <c r="J22" s="116">
        <v>-2.6190476190476191</v>
      </c>
    </row>
    <row r="23" spans="1:15" s="110" customFormat="1" ht="24.95" customHeight="1" x14ac:dyDescent="0.2">
      <c r="A23" s="193" t="s">
        <v>154</v>
      </c>
      <c r="B23" s="199" t="s">
        <v>155</v>
      </c>
      <c r="C23" s="113" t="s">
        <v>513</v>
      </c>
      <c r="D23" s="115" t="s">
        <v>513</v>
      </c>
      <c r="E23" s="114" t="s">
        <v>513</v>
      </c>
      <c r="F23" s="114" t="s">
        <v>513</v>
      </c>
      <c r="G23" s="114">
        <v>190</v>
      </c>
      <c r="H23" s="140">
        <v>194</v>
      </c>
      <c r="I23" s="115" t="s">
        <v>513</v>
      </c>
      <c r="J23" s="116" t="s">
        <v>513</v>
      </c>
    </row>
    <row r="24" spans="1:15" s="110" customFormat="1" ht="24.95" customHeight="1" x14ac:dyDescent="0.2">
      <c r="A24" s="193" t="s">
        <v>156</v>
      </c>
      <c r="B24" s="199" t="s">
        <v>221</v>
      </c>
      <c r="C24" s="113">
        <v>5.3113845826008204</v>
      </c>
      <c r="D24" s="115">
        <v>997</v>
      </c>
      <c r="E24" s="114">
        <v>1001</v>
      </c>
      <c r="F24" s="114">
        <v>1026</v>
      </c>
      <c r="G24" s="114">
        <v>1001</v>
      </c>
      <c r="H24" s="140">
        <v>991</v>
      </c>
      <c r="I24" s="115">
        <v>6</v>
      </c>
      <c r="J24" s="116">
        <v>0.60544904137235112</v>
      </c>
    </row>
    <row r="25" spans="1:15" s="110" customFormat="1" ht="24.95" customHeight="1" x14ac:dyDescent="0.2">
      <c r="A25" s="193" t="s">
        <v>222</v>
      </c>
      <c r="B25" s="204" t="s">
        <v>159</v>
      </c>
      <c r="C25" s="113">
        <v>2.9513611421874169</v>
      </c>
      <c r="D25" s="115">
        <v>554</v>
      </c>
      <c r="E25" s="114">
        <v>510</v>
      </c>
      <c r="F25" s="114">
        <v>505</v>
      </c>
      <c r="G25" s="114">
        <v>497</v>
      </c>
      <c r="H25" s="140">
        <v>462</v>
      </c>
      <c r="I25" s="115">
        <v>92</v>
      </c>
      <c r="J25" s="116">
        <v>19.913419913419915</v>
      </c>
    </row>
    <row r="26" spans="1:15" s="110" customFormat="1" ht="24.95" customHeight="1" x14ac:dyDescent="0.2">
      <c r="A26" s="201">
        <v>782.78300000000002</v>
      </c>
      <c r="B26" s="203" t="s">
        <v>160</v>
      </c>
      <c r="C26" s="113" t="s">
        <v>513</v>
      </c>
      <c r="D26" s="115" t="s">
        <v>513</v>
      </c>
      <c r="E26" s="114" t="s">
        <v>513</v>
      </c>
      <c r="F26" s="114" t="s">
        <v>513</v>
      </c>
      <c r="G26" s="114">
        <v>306</v>
      </c>
      <c r="H26" s="140">
        <v>340</v>
      </c>
      <c r="I26" s="115" t="s">
        <v>513</v>
      </c>
      <c r="J26" s="116" t="s">
        <v>513</v>
      </c>
    </row>
    <row r="27" spans="1:15" s="110" customFormat="1" ht="24.95" customHeight="1" x14ac:dyDescent="0.2">
      <c r="A27" s="193" t="s">
        <v>161</v>
      </c>
      <c r="B27" s="199" t="s">
        <v>223</v>
      </c>
      <c r="C27" s="113">
        <v>7.1226892547014007</v>
      </c>
      <c r="D27" s="115">
        <v>1337</v>
      </c>
      <c r="E27" s="114">
        <v>1324</v>
      </c>
      <c r="F27" s="114">
        <v>1326</v>
      </c>
      <c r="G27" s="114">
        <v>1305</v>
      </c>
      <c r="H27" s="140">
        <v>1301</v>
      </c>
      <c r="I27" s="115">
        <v>36</v>
      </c>
      <c r="J27" s="116">
        <v>2.7671022290545735</v>
      </c>
    </row>
    <row r="28" spans="1:15" s="110" customFormat="1" ht="24.95" customHeight="1" x14ac:dyDescent="0.2">
      <c r="A28" s="193" t="s">
        <v>163</v>
      </c>
      <c r="B28" s="199" t="s">
        <v>164</v>
      </c>
      <c r="C28" s="113">
        <v>4.6028448138085345</v>
      </c>
      <c r="D28" s="115">
        <v>864</v>
      </c>
      <c r="E28" s="114">
        <v>889</v>
      </c>
      <c r="F28" s="114">
        <v>874</v>
      </c>
      <c r="G28" s="114">
        <v>843</v>
      </c>
      <c r="H28" s="140">
        <v>858</v>
      </c>
      <c r="I28" s="115">
        <v>6</v>
      </c>
      <c r="J28" s="116">
        <v>0.69930069930069927</v>
      </c>
    </row>
    <row r="29" spans="1:15" s="110" customFormat="1" ht="24.95" customHeight="1" x14ac:dyDescent="0.2">
      <c r="A29" s="193">
        <v>86</v>
      </c>
      <c r="B29" s="199" t="s">
        <v>165</v>
      </c>
      <c r="C29" s="113">
        <v>6.9309040541260458</v>
      </c>
      <c r="D29" s="115">
        <v>1301</v>
      </c>
      <c r="E29" s="114">
        <v>1302</v>
      </c>
      <c r="F29" s="114">
        <v>1291</v>
      </c>
      <c r="G29" s="114">
        <v>1252</v>
      </c>
      <c r="H29" s="140">
        <v>1260</v>
      </c>
      <c r="I29" s="115">
        <v>41</v>
      </c>
      <c r="J29" s="116">
        <v>3.253968253968254</v>
      </c>
    </row>
    <row r="30" spans="1:15" s="110" customFormat="1" ht="24.95" customHeight="1" x14ac:dyDescent="0.2">
      <c r="A30" s="193">
        <v>87.88</v>
      </c>
      <c r="B30" s="204" t="s">
        <v>166</v>
      </c>
      <c r="C30" s="113">
        <v>3.4574609770390494</v>
      </c>
      <c r="D30" s="115">
        <v>649</v>
      </c>
      <c r="E30" s="114">
        <v>642</v>
      </c>
      <c r="F30" s="114">
        <v>660</v>
      </c>
      <c r="G30" s="114">
        <v>630</v>
      </c>
      <c r="H30" s="140">
        <v>657</v>
      </c>
      <c r="I30" s="115">
        <v>-8</v>
      </c>
      <c r="J30" s="116">
        <v>-1.2176560121765601</v>
      </c>
    </row>
    <row r="31" spans="1:15" s="110" customFormat="1" ht="24.95" customHeight="1" x14ac:dyDescent="0.2">
      <c r="A31" s="193" t="s">
        <v>167</v>
      </c>
      <c r="B31" s="199" t="s">
        <v>168</v>
      </c>
      <c r="C31" s="113">
        <v>1.688775238399659</v>
      </c>
      <c r="D31" s="115">
        <v>317</v>
      </c>
      <c r="E31" s="114">
        <v>347</v>
      </c>
      <c r="F31" s="114">
        <v>355</v>
      </c>
      <c r="G31" s="114">
        <v>344</v>
      </c>
      <c r="H31" s="140">
        <v>351</v>
      </c>
      <c r="I31" s="115">
        <v>-34</v>
      </c>
      <c r="J31" s="116">
        <v>-9.6866096866096871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0.43684406797719888</v>
      </c>
      <c r="D34" s="115">
        <v>82</v>
      </c>
      <c r="E34" s="114">
        <v>57</v>
      </c>
      <c r="F34" s="114">
        <v>107</v>
      </c>
      <c r="G34" s="114">
        <v>74</v>
      </c>
      <c r="H34" s="140">
        <v>59</v>
      </c>
      <c r="I34" s="115">
        <v>23</v>
      </c>
      <c r="J34" s="116">
        <v>38.983050847457626</v>
      </c>
    </row>
    <row r="35" spans="1:10" s="110" customFormat="1" ht="24.95" customHeight="1" x14ac:dyDescent="0.2">
      <c r="A35" s="292" t="s">
        <v>171</v>
      </c>
      <c r="B35" s="293" t="s">
        <v>172</v>
      </c>
      <c r="C35" s="113">
        <v>31.39949922753183</v>
      </c>
      <c r="D35" s="115">
        <v>5894</v>
      </c>
      <c r="E35" s="114">
        <v>5941</v>
      </c>
      <c r="F35" s="114">
        <v>5963</v>
      </c>
      <c r="G35" s="114">
        <v>5825</v>
      </c>
      <c r="H35" s="140">
        <v>5827</v>
      </c>
      <c r="I35" s="115">
        <v>67</v>
      </c>
      <c r="J35" s="116">
        <v>1.1498198043590184</v>
      </c>
    </row>
    <row r="36" spans="1:10" s="110" customFormat="1" ht="24.95" customHeight="1" x14ac:dyDescent="0.2">
      <c r="A36" s="294" t="s">
        <v>173</v>
      </c>
      <c r="B36" s="295" t="s">
        <v>174</v>
      </c>
      <c r="C36" s="125">
        <v>68.163656704490975</v>
      </c>
      <c r="D36" s="143">
        <v>12795</v>
      </c>
      <c r="E36" s="144">
        <v>13003</v>
      </c>
      <c r="F36" s="144">
        <v>12852</v>
      </c>
      <c r="G36" s="144">
        <v>12531</v>
      </c>
      <c r="H36" s="145">
        <v>12428</v>
      </c>
      <c r="I36" s="143">
        <v>367</v>
      </c>
      <c r="J36" s="146">
        <v>2.9530093337624717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2020-09-25T09:21:13Z</dcterms:created>
  <dcterms:modified xsi:type="dcterms:W3CDTF">2020-09-28T08:09:12Z</dcterms:modified>
</cp:coreProperties>
</file>