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K43" i="24"/>
  <c r="H43" i="24"/>
  <c r="G43" i="24"/>
  <c r="F43" i="24"/>
  <c r="E43" i="24"/>
  <c r="D43" i="24"/>
  <c r="C43" i="24"/>
  <c r="I43" i="24" s="1"/>
  <c r="B43" i="24"/>
  <c r="J43" i="24" s="1"/>
  <c r="K42" i="24"/>
  <c r="I42" i="24"/>
  <c r="C42" i="24"/>
  <c r="M42" i="24" s="1"/>
  <c r="B42" i="24"/>
  <c r="D42" i="24" s="1"/>
  <c r="M41" i="24"/>
  <c r="K41" i="24"/>
  <c r="H41" i="24"/>
  <c r="G41" i="24"/>
  <c r="F41" i="24"/>
  <c r="E41" i="24"/>
  <c r="D41" i="24"/>
  <c r="C41" i="24"/>
  <c r="I41" i="24" s="1"/>
  <c r="B41" i="24"/>
  <c r="J41" i="24" s="1"/>
  <c r="K40" i="24"/>
  <c r="I40" i="24"/>
  <c r="C40" i="24"/>
  <c r="M40" i="24" s="1"/>
  <c r="B40" i="24"/>
  <c r="D40" i="24" s="1"/>
  <c r="M36" i="24"/>
  <c r="L36" i="24"/>
  <c r="K36" i="24"/>
  <c r="J36" i="24"/>
  <c r="I36" i="24"/>
  <c r="H36" i="24"/>
  <c r="G36" i="24"/>
  <c r="F36" i="24"/>
  <c r="E36" i="24"/>
  <c r="D36" i="24"/>
  <c r="K57" i="15"/>
  <c r="L57" i="15" s="1"/>
  <c r="C38" i="24"/>
  <c r="C37" i="24"/>
  <c r="M37" i="24" s="1"/>
  <c r="C35" i="24"/>
  <c r="C34" i="24"/>
  <c r="G34" i="24" s="1"/>
  <c r="C33" i="24"/>
  <c r="C32" i="24"/>
  <c r="G32" i="24" s="1"/>
  <c r="C31" i="24"/>
  <c r="C30" i="24"/>
  <c r="C29" i="24"/>
  <c r="C28" i="24"/>
  <c r="C27" i="24"/>
  <c r="C26" i="24"/>
  <c r="G26" i="24" s="1"/>
  <c r="C25" i="24"/>
  <c r="C24" i="24"/>
  <c r="G24" i="24" s="1"/>
  <c r="C23" i="24"/>
  <c r="C22" i="24"/>
  <c r="C21" i="24"/>
  <c r="C20" i="24"/>
  <c r="C19" i="24"/>
  <c r="C18" i="24"/>
  <c r="G18" i="24" s="1"/>
  <c r="C17" i="24"/>
  <c r="C16" i="24"/>
  <c r="G16" i="24" s="1"/>
  <c r="C15" i="24"/>
  <c r="C9" i="24"/>
  <c r="C8" i="24"/>
  <c r="G8" i="24" s="1"/>
  <c r="C7" i="24"/>
  <c r="B38" i="24"/>
  <c r="B37" i="24"/>
  <c r="B35" i="24"/>
  <c r="B34" i="24"/>
  <c r="B33" i="24"/>
  <c r="B32" i="24"/>
  <c r="B31" i="24"/>
  <c r="B30" i="24"/>
  <c r="B29" i="24"/>
  <c r="B28" i="24"/>
  <c r="B27" i="24"/>
  <c r="B26" i="24"/>
  <c r="B25" i="24"/>
  <c r="B24" i="24"/>
  <c r="B23" i="24"/>
  <c r="B22" i="24"/>
  <c r="B21" i="24"/>
  <c r="K21" i="24" s="1"/>
  <c r="B20" i="24"/>
  <c r="B19" i="24"/>
  <c r="B18" i="24"/>
  <c r="B17" i="24"/>
  <c r="B16" i="24"/>
  <c r="B15" i="24"/>
  <c r="B9" i="24"/>
  <c r="B8" i="24"/>
  <c r="B7" i="24"/>
  <c r="F7" i="24" l="1"/>
  <c r="D7" i="24"/>
  <c r="J7" i="24"/>
  <c r="H7" i="24"/>
  <c r="K7" i="24"/>
  <c r="F27" i="24"/>
  <c r="D27" i="24"/>
  <c r="J27" i="24"/>
  <c r="H27" i="24"/>
  <c r="K27" i="24"/>
  <c r="F33" i="24"/>
  <c r="D33" i="24"/>
  <c r="J33" i="24"/>
  <c r="H33" i="24"/>
  <c r="K33" i="24"/>
  <c r="G15" i="24"/>
  <c r="M15" i="24"/>
  <c r="E15" i="24"/>
  <c r="L15" i="24"/>
  <c r="I15" i="24"/>
  <c r="G21" i="24"/>
  <c r="M21" i="24"/>
  <c r="E21" i="24"/>
  <c r="L21" i="24"/>
  <c r="I21" i="24"/>
  <c r="G27" i="24"/>
  <c r="M27" i="24"/>
  <c r="E27" i="24"/>
  <c r="L27" i="24"/>
  <c r="I27" i="24"/>
  <c r="G33" i="24"/>
  <c r="M33" i="24"/>
  <c r="E33" i="24"/>
  <c r="L33" i="24"/>
  <c r="I33" i="24"/>
  <c r="F15" i="24"/>
  <c r="D15" i="24"/>
  <c r="J15" i="24"/>
  <c r="H15" i="24"/>
  <c r="K15" i="24"/>
  <c r="K24" i="24"/>
  <c r="J24" i="24"/>
  <c r="H24" i="24"/>
  <c r="F24" i="24"/>
  <c r="D24" i="24"/>
  <c r="G7" i="24"/>
  <c r="M7" i="24"/>
  <c r="E7" i="24"/>
  <c r="L7" i="24"/>
  <c r="I7" i="24"/>
  <c r="G31" i="24"/>
  <c r="M31" i="24"/>
  <c r="E31" i="24"/>
  <c r="L31" i="24"/>
  <c r="I31" i="24"/>
  <c r="M38" i="24"/>
  <c r="E38" i="24"/>
  <c r="L38" i="24"/>
  <c r="G38" i="24"/>
  <c r="I38" i="24"/>
  <c r="F19" i="24"/>
  <c r="D19" i="24"/>
  <c r="J19" i="24"/>
  <c r="H19" i="24"/>
  <c r="K19" i="24"/>
  <c r="F25" i="24"/>
  <c r="D25" i="24"/>
  <c r="J25" i="24"/>
  <c r="H25" i="24"/>
  <c r="K25" i="24"/>
  <c r="F31" i="24"/>
  <c r="D31" i="24"/>
  <c r="J31" i="24"/>
  <c r="H31" i="24"/>
  <c r="K31" i="24"/>
  <c r="G19" i="24"/>
  <c r="M19" i="24"/>
  <c r="E19" i="24"/>
  <c r="L19" i="24"/>
  <c r="I19" i="24"/>
  <c r="G25" i="24"/>
  <c r="M25" i="24"/>
  <c r="E25" i="24"/>
  <c r="L25" i="24"/>
  <c r="I25" i="24"/>
  <c r="K16" i="24"/>
  <c r="J16" i="24"/>
  <c r="H16" i="24"/>
  <c r="F16" i="24"/>
  <c r="D16" i="24"/>
  <c r="K8" i="24"/>
  <c r="J8" i="24"/>
  <c r="H8" i="24"/>
  <c r="F8" i="24"/>
  <c r="D8" i="24"/>
  <c r="F35" i="24"/>
  <c r="D35" i="24"/>
  <c r="J35" i="24"/>
  <c r="H35" i="24"/>
  <c r="K35" i="24"/>
  <c r="G9" i="24"/>
  <c r="M9" i="24"/>
  <c r="E9" i="24"/>
  <c r="L9" i="24"/>
  <c r="I9" i="24"/>
  <c r="G23" i="24"/>
  <c r="M23" i="24"/>
  <c r="E23" i="24"/>
  <c r="L23" i="24"/>
  <c r="I23" i="24"/>
  <c r="G29" i="24"/>
  <c r="M29" i="24"/>
  <c r="E29" i="24"/>
  <c r="L29" i="24"/>
  <c r="I29" i="24"/>
  <c r="G35" i="24"/>
  <c r="M35" i="24"/>
  <c r="E35" i="24"/>
  <c r="L35" i="24"/>
  <c r="I35" i="24"/>
  <c r="F17" i="24"/>
  <c r="D17" i="24"/>
  <c r="J17" i="24"/>
  <c r="H17" i="24"/>
  <c r="K17" i="24"/>
  <c r="F23" i="24"/>
  <c r="D23" i="24"/>
  <c r="J23" i="24"/>
  <c r="H23" i="24"/>
  <c r="K23" i="24"/>
  <c r="K32" i="24"/>
  <c r="J32" i="24"/>
  <c r="H32" i="24"/>
  <c r="F32" i="24"/>
  <c r="D32" i="24"/>
  <c r="G17" i="24"/>
  <c r="M17" i="24"/>
  <c r="E17" i="24"/>
  <c r="L17" i="24"/>
  <c r="I17" i="24"/>
  <c r="K28" i="24"/>
  <c r="J28" i="24"/>
  <c r="H28" i="24"/>
  <c r="F28" i="24"/>
  <c r="D28" i="24"/>
  <c r="H37" i="24"/>
  <c r="F37" i="24"/>
  <c r="D37" i="24"/>
  <c r="K37" i="24"/>
  <c r="J37" i="24"/>
  <c r="F9" i="24"/>
  <c r="D9" i="24"/>
  <c r="J9" i="24"/>
  <c r="H9" i="24"/>
  <c r="K18" i="24"/>
  <c r="J18" i="24"/>
  <c r="H18" i="24"/>
  <c r="F18" i="24"/>
  <c r="D18" i="24"/>
  <c r="K26" i="24"/>
  <c r="J26" i="24"/>
  <c r="H26" i="24"/>
  <c r="F26" i="24"/>
  <c r="D26" i="24"/>
  <c r="K34" i="24"/>
  <c r="J34" i="24"/>
  <c r="H34" i="24"/>
  <c r="F34" i="24"/>
  <c r="D34" i="24"/>
  <c r="C14" i="24"/>
  <c r="C6" i="24"/>
  <c r="I22" i="24"/>
  <c r="M22" i="24"/>
  <c r="E22" i="24"/>
  <c r="L22" i="24"/>
  <c r="I30" i="24"/>
  <c r="M30" i="24"/>
  <c r="E30" i="24"/>
  <c r="L30" i="24"/>
  <c r="C45" i="24"/>
  <c r="C39" i="24"/>
  <c r="E37" i="24"/>
  <c r="F21" i="24"/>
  <c r="D21" i="24"/>
  <c r="J21" i="24"/>
  <c r="H21" i="24"/>
  <c r="F29" i="24"/>
  <c r="D29" i="24"/>
  <c r="J29" i="24"/>
  <c r="H29" i="24"/>
  <c r="D38" i="24"/>
  <c r="K38" i="24"/>
  <c r="J38" i="24"/>
  <c r="H38" i="24"/>
  <c r="F38" i="24"/>
  <c r="G22" i="24"/>
  <c r="I20" i="24"/>
  <c r="M20" i="24"/>
  <c r="E20" i="24"/>
  <c r="L20" i="24"/>
  <c r="I28" i="24"/>
  <c r="M28" i="24"/>
  <c r="E28" i="24"/>
  <c r="L28" i="24"/>
  <c r="I37" i="24"/>
  <c r="G37" i="24"/>
  <c r="L37" i="24"/>
  <c r="G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B45" i="24"/>
  <c r="B39" i="24"/>
  <c r="I8" i="24"/>
  <c r="M8" i="24"/>
  <c r="E8" i="24"/>
  <c r="L8" i="24"/>
  <c r="I18" i="24"/>
  <c r="M18" i="24"/>
  <c r="E18" i="24"/>
  <c r="L18" i="24"/>
  <c r="I26" i="24"/>
  <c r="M26" i="24"/>
  <c r="E26" i="24"/>
  <c r="L26" i="24"/>
  <c r="I34" i="24"/>
  <c r="M34" i="24"/>
  <c r="E34" i="24"/>
  <c r="L34" i="24"/>
  <c r="K9" i="24"/>
  <c r="K29" i="24"/>
  <c r="B14" i="24"/>
  <c r="B6" i="24"/>
  <c r="K22" i="24"/>
  <c r="J22" i="24"/>
  <c r="H22" i="24"/>
  <c r="F22" i="24"/>
  <c r="D22" i="24"/>
  <c r="K30" i="24"/>
  <c r="J30" i="24"/>
  <c r="H30" i="24"/>
  <c r="F30" i="24"/>
  <c r="D30" i="24"/>
  <c r="G30" i="24"/>
  <c r="K20" i="24"/>
  <c r="J20" i="24"/>
  <c r="H20" i="24"/>
  <c r="F20" i="24"/>
  <c r="D20" i="24"/>
  <c r="I16" i="24"/>
  <c r="M16" i="24"/>
  <c r="E16" i="24"/>
  <c r="L16" i="24"/>
  <c r="I24" i="24"/>
  <c r="M24" i="24"/>
  <c r="E24" i="24"/>
  <c r="L24" i="24"/>
  <c r="I32" i="24"/>
  <c r="M32" i="24"/>
  <c r="E32" i="24"/>
  <c r="L32" i="24"/>
  <c r="G2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F44" i="24"/>
  <c r="G40" i="24"/>
  <c r="G42" i="24"/>
  <c r="G44" i="24"/>
  <c r="H40" i="24"/>
  <c r="L41" i="24"/>
  <c r="H42" i="24"/>
  <c r="L43" i="24"/>
  <c r="H44" i="24"/>
  <c r="J40" i="24"/>
  <c r="J42" i="24"/>
  <c r="J44" i="24"/>
  <c r="L40" i="24"/>
  <c r="L42" i="24"/>
  <c r="L44" i="24"/>
  <c r="E40" i="24"/>
  <c r="E42" i="24"/>
  <c r="E44" i="24"/>
  <c r="J77" i="24" l="1"/>
  <c r="H45" i="24"/>
  <c r="F45" i="24"/>
  <c r="D45" i="24"/>
  <c r="K45" i="24"/>
  <c r="J45" i="24"/>
  <c r="I39" i="24"/>
  <c r="G39" i="24"/>
  <c r="L39" i="24"/>
  <c r="M39" i="24"/>
  <c r="E39" i="24"/>
  <c r="K77" i="24"/>
  <c r="I45" i="24"/>
  <c r="G45" i="24"/>
  <c r="M45" i="24"/>
  <c r="E45" i="24"/>
  <c r="L45" i="24"/>
  <c r="I78" i="24"/>
  <c r="I79" i="24"/>
  <c r="H39" i="24"/>
  <c r="F39" i="24"/>
  <c r="D39" i="24"/>
  <c r="K39" i="24"/>
  <c r="J39" i="24"/>
  <c r="I6" i="24"/>
  <c r="M6" i="24"/>
  <c r="E6" i="24"/>
  <c r="L6" i="24"/>
  <c r="G6" i="24"/>
  <c r="K6" i="24"/>
  <c r="J6" i="24"/>
  <c r="H6" i="24"/>
  <c r="F6" i="24"/>
  <c r="D6" i="24"/>
  <c r="I14" i="24"/>
  <c r="M14" i="24"/>
  <c r="E14" i="24"/>
  <c r="L14" i="24"/>
  <c r="G14" i="24"/>
  <c r="K14" i="24"/>
  <c r="J14" i="24"/>
  <c r="H14" i="24"/>
  <c r="F14" i="24"/>
  <c r="D14" i="24"/>
  <c r="K79" i="24" l="1"/>
  <c r="K78" i="24"/>
  <c r="I82" i="24"/>
  <c r="J79" i="24"/>
  <c r="J78" i="24"/>
  <c r="I83" i="24" s="1"/>
  <c r="I81" i="24" l="1"/>
</calcChain>
</file>

<file path=xl/sharedStrings.xml><?xml version="1.0" encoding="utf-8"?>
<sst xmlns="http://schemas.openxmlformats.org/spreadsheetml/2006/main" count="1704" uniqueCount="520">
  <si>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</si>
  <si>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</si>
  <si>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</si>
  <si>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</si>
  <si>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</si>
  <si>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</si>
  <si>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</si>
  <si>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</si>
  <si>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</si>
  <si>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</si>
  <si>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</si>
  <si>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</si>
  <si>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</si>
  <si>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Kaiserslautern, kreisfr. Stadt (07312)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</si>
  <si>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</si>
  <si>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</si>
  <si>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</si>
  <si>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</si>
  <si>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</si>
  <si>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</si>
  <si>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</si>
  <si>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</si>
  <si>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</si>
  <si>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</si>
  <si>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</si>
  <si>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</si>
  <si>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</si>
  <si>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</si>
  <si>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</si>
  <si>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</si>
  <si>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</si>
  <si>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</si>
  <si>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</si>
  <si>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</si>
  <si>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</si>
  <si>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</si>
  <si>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</si>
  <si>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</si>
  <si>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</si>
  <si>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</si>
  <si>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</si>
  <si>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</si>
  <si>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</si>
  <si>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</si>
  <si>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</si>
  <si>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</si>
  <si>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</si>
  <si>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</si>
  <si>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</si>
  <si>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</si>
  <si>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</si>
  <si>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</si>
  <si>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</si>
  <si>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</si>
  <si>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</si>
  <si>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</si>
  <si>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</si>
  <si>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</si>
  <si>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</si>
  <si>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</si>
  <si>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</si>
  <si>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</si>
  <si>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</si>
  <si>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</si>
  <si>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</si>
  <si>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</si>
  <si>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</si>
  <si>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</si>
  <si>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</si>
  <si>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</si>
  <si>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</si>
  <si>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</si>
  <si>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</si>
  <si>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</si>
  <si>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</si>
  <si>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</si>
  <si>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</si>
  <si>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</si>
  <si>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</si>
  <si>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</si>
  <si>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</si>
  <si>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</si>
  <si>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</si>
  <si>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</si>
  <si>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</si>
  <si>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</si>
  <si>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</si>
  <si>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</si>
  <si>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</si>
  <si>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</si>
  <si>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</si>
  <si>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</si>
  <si>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Kaiserslautern, kreisfr. Stadt (07312);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</si>
  <si>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</si>
  <si>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</si>
  <si>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</si>
  <si>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</si>
  <si>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</si>
  <si>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</si>
  <si>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</si>
  <si>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</si>
  <si>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</si>
  <si>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</si>
  <si>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</si>
  <si>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</si>
  <si>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</si>
  <si>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</si>
  <si>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</si>
  <si>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</si>
  <si>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</si>
  <si>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</si>
  <si>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</si>
  <si>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</si>
  <si>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</si>
  <si>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</si>
  <si>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</si>
  <si>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</si>
  <si>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</si>
  <si>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</si>
  <si>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</si>
  <si>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</si>
  <si>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</si>
  <si>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</si>
  <si>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</si>
  <si>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</si>
  <si>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</si>
  <si>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</si>
  <si>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</si>
  <si>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</si>
  <si>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</si>
  <si>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</si>
  <si>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</si>
  <si>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</si>
  <si>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</si>
  <si>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</si>
  <si>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</si>
  <si>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</si>
  <si>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</si>
  <si>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</si>
  <si>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</si>
  <si>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</si>
  <si>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</si>
  <si>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</si>
  <si>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</si>
  <si>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</si>
  <si>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</si>
  <si>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</si>
  <si>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</si>
  <si>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</si>
  <si>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</si>
  <si>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</si>
  <si>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</si>
  <si>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</si>
  <si>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</si>
  <si>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</si>
  <si>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</si>
  <si>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</si>
  <si>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</si>
  <si>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</si>
  <si>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</si>
  <si>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</si>
  <si>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</si>
  <si>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</si>
  <si>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</si>
  <si>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</si>
  <si>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</si>
  <si>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</si>
  <si>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</si>
  <si>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</si>
  <si>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</si>
  <si>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</si>
  <si>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</si>
  <si>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</si>
  <si>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</si>
  <si>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</si>
  <si>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</si>
  <si>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</si>
  <si>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</si>
  <si>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</si>
  <si>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</si>
  <si>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</si>
  <si>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</si>
  <si>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</si>
  <si>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Kaiserslautern, kreisfr. Stadt (07312)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</si>
  <si>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</si>
  <si>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</si>
  <si>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</si>
  <si>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</si>
  <si>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</si>
  <si>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</si>
  <si>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</si>
  <si>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</si>
  <si>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</si>
  <si>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</si>
  <si>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</si>
  <si>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</si>
  <si>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</si>
  <si>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</si>
  <si>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</si>
  <si>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</si>
  <si>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</si>
  <si>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</si>
  <si>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</si>
  <si>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</si>
  <si>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</si>
  <si>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</si>
  <si>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</si>
  <si>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</si>
  <si>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</si>
  <si>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</si>
  <si>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</si>
  <si>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</si>
  <si>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</si>
  <si>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</si>
  <si>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</si>
  <si>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</si>
  <si>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</si>
  <si>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</si>
  <si>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</si>
  <si>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</si>
  <si>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</si>
  <si>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</si>
  <si>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</si>
  <si>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</si>
  <si>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</si>
  <si>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</si>
  <si>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</si>
  <si>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</si>
  <si>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</si>
  <si>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</si>
  <si>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</si>
  <si>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</si>
  <si>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</si>
  <si>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</si>
  <si>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</si>
  <si>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</si>
  <si>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</si>
  <si>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</si>
  <si>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</si>
  <si>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</si>
  <si>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</si>
  <si>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</si>
  <si>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</si>
  <si>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</si>
  <si>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</si>
  <si>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</si>
  <si>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</si>
  <si>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</si>
  <si>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</si>
  <si>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</si>
  <si>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</si>
  <si>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</si>
  <si>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</si>
  <si>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</si>
  <si>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</si>
  <si>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</si>
  <si>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</si>
  <si>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</si>
  <si>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</si>
  <si>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</si>
  <si>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</si>
  <si>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</si>
  <si>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</si>
  <si>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</si>
  <si>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</si>
  <si>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</si>
  <si>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</si>
  <si>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</si>
  <si>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</si>
  <si>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</si>
  <si>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</si>
  <si>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</si>
  <si>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</si>
  <si>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</si>
  <si>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</si>
  <si>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</si>
  <si>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</si>
  <si>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</si>
  <si>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</si>
  <si>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</si>
  <si>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</si>
  <si>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</si>
  <si>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</si>
  <si>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</si>
  <si>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</si>
  <si>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</si>
  <si>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</si>
  <si>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</si>
  <si>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</si>
  <si>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</si>
  <si>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</si>
  <si>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</si>
  <si>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</si>
  <si>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</si>
  <si>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</si>
  <si>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</si>
  <si>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</si>
  <si>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</si>
  <si>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</si>
  <si>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</si>
  <si>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</si>
  <si>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</si>
  <si>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</si>
  <si>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</si>
  <si>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</si>
  <si>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</si>
  <si>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</si>
  <si>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</si>
  <si>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</si>
  <si>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</si>
  <si>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</si>
  <si>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</si>
  <si>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</si>
  <si>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</si>
  <si>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</si>
  <si>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</si>
  <si>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</si>
  <si>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</si>
  <si>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</si>
  <si>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</si>
  <si>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</si>
  <si>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</si>
  <si>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</si>
  <si>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</si>
  <si>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</si>
  <si>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</si>
  <si>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</si>
  <si>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</si>
  <si>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</si>
  <si>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</si>
  <si>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</si>
  <si>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</si>
  <si>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</si>
  <si>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</si>
  <si>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</si>
  <si>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</si>
  <si>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</si>
  <si>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</si>
  <si>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</si>
  <si>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</si>
  <si>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</si>
  <si>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</si>
  <si>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</si>
  <si>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</si>
  <si>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</si>
  <si>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</si>
  <si>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</si>
  <si>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</si>
  <si>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</si>
  <si>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</si>
  <si>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</si>
  <si>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</si>
  <si>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</si>
  <si>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</si>
  <si>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</si>
  <si>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</si>
  <si>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</si>
  <si>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</si>
  <si>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</si>
  <si>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</si>
  <si>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</si>
  <si>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</si>
  <si>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</si>
  <si>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</si>
  <si>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</si>
  <si>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</si>
  <si>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</si>
  <si>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</si>
  <si>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</si>
  <si>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</si>
  <si>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</si>
  <si>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</si>
  <si>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</si>
  <si>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Kaiserslautern, kreisfr. Stadt (07312);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</si>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</sst>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{7CB72C7D-1E32-42ED-AC85-14A491D37D48}</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3502-494A-8F11-F4200ECE8CAF}"/>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{F5F8F6FD-2821-4434-9FDE-CE0E6143E0F4}</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3502-494A-8F11-F4200ECE8CA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{6E219237-C6A5-48BB-9A69-A04E063E37A7}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502-494A-8F11-F4200ECE8CA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{9A6CCAEF-47DF-4EE7-B41C-E0CC6B6756DC}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502-494A-8F11-F4200ECE8CA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-0.21873391662377767</c:v>
                </c:pt>
                <c:pt idx="1">
                  <c:v>0.73912918896366064</c:v>
                </c:pt>
                <c:pt idx="2">
                  <c:v>1.1186464311118853</c:v>
                </c:pt>
                <c:pt idx="3">
                  <c:v>1.0875687030768</c:v>
                </c:pt>
              </c:numCache>
            </c:numRef>
          </c:val>
          <c:extLst>
            <c:ext xmlns:c16="http://schemas.microsoft.com/office/drawing/2014/chart" uri="{C3380CC4-5D6E-409C-BE32-E72D297353CC}">
              <c16:uniqueId val="{00000004-3502-494A-8F11-F4200ECE8CA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{D13D7D80-EA8D-4A07-BA2F-B678A96F49CF}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502-494A-8F11-F4200ECE8CA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{36C952AF-F6B2-4E76-8EF0-9D45F5077177}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502-494A-8F11-F4200ECE8CA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{432745C4-3AE8-4A3D-820F-0EA9AEA3CC59}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502-494A-8F11-F4200ECE8CA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{F9149050-A5B7-44CA-ABA1-C27DC2452265}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502-494A-8F11-F4200ECE8C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502-494A-8F11-F4200ECE8CA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502-494A-8F11-F4200ECE8CA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{32B618D4-6A12-435E-A925-525DBC4C91A3}</c15:txfldGUID>
                      <c15:f>Daten_Diagramme!$E$6</c15:f>
                      <c15:dlblFieldTableCache>
                        <c:ptCount val="1"/>
                        <c:pt idx="0">
                          <c:v>-4.9</c:v>
                        </c:pt>
                      </c15:dlblFieldTableCache>
                    </c15:dlblFTEntry>
                  </c15:dlblFieldTable>
                  <c15:showDataLabelsRange val="0"/>
                </c:ext>
                <c:ext xmlns:c16="http://schemas.microsoft.com/office/drawing/2014/chart" uri="{C3380CC4-5D6E-409C-BE32-E72D297353CC}">
                  <c16:uniqueId val="{00000000-B990-4C6A-A3AC-EF93F2113CBF}"/>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{68734618-C986-4523-B3EC-F088AE6DE71F}</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B990-4C6A-A3AC-EF93F2113CB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{7FE055C3-8C20-4532-BE58-5D500A65436D}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990-4C6A-A3AC-EF93F2113CB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{C87FFEA9-8B9E-4451-8794-42846E3BBA75}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990-4C6A-A3AC-EF93F2113C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-4.8820352472996023</c:v>
                </c:pt>
                <c:pt idx="1">
                  <c:v>-3.2711552602853353</c:v>
                </c:pt>
                <c:pt idx="2">
                  <c:v>-2.7637010795899166</c:v>
                </c:pt>
                <c:pt idx="3">
                  <c:v>-2.8655893304673015</c:v>
                </c:pt>
              </c:numCache>
            </c:numRef>
          </c:val>
          <c:extLst>
            <c:ext xmlns:c16="http://schemas.microsoft.com/office/drawing/2014/chart" uri="{C3380CC4-5D6E-409C-BE32-E72D297353CC}">
              <c16:uniqueId val="{00000004-B990-4C6A-A3AC-EF93F2113CB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{543E6639-3236-455C-A15D-B43A4C17EDE5}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990-4C6A-A3AC-EF93F2113CB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{920CF3EF-1A70-415B-9AD6-88B539B4D22C}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990-4C6A-A3AC-EF93F2113CB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{875AC1D8-60DF-4399-9BBF-9A3400FD099E}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990-4C6A-A3AC-EF93F2113CB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{FC82F28A-4CE4-4734-B675-9A1D88FD79BD}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990-4C6A-A3AC-EF93F2113C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990-4C6A-A3AC-EF93F2113CB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990-4C6A-A3AC-EF93F2113CB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{B2167F76-54B7-4D13-B766-C6E2EFAFE726}</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EA52-46E3-B58A-DD865F6A66D0}"/>
                </c:ext>
              </c:extLst>
            </c:dLbl>
            <c:dLbl>
              <c:idx val="1"/>
              <c:tx>
                <c:strRef>
                  <c:f>Daten_Diagramme!$D$15</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{9190925A-50A9-4621-8785-44D8A3390CEF}</c15:txfldGUID>
                      <c15:f>Daten_Diagramme!$D$15</c15:f>
                      <c15:dlblFieldTableCache>
                        <c:ptCount val="1"/>
                        <c:pt idx="0">
                          <c:v>14.3</c:v>
                        </c:pt>
                      </c15:dlblFieldTableCache>
                    </c15:dlblFTEntry>
                  </c15:dlblFieldTable>
                  <c15:showDataLabelsRange val="0"/>
                </c:ext>
                <c:ext xmlns:c16="http://schemas.microsoft.com/office/drawing/2014/chart" uri="{C3380CC4-5D6E-409C-BE32-E72D297353CC}">
                  <c16:uniqueId val="{00000001-EA52-46E3-B58A-DD865F6A66D0}"/>
                </c:ext>
              </c:extLst>
            </c:dLbl>
            <c:dLbl>
              <c:idx val="2"/>
              <c:tx>
                <c:strRef>
                  <c:f>Daten_Diagramme!$D$16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{611F5E37-B8DB-453C-BE5E-B3BAC58529F1}</c15:txfldGUID>
                      <c15:f>Daten_Diagramme!$D$16</c15:f>
                      <c15:dlblFieldTableCache>
                        <c:ptCount val="1"/>
                        <c:pt idx="0">
                          <c:v>3.4</c:v>
                        </c:pt>
                      </c15:dlblFieldTableCache>
                    </c15:dlblFTEntry>
                  </c15:dlblFieldTable>
                  <c15:showDataLabelsRange val="0"/>
                </c:ext>
                <c:ext xmlns:c16="http://schemas.microsoft.com/office/drawing/2014/chart" uri="{C3380CC4-5D6E-409C-BE32-E72D297353CC}">
                  <c16:uniqueId val="{00000002-EA52-46E3-B58A-DD865F6A66D0}"/>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{BA5D2F53-CFBE-418F-98B5-3C05FA88D3C5}</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EA52-46E3-B58A-DD865F6A66D0}"/>
                </c:ext>
              </c:extLst>
            </c:dLbl>
            <c:dLbl>
              <c:idx val="4"/>
              <c:tx>
                <c:strRef>
                  <c:f>Daten_Diagramme!$D$18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{2026CF67-E795-4D90-B1C5-AEC7A1960036}</c15:txfldGUID>
                      <c15:f>Daten_Diagramme!$D$18</c15:f>
                      <c15:dlblFieldTableCache>
                        <c:ptCount val="1"/>
                        <c:pt idx="0">
                          <c:v>-4.2</c:v>
                        </c:pt>
                      </c15:dlblFieldTableCache>
                    </c15:dlblFTEntry>
                  </c15:dlblFieldTable>
                  <c15:showDataLabelsRange val="0"/>
                </c:ext>
                <c:ext xmlns:c16="http://schemas.microsoft.com/office/drawing/2014/chart" uri="{C3380CC4-5D6E-409C-BE32-E72D297353CC}">
                  <c16:uniqueId val="{00000004-EA52-46E3-B58A-DD865F6A66D0}"/>
                </c:ext>
              </c:extLst>
            </c:dLbl>
            <c:dLbl>
              <c:idx val="5"/>
              <c:tx>
                <c:strRef>
                  <c:f>Daten_Diagramme!$D$19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{2772E6CF-BFE4-4CF0-9F44-BC19972B51CF}</c15:txfldGUID>
                      <c15:f>Daten_Diagramme!$D$19</c15:f>
                      <c15:dlblFieldTableCache>
                        <c:ptCount val="1"/>
                        <c:pt idx="0">
                          <c:v>-2.1</c:v>
                        </c:pt>
                      </c15:dlblFieldTableCache>
                    </c15:dlblFTEntry>
                  </c15:dlblFieldTable>
                  <c15:showDataLabelsRange val="0"/>
                </c:ext>
                <c:ext xmlns:c16="http://schemas.microsoft.com/office/drawing/2014/chart" uri="{C3380CC4-5D6E-409C-BE32-E72D297353CC}">
                  <c16:uniqueId val="{00000005-EA52-46E3-B58A-DD865F6A66D0}"/>
                </c:ext>
              </c:extLst>
            </c:dLbl>
            <c:dLbl>
              <c:idx val="6"/>
              <c:tx>
                <c:strRef>
                  <c:f>Daten_Diagramme!$D$20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{E96A11C8-5326-41C3-A596-F39438BD8F2C}</c15:txfldGUID>
                      <c15:f>Daten_Diagramme!$D$20</c15:f>
                      <c15:dlblFieldTableCache>
                        <c:ptCount val="1"/>
                        <c:pt idx="0">
                          <c:v>4.8</c:v>
                        </c:pt>
                      </c15:dlblFieldTableCache>
                    </c15:dlblFTEntry>
                  </c15:dlblFieldTable>
                  <c15:showDataLabelsRange val="0"/>
                </c:ext>
                <c:ext xmlns:c16="http://schemas.microsoft.com/office/drawing/2014/chart" uri="{C3380CC4-5D6E-409C-BE32-E72D297353CC}">
                  <c16:uniqueId val="{00000006-EA52-46E3-B58A-DD865F6A66D0}"/>
                </c:ext>
              </c:extLst>
            </c:dLbl>
            <c:dLbl>
              <c:idx val="7"/>
              <c:tx>
                <c:strRef>
                  <c:f>Daten_Diagramme!$D$21</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{7D2F12D1-B866-410F-B58D-893981D7CD5E}</c15:txfldGUID>
                      <c15:f>Daten_Diagramme!$D$21</c15:f>
                      <c15:dlblFieldTableCache>
                        <c:ptCount val="1"/>
                        <c:pt idx="0">
                          <c:v>6.4</c:v>
                        </c:pt>
                      </c15:dlblFieldTableCache>
                    </c15:dlblFTEntry>
                  </c15:dlblFieldTable>
                  <c15:showDataLabelsRange val="0"/>
                </c:ext>
                <c:ext xmlns:c16="http://schemas.microsoft.com/office/drawing/2014/chart" uri="{C3380CC4-5D6E-409C-BE32-E72D297353CC}">
                  <c16:uniqueId val="{00000007-EA52-46E3-B58A-DD865F6A66D0}"/>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{A47E49E6-108D-42EC-B5C0-6E01AA788BB0}</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EA52-46E3-B58A-DD865F6A66D0}"/>
                </c:ext>
              </c:extLst>
            </c:dLbl>
            <c:dLbl>
              <c:idx val="9"/>
              <c:tx>
                <c:strRef>
                  <c:f>Daten_Diagramme!$D$23</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{6B2FA5DA-CF7D-4E5B-BF85-E299F0575F53}</c15:txfldGUID>
                      <c15:f>Daten_Diagramme!$D$23</c15:f>
                      <c15:dlblFieldTableCache>
                        <c:ptCount val="1"/>
                        <c:pt idx="0">
                          <c:v>-15.7</c:v>
                        </c:pt>
                      </c15:dlblFieldTableCache>
                    </c15:dlblFTEntry>
                  </c15:dlblFieldTable>
                  <c15:showDataLabelsRange val="0"/>
                </c:ext>
                <c:ext xmlns:c16="http://schemas.microsoft.com/office/drawing/2014/chart" uri="{C3380CC4-5D6E-409C-BE32-E72D297353CC}">
                  <c16:uniqueId val="{00000009-EA52-46E3-B58A-DD865F6A66D0}"/>
                </c:ext>
              </c:extLst>
            </c:dLbl>
            <c:dLbl>
              <c:idx val="10"/>
              <c:tx>
                <c:strRef>
                  <c:f>Daten_Diagramme!$D$24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{013AE25C-005C-441E-8AAF-679A8C56F7B9}</c15:txfldGUID>
                      <c15:f>Daten_Diagramme!$D$24</c15:f>
                      <c15:dlblFieldTableCache>
                        <c:ptCount val="1"/>
                        <c:pt idx="0">
                          <c:v>9.3</c:v>
                        </c:pt>
                      </c15:dlblFieldTableCache>
                    </c15:dlblFTEntry>
                  </c15:dlblFieldTable>
                  <c15:showDataLabelsRange val="0"/>
                </c:ext>
                <c:ext xmlns:c16="http://schemas.microsoft.com/office/drawing/2014/chart" uri="{C3380CC4-5D6E-409C-BE32-E72D297353CC}">
                  <c16:uniqueId val="{0000000A-EA52-46E3-B58A-DD865F6A66D0}"/>
                </c:ext>
              </c:extLst>
            </c:dLbl>
            <c:dLbl>
              <c:idx val="11"/>
              <c:tx>
                <c:strRef>
                  <c:f>Daten_Diagramme!$D$25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{AD15B1F4-7FDF-48E3-B378-C45812470908}</c15:txfldGUID>
                      <c15:f>Daten_Diagramme!$D$25</c15:f>
                      <c15:dlblFieldTableCache>
                        <c:ptCount val="1"/>
                        <c:pt idx="0">
                          <c:v>0.6</c:v>
                        </c:pt>
                      </c15:dlblFieldTableCache>
                    </c15:dlblFTEntry>
                  </c15:dlblFieldTable>
                  <c15:showDataLabelsRange val="0"/>
                </c:ext>
                <c:ext xmlns:c16="http://schemas.microsoft.com/office/drawing/2014/chart" uri="{C3380CC4-5D6E-409C-BE32-E72D297353CC}">
                  <c16:uniqueId val="{0000000B-EA52-46E3-B58A-DD865F6A66D0}"/>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{E6D05E4A-EE32-4365-879B-3156D8623EF7}</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EA52-46E3-B58A-DD865F6A66D0}"/>
                </c:ext>
              </c:extLst>
            </c:dLbl>
            <c:dLbl>
              <c:idx val="13"/>
              <c:tx>
                <c:strRef>
                  <c:f>Daten_Diagramme!$D$27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{3E4554F8-183E-4A96-B925-D3560E2DBB7D}</c15:txfldGUID>
                      <c15:f>Daten_Diagramme!$D$27</c15:f>
                      <c15:dlblFieldTableCache>
                        <c:ptCount val="1"/>
                        <c:pt idx="0">
                          <c:v>1.1</c:v>
                        </c:pt>
                      </c15:dlblFieldTableCache>
                    </c15:dlblFTEntry>
                  </c15:dlblFieldTable>
                  <c15:showDataLabelsRange val="0"/>
                </c:ext>
                <c:ext xmlns:c16="http://schemas.microsoft.com/office/drawing/2014/chart" uri="{C3380CC4-5D6E-409C-BE32-E72D297353CC}">
                  <c16:uniqueId val="{0000000D-EA52-46E3-B58A-DD865F6A66D0}"/>
                </c:ext>
              </c:extLst>
            </c:dLbl>
            <c:dLbl>
              <c:idx val="14"/>
              <c:tx>
                <c:strRef>
                  <c:f>Daten_Diagramme!$D$28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{1B061ED4-D863-4C36-A14E-25471F555A96}</c15:txfldGUID>
                      <c15:f>Daten_Diagramme!$D$28</c15:f>
                      <c15:dlblFieldTableCache>
                        <c:ptCount val="1"/>
                        <c:pt idx="0">
                          <c:v>-6.4</c:v>
                        </c:pt>
                      </c15:dlblFieldTableCache>
                    </c15:dlblFTEntry>
                  </c15:dlblFieldTable>
                  <c15:showDataLabelsRange val="0"/>
                </c:ext>
                <c:ext xmlns:c16="http://schemas.microsoft.com/office/drawing/2014/chart" uri="{C3380CC4-5D6E-409C-BE32-E72D297353CC}">
                  <c16:uniqueId val="{0000000E-EA52-46E3-B58A-DD865F6A66D0}"/>
                </c:ext>
              </c:extLst>
            </c:dLbl>
            <c:dLbl>
              <c:idx val="15"/>
              <c:tx>
                <c:strRef>
                  <c:f>Daten_Diagramme!$D$29</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{BFEA9E61-492F-4407-BB7D-58E47CA2D1A4}</c15:txfldGUID>
                      <c15:f>Daten_Diagramme!$D$29</c15:f>
                      <c15:dlblFieldTableCache>
                        <c:ptCount val="1"/>
                        <c:pt idx="0">
                          <c:v>-11.4</c:v>
                        </c:pt>
                      </c15:dlblFieldTableCache>
                    </c15:dlblFTEntry>
                  </c15:dlblFieldTable>
                  <c15:showDataLabelsRange val="0"/>
                </c:ext>
                <c:ext xmlns:c16="http://schemas.microsoft.com/office/drawing/2014/chart" uri="{C3380CC4-5D6E-409C-BE32-E72D297353CC}">
                  <c16:uniqueId val="{0000000F-EA52-46E3-B58A-DD865F6A66D0}"/>
                </c:ext>
              </c:extLst>
            </c:dLbl>
            <c:dLbl>
              <c:idx val="16"/>
              <c:tx>
                <c:strRef>
                  <c:f>Daten_Diagramme!$D$30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{260BE48B-2C4A-49C4-8D12-5544BD18A697}</c15:txfldGUID>
                      <c15:f>Daten_Diagramme!$D$30</c15:f>
                      <c15:dlblFieldTableCache>
                        <c:ptCount val="1"/>
                        <c:pt idx="0">
                          <c:v>-0.3</c:v>
                        </c:pt>
                      </c15:dlblFieldTableCache>
                    </c15:dlblFTEntry>
                  </c15:dlblFieldTable>
                  <c15:showDataLabelsRange val="0"/>
                </c:ext>
                <c:ext xmlns:c16="http://schemas.microsoft.com/office/drawing/2014/chart" uri="{C3380CC4-5D6E-409C-BE32-E72D297353CC}">
                  <c16:uniqueId val="{00000010-EA52-46E3-B58A-DD865F6A66D0}"/>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{1B09CAF2-A6EB-4071-A9B1-FDD6CAF042CE}</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EA52-46E3-B58A-DD865F6A66D0}"/>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{23CB1707-CAB6-4F8E-9C43-EB70260EE2E6}</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EA52-46E3-B58A-DD865F6A66D0}"/>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{DBFA241F-D1CA-4006-A8C5-2C5CCE074811}</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EA52-46E3-B58A-DD865F6A66D0}"/>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{00FB84BD-F66A-487C-AE0A-D51090E5DB82}</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EA52-46E3-B58A-DD865F6A66D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{FC2B9EE4-39E2-4526-B41D-16CC79D8C4E8}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A52-46E3-B58A-DD865F6A66D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{A321381F-CAE5-4F8A-A0FD-51BE6A086C33}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A52-46E3-B58A-DD865F6A66D0}"/>
                </c:ext>
              </c:extLst>
            </c:dLbl>
            <c:dLbl>
              <c:idx val="23"/>
              <c:tx>
                <c:strRef>
                  <c:f>Daten_Diagramme!$D$37</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{D8B91B91-7425-42BC-8C01-091351E3FCDF}</c15:txfldGUID>
                      <c15:f>Daten_Diagramme!$D$37</c15:f>
                      <c15:dlblFieldTableCache>
                        <c:ptCount val="1"/>
                        <c:pt idx="0">
                          <c:v>14.3</c:v>
                        </c:pt>
                      </c15:dlblFieldTableCache>
                    </c15:dlblFTEntry>
                  </c15:dlblFieldTable>
                  <c15:showDataLabelsRange val="0"/>
                </c:ext>
                <c:ext xmlns:c16="http://schemas.microsoft.com/office/drawing/2014/chart" uri="{C3380CC4-5D6E-409C-BE32-E72D297353CC}">
                  <c16:uniqueId val="{00000017-EA52-46E3-B58A-DD865F6A66D0}"/>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{E7193328-A88A-4D04-81D8-3D1CE8122DD0}</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EA52-46E3-B58A-DD865F6A66D0}"/>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{449F9290-76FF-4020-999A-EC2194DDD774}</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EA52-46E3-B58A-DD865F6A66D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{DCA86EB8-3FBC-48C9-A9E2-78275D105F3A}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A52-46E3-B58A-DD865F6A66D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{4733F424-213D-4B45-8090-34BADEFFB6FB}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A52-46E3-B58A-DD865F6A66D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{EF24555B-68A6-4593-AF64-3D90994BAD9B}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A52-46E3-B58A-DD865F6A66D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{F26481B9-7A4A-4881-8C2D-062CAFE1F586}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A52-46E3-B58A-DD865F6A66D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{5D0C9435-A2DD-4EB7-B40D-74FF79DE15C7}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A52-46E3-B58A-DD865F6A66D0}"/>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{AFC29F2B-3B4E-4DC9-A5E1-F105AFA0BD2A}</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EA52-46E3-B58A-DD865F6A66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-0.21873391662377767</c:v>
                </c:pt>
                <c:pt idx="1">
                  <c:v>14.285714285714286</c:v>
                </c:pt>
                <c:pt idx="2">
                  <c:v>3.4079844206426486</c:v>
                </c:pt>
                <c:pt idx="3">
                  <c:v>-0.59711214851807626</c:v>
                </c:pt>
                <c:pt idx="4">
                  <c:v>-4.166666666666667</c:v>
                </c:pt>
                <c:pt idx="5">
                  <c:v>-2.1417377677172209</c:v>
                </c:pt>
                <c:pt idx="6">
                  <c:v>4.8223350253807107</c:v>
                </c:pt>
                <c:pt idx="7">
                  <c:v>6.4434617814276693</c:v>
                </c:pt>
                <c:pt idx="8">
                  <c:v>-0.20435967302452315</c:v>
                </c:pt>
                <c:pt idx="9">
                  <c:v>-15.691868758915835</c:v>
                </c:pt>
                <c:pt idx="10">
                  <c:v>9.2796092796092804</c:v>
                </c:pt>
                <c:pt idx="11">
                  <c:v>0.59494298463063955</c:v>
                </c:pt>
                <c:pt idx="12">
                  <c:v>-0.49301561216105177</c:v>
                </c:pt>
                <c:pt idx="13">
                  <c:v>1.1155734047300312</c:v>
                </c:pt>
                <c:pt idx="14">
                  <c:v>-6.375404530744337</c:v>
                </c:pt>
                <c:pt idx="15">
                  <c:v>-11.421319796954315</c:v>
                </c:pt>
                <c:pt idx="16">
                  <c:v>-0.26795284030010719</c:v>
                </c:pt>
                <c:pt idx="17">
                  <c:v>-0.70129300898531666</c:v>
                </c:pt>
                <c:pt idx="18">
                  <c:v>2.7998328458002506</c:v>
                </c:pt>
                <c:pt idx="19">
                  <c:v>3.0429821224800304</c:v>
                </c:pt>
                <c:pt idx="20">
                  <c:v>1.4838129496402879</c:v>
                </c:pt>
                <c:pt idx="21">
                  <c:v>0</c:v>
                </c:pt>
                <c:pt idx="23">
                  <c:v>14.285714285714286</c:v>
                </c:pt>
                <c:pt idx="24">
                  <c:v>0.69368073767024785</c:v>
                </c:pt>
                <c:pt idx="25">
                  <c:v>-0.47930078473755933</c:v>
                </c:pt>
              </c:numCache>
            </c:numRef>
          </c:val>
          <c:extLst>
            <c:ext xmlns:c16="http://schemas.microsoft.com/office/drawing/2014/chart" uri="{C3380CC4-5D6E-409C-BE32-E72D297353CC}">
              <c16:uniqueId val="{00000020-EA52-46E3-B58A-DD865F6A66D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{90C235D6-4F3C-4A18-ABBA-9547D2C7154F}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A52-46E3-B58A-DD865F6A66D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{0EF1EF5F-0E2C-42E9-A715-9432DEF963CE}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A52-46E3-B58A-DD865F6A66D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{70E42578-B1F5-43C5-BB14-7DFA81CB334B}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A52-46E3-B58A-DD865F6A66D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{D9810497-6064-4762-A7A6-B8234593093D}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A52-46E3-B58A-DD865F6A66D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{B8780804-71A7-43B6-BF50-764A3EAA9B5C}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A52-46E3-B58A-DD865F6A66D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{05EF397A-3085-47D5-89EC-7F2A72673639}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A52-46E3-B58A-DD865F6A66D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{02FDA3F0-3DFF-426B-9C17-5BC421CEE66B}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A52-46E3-B58A-DD865F6A66D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{2458D8B7-F549-4F00-BC2F-C2E0A4A0AB59}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A52-46E3-B58A-DD865F6A66D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{02C68EDB-C334-4EE3-94FF-642DFF2A8BB6}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A52-46E3-B58A-DD865F6A66D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{7FECE2A2-704A-41DD-B9D9-53AC4C72BDA8}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A52-46E3-B58A-DD865F6A66D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{40AEB509-5F55-4FB0-8884-0F891274F84F}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A52-46E3-B58A-DD865F6A66D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{F5D2F7DD-FA85-4D41-9D58-6ACCACA3DE03}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A52-46E3-B58A-DD865F6A66D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{5297F667-93A4-4D1A-9CE3-0C837982C667}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A52-46E3-B58A-DD865F6A66D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{29393935-2921-4060-9258-3A439A84EBF3}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A52-46E3-B58A-DD865F6A66D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{22254952-B0A1-4AA7-96EE-48F6DFAD5D17}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A52-46E3-B58A-DD865F6A66D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{006B1424-FBA7-4A74-B9C0-419D62F44375}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A52-46E3-B58A-DD865F6A66D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{A04A472F-359E-464E-BC9D-04628D5D922F}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A52-46E3-B58A-DD865F6A66D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{95905272-0FC7-40C4-AA7B-5246161355DD}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A52-46E3-B58A-DD865F6A66D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{9BD79D5B-C5A9-4786-A09C-4CDDA8C4BF6A}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A52-46E3-B58A-DD865F6A66D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{76D5AA7F-B155-461B-815C-D2BD3015F6E4}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A52-46E3-B58A-DD865F6A66D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{4B563093-808A-4A39-89C7-4B3F368A2483}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A52-46E3-B58A-DD865F6A66D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{6968268F-4EC2-462F-AA4E-C98471702E32}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A52-46E3-B58A-DD865F6A66D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{314F2E06-40A1-4D49-85CF-D5283F5067E5}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A52-46E3-B58A-DD865F6A66D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{039EE00C-BBCA-4567-9FAD-560F2A221792}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A52-46E3-B58A-DD865F6A66D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{096F7B76-533A-4FEA-995F-A43CFF7B2E9E}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A52-46E3-B58A-DD865F6A66D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{09F37CFE-9CA1-4977-A4EB-2D01590ACD0C}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A52-46E3-B58A-DD865F6A66D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{CC18C970-4AD8-4DAD-9485-48F56E8F3FC3}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A52-46E3-B58A-DD865F6A66D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{4D3121C0-4573-4B30-A8BA-A355B077E04D}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A52-46E3-B58A-DD865F6A66D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{CCB532DF-3206-4C1F-BF0D-995F566D9757}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A52-46E3-B58A-DD865F6A66D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{41BCD222-9268-43B6-8EDE-B39AEFD62E1A}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A52-46E3-B58A-DD865F6A66D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{3759EFB2-EAA1-44BC-AA96-2EB787B6E5A5}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A52-46E3-B58A-DD865F6A66D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{31460512-10C4-4708-95FB-D3AD8FC833B7}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A52-46E3-B58A-DD865F6A66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A52-46E3-B58A-DD865F6A66D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A52-46E3-B58A-DD865F6A66D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{45EAD944-E423-498F-ABFD-774F18979111}</c15:txfldGUID>
                      <c15:f>Daten_Diagramme!$E$14</c15:f>
                      <c15:dlblFieldTableCache>
                        <c:ptCount val="1"/>
                        <c:pt idx="0">
                          <c:v>-4.9</c:v>
                        </c:pt>
                      </c15:dlblFieldTableCache>
                    </c15:dlblFTEntry>
                  </c15:dlblFieldTable>
                  <c15:showDataLabelsRange val="0"/>
                </c:ext>
                <c:ext xmlns:c16="http://schemas.microsoft.com/office/drawing/2014/chart" uri="{C3380CC4-5D6E-409C-BE32-E72D297353CC}">
                  <c16:uniqueId val="{00000000-7A84-4E4D-87AD-2ECD38494339}"/>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{D438B73F-6ABF-45C6-843A-7E5A28DDB6ED}</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7A84-4E4D-87AD-2ECD38494339}"/>
                </c:ext>
              </c:extLst>
            </c:dLbl>
            <c:dLbl>
              <c:idx val="2"/>
              <c:tx>
                <c:strRef>
                  <c:f>Daten_Diagramme!$E$16</c:f>
                  <c:strCache>
                    <c:ptCount val="1"/>
                    <c:pt idx="0">
                      <c:v>23.8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{934901B2-13F2-4BA2-9CE2-EB71BEEF211A}</c15:txfldGUID>
                      <c15:f>Daten_Diagramme!$E$16</c15:f>
                      <c15:dlblFieldTableCache>
                        <c:ptCount val="1"/>
                        <c:pt idx="0">
                          <c:v>23.8</c:v>
                        </c:pt>
                      </c15:dlblFieldTableCache>
                    </c15:dlblFTEntry>
                  </c15:dlblFieldTable>
                  <c15:showDataLabelsRange val="0"/>
                </c:ext>
                <c:ext xmlns:c16="http://schemas.microsoft.com/office/drawing/2014/chart" uri="{C3380CC4-5D6E-409C-BE32-E72D297353CC}">
                  <c16:uniqueId val="{00000002-7A84-4E4D-87AD-2ECD38494339}"/>
                </c:ext>
              </c:extLst>
            </c:dLbl>
            <c:dLbl>
              <c:idx val="3"/>
              <c:tx>
                <c:strRef>
                  <c:f>Daten_Diagramme!$E$17</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{57BEC486-6C8A-4B32-8CFC-536D8A3F425C}</c15:txfldGUID>
                      <c15:f>Daten_Diagramme!$E$17</c15:f>
                      <c15:dlblFieldTableCache>
                        <c:ptCount val="1"/>
                        <c:pt idx="0">
                          <c:v>9.5</c:v>
                        </c:pt>
                      </c15:dlblFieldTableCache>
                    </c15:dlblFTEntry>
                  </c15:dlblFieldTable>
                  <c15:showDataLabelsRange val="0"/>
                </c:ext>
                <c:ext xmlns:c16="http://schemas.microsoft.com/office/drawing/2014/chart" uri="{C3380CC4-5D6E-409C-BE32-E72D297353CC}">
                  <c16:uniqueId val="{00000003-7A84-4E4D-87AD-2ECD38494339}"/>
                </c:ext>
              </c:extLst>
            </c:dLbl>
            <c:dLbl>
              <c:idx val="4"/>
              <c:tx>
                <c:strRef>
                  <c:f>Daten_Diagramme!$E$18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{D8F10669-A18F-40F5-814E-E47C9C6388B7}</c15:txfldGUID>
                      <c15:f>Daten_Diagramme!$E$18</c15:f>
                      <c15:dlblFieldTableCache>
                        <c:ptCount val="1"/>
                        <c:pt idx="0">
                          <c:v>-3.8</c:v>
                        </c:pt>
                      </c15:dlblFieldTableCache>
                    </c15:dlblFTEntry>
                  </c15:dlblFieldTable>
                  <c15:showDataLabelsRange val="0"/>
                </c:ext>
                <c:ext xmlns:c16="http://schemas.microsoft.com/office/drawing/2014/chart" uri="{C3380CC4-5D6E-409C-BE32-E72D297353CC}">
                  <c16:uniqueId val="{00000004-7A84-4E4D-87AD-2ECD38494339}"/>
                </c:ext>
              </c:extLst>
            </c:dLbl>
            <c:dLbl>
              <c:idx val="5"/>
              <c:tx>
                <c:strRef>
                  <c:f>Daten_Diagramme!$E$19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{04528B18-C4DB-437E-902B-5F5D08BDE5D9}</c15:txfldGUID>
                      <c15:f>Daten_Diagramme!$E$19</c15:f>
                      <c15:dlblFieldTableCache>
                        <c:ptCount val="1"/>
                        <c:pt idx="0">
                          <c:v>-2.5</c:v>
                        </c:pt>
                      </c15:dlblFieldTableCache>
                    </c15:dlblFTEntry>
                  </c15:dlblFieldTable>
                  <c15:showDataLabelsRange val="0"/>
                </c:ext>
                <c:ext xmlns:c16="http://schemas.microsoft.com/office/drawing/2014/chart" uri="{C3380CC4-5D6E-409C-BE32-E72D297353CC}">
                  <c16:uniqueId val="{00000005-7A84-4E4D-87AD-2ECD38494339}"/>
                </c:ext>
              </c:extLst>
            </c:dLbl>
            <c:dLbl>
              <c:idx val="6"/>
              <c:tx>
                <c:strRef>
                  <c:f>Daten_Diagramme!$E$20</c:f>
                  <c:strCache>
                    <c:ptCount val="1"/>
                    <c:pt idx="0">
                      <c:v>35.7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{4A3A9A30-F2ED-4606-8D10-A74CDC1820ED}</c15:txfldGUID>
                      <c15:f>Daten_Diagramme!$E$20</c15:f>
                      <c15:dlblFieldTableCache>
                        <c:ptCount val="1"/>
                        <c:pt idx="0">
                          <c:v>35.7</c:v>
                        </c:pt>
                      </c15:dlblFieldTableCache>
                    </c15:dlblFTEntry>
                  </c15:dlblFieldTable>
                  <c15:showDataLabelsRange val="0"/>
                </c:ext>
                <c:ext xmlns:c16="http://schemas.microsoft.com/office/drawing/2014/chart" uri="{C3380CC4-5D6E-409C-BE32-E72D297353CC}">
                  <c16:uniqueId val="{00000006-7A84-4E4D-87AD-2ECD38494339}"/>
                </c:ext>
              </c:extLst>
            </c:dLbl>
            <c:dLbl>
              <c:idx val="7"/>
              <c:tx>
                <c:strRef>
                  <c:f>Daten_Diagramme!$E$21</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{E367F990-5BEA-4E84-90F1-66D99EED8281}</c15:txfldGUID>
                      <c15:f>Daten_Diagramme!$E$21</c15:f>
                      <c15:dlblFieldTableCache>
                        <c:ptCount val="1"/>
                        <c:pt idx="0">
                          <c:v>6.4</c:v>
                        </c:pt>
                      </c15:dlblFieldTableCache>
                    </c15:dlblFTEntry>
                  </c15:dlblFieldTable>
                  <c15:showDataLabelsRange val="0"/>
                </c:ext>
                <c:ext xmlns:c16="http://schemas.microsoft.com/office/drawing/2014/chart" uri="{C3380CC4-5D6E-409C-BE32-E72D297353CC}">
                  <c16:uniqueId val="{00000007-7A84-4E4D-87AD-2ECD38494339}"/>
                </c:ext>
              </c:extLst>
            </c:dLbl>
            <c:dLbl>
              <c:idx val="8"/>
              <c:tx>
                <c:strRef>
                  <c:f>Daten_Diagramme!$E$22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{37B4F349-E132-46BC-9528-BF3B8B396BD2}</c15:txfldGUID>
                      <c15:f>Daten_Diagramme!$E$22</c15:f>
                      <c15:dlblFieldTableCache>
                        <c:ptCount val="1"/>
                        <c:pt idx="0">
                          <c:v>-4.4</c:v>
                        </c:pt>
                      </c15:dlblFieldTableCache>
                    </c15:dlblFTEntry>
                  </c15:dlblFieldTable>
                  <c15:showDataLabelsRange val="0"/>
                </c:ext>
                <c:ext xmlns:c16="http://schemas.microsoft.com/office/drawing/2014/chart" uri="{C3380CC4-5D6E-409C-BE32-E72D297353CC}">
                  <c16:uniqueId val="{00000008-7A84-4E4D-87AD-2ECD38494339}"/>
                </c:ext>
              </c:extLst>
            </c:dLbl>
            <c:dLbl>
              <c:idx val="9"/>
              <c:tx>
                <c:strRef>
                  <c:f>Daten_Diagramme!$E$23</c:f>
                  <c:strCache>
                    <c:ptCount val="1"/>
                    <c:pt idx="0">
                      <c:v>-20.1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{3D020FA5-CEC4-4837-80AC-A4E98F0D2D8B}</c15:txfldGUID>
                      <c15:f>Daten_Diagramme!$E$23</c15:f>
                      <c15:dlblFieldTableCache>
                        <c:ptCount val="1"/>
                        <c:pt idx="0">
                          <c:v>-20.1</c:v>
                        </c:pt>
                      </c15:dlblFieldTableCache>
                    </c15:dlblFTEntry>
                  </c15:dlblFieldTable>
                  <c15:showDataLabelsRange val="0"/>
                </c:ext>
                <c:ext xmlns:c16="http://schemas.microsoft.com/office/drawing/2014/chart" uri="{C3380CC4-5D6E-409C-BE32-E72D297353CC}">
                  <c16:uniqueId val="{00000009-7A84-4E4D-87AD-2ECD38494339}"/>
                </c:ext>
              </c:extLst>
            </c:dLbl>
            <c:dLbl>
              <c:idx val="10"/>
              <c:tx>
                <c:strRef>
                  <c:f>Daten_Diagramme!$E$24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{2AE1C5EC-506C-43AA-A876-4EFFDFCE8901}</c15:txfldGUID>
                      <c15:f>Daten_Diagramme!$E$24</c15:f>
                      <c15:dlblFieldTableCache>
                        <c:ptCount val="1"/>
                        <c:pt idx="0">
                          <c:v>-5.9</c:v>
                        </c:pt>
                      </c15:dlblFieldTableCache>
                    </c15:dlblFTEntry>
                  </c15:dlblFieldTable>
                  <c15:showDataLabelsRange val="0"/>
                </c:ext>
                <c:ext xmlns:c16="http://schemas.microsoft.com/office/drawing/2014/chart" uri="{C3380CC4-5D6E-409C-BE32-E72D297353CC}">
                  <c16:uniqueId val="{0000000A-7A84-4E4D-87AD-2ECD38494339}"/>
                </c:ext>
              </c:extLst>
            </c:dLbl>
            <c:dLbl>
              <c:idx val="11"/>
              <c:tx>
                <c:strRef>
                  <c:f>Daten_Diagramme!$E$25</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{C208A2BA-EC65-4458-9C15-6AA5FDE0E192}</c15:txfldGUID>
                      <c15:f>Daten_Diagramme!$E$25</c15:f>
                      <c15:dlblFieldTableCache>
                        <c:ptCount val="1"/>
                        <c:pt idx="0">
                          <c:v>-13.4</c:v>
                        </c:pt>
                      </c15:dlblFieldTableCache>
                    </c15:dlblFTEntry>
                  </c15:dlblFieldTable>
                  <c15:showDataLabelsRange val="0"/>
                </c:ext>
                <c:ext xmlns:c16="http://schemas.microsoft.com/office/drawing/2014/chart" uri="{C3380CC4-5D6E-409C-BE32-E72D297353CC}">
                  <c16:uniqueId val="{0000000B-7A84-4E4D-87AD-2ECD38494339}"/>
                </c:ext>
              </c:extLst>
            </c:dLbl>
            <c:dLbl>
              <c:idx val="12"/>
              <c:tx>
                <c:strRef>
                  <c:f>Daten_Diagramme!$E$26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{768B30ED-9180-4EBA-8B25-D694B7002F30}</c15:txfldGUID>
                      <c15:f>Daten_Diagramme!$E$26</c15:f>
                      <c15:dlblFieldTableCache>
                        <c:ptCount val="1"/>
                        <c:pt idx="0">
                          <c:v>3.7</c:v>
                        </c:pt>
                      </c15:dlblFieldTableCache>
                    </c15:dlblFTEntry>
                  </c15:dlblFieldTable>
                  <c15:showDataLabelsRange val="0"/>
                </c:ext>
                <c:ext xmlns:c16="http://schemas.microsoft.com/office/drawing/2014/chart" uri="{C3380CC4-5D6E-409C-BE32-E72D297353CC}">
                  <c16:uniqueId val="{0000000C-7A84-4E4D-87AD-2ECD38494339}"/>
                </c:ext>
              </c:extLst>
            </c:dLbl>
            <c:dLbl>
              <c:idx val="13"/>
              <c:tx>
                <c:strRef>
                  <c:f>Daten_Diagramme!$E$27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{757CDF18-CB5E-4CA6-A9DA-991B5A9714D0}</c15:txfldGUID>
                      <c15:f>Daten_Diagramme!$E$27</c15:f>
                      <c15:dlblFieldTableCache>
                        <c:ptCount val="1"/>
                        <c:pt idx="0">
                          <c:v>-7.6</c:v>
                        </c:pt>
                      </c15:dlblFieldTableCache>
                    </c15:dlblFTEntry>
                  </c15:dlblFieldTable>
                  <c15:showDataLabelsRange val="0"/>
                </c:ext>
                <c:ext xmlns:c16="http://schemas.microsoft.com/office/drawing/2014/chart" uri="{C3380CC4-5D6E-409C-BE32-E72D297353CC}">
                  <c16:uniqueId val="{0000000D-7A84-4E4D-87AD-2ECD38494339}"/>
                </c:ext>
              </c:extLst>
            </c:dLbl>
            <c:dLbl>
              <c:idx val="14"/>
              <c:tx>
                <c:strRef>
                  <c:f>Daten_Diagramme!$E$28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{D3E341F4-EBB2-4C10-A93F-03926D6A542E}</c15:txfldGUID>
                      <c15:f>Daten_Diagramme!$E$28</c15:f>
                      <c15:dlblFieldTableCache>
                        <c:ptCount val="1"/>
                        <c:pt idx="0">
                          <c:v>-1.8</c:v>
                        </c:pt>
                      </c15:dlblFieldTableCache>
                    </c15:dlblFTEntry>
                  </c15:dlblFieldTable>
                  <c15:showDataLabelsRange val="0"/>
                </c:ext>
                <c:ext xmlns:c16="http://schemas.microsoft.com/office/drawing/2014/chart" uri="{C3380CC4-5D6E-409C-BE32-E72D297353CC}">
                  <c16:uniqueId val="{0000000E-7A84-4E4D-87AD-2ECD38494339}"/>
                </c:ext>
              </c:extLst>
            </c:dLbl>
            <c:dLbl>
              <c:idx val="15"/>
              <c:tx>
                <c:strRef>
                  <c:f>Daten_Diagramme!$E$29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{C9839A5D-B7D1-48DC-AC5B-204FD70D0857}</c15:txfldGUID>
                      <c15:f>Daten_Diagramme!$E$29</c15:f>
                      <c15:dlblFieldTableCache>
                        <c:ptCount val="1"/>
                        <c:pt idx="0">
                          <c:v>2.2</c:v>
                        </c:pt>
                      </c15:dlblFieldTableCache>
                    </c15:dlblFTEntry>
                  </c15:dlblFieldTable>
                  <c15:showDataLabelsRange val="0"/>
                </c:ext>
                <c:ext xmlns:c16="http://schemas.microsoft.com/office/drawing/2014/chart" uri="{C3380CC4-5D6E-409C-BE32-E72D297353CC}">
                  <c16:uniqueId val="{0000000F-7A84-4E4D-87AD-2ECD38494339}"/>
                </c:ext>
              </c:extLst>
            </c:dLbl>
            <c:dLbl>
              <c:idx val="16"/>
              <c:tx>
                <c:strRef>
                  <c:f>Daten_Diagramme!$E$30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{8206E75B-B36B-4990-ADA6-B3657ED916F1}</c15:txfldGUID>
                      <c15:f>Daten_Diagramme!$E$30</c15:f>
                      <c15:dlblFieldTableCache>
                        <c:ptCount val="1"/>
                        <c:pt idx="0">
                          <c:v>1.4</c:v>
                        </c:pt>
                      </c15:dlblFieldTableCache>
                    </c15:dlblFTEntry>
                  </c15:dlblFieldTable>
                  <c15:showDataLabelsRange val="0"/>
                </c:ext>
                <c:ext xmlns:c16="http://schemas.microsoft.com/office/drawing/2014/chart" uri="{C3380CC4-5D6E-409C-BE32-E72D297353CC}">
                  <c16:uniqueId val="{00000010-7A84-4E4D-87AD-2ECD38494339}"/>
                </c:ext>
              </c:extLst>
            </c:dLbl>
            <c:dLbl>
              <c:idx val="17"/>
              <c:tx>
                <c:strRef>
                  <c:f>Daten_Diagramme!$E$31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{C5AA70E9-F2A0-434C-A0A6-6EE4BF57D4FC}</c15:txfldGUID>
                      <c15:f>Daten_Diagramme!$E$31</c15:f>
                      <c15:dlblFieldTableCache>
                        <c:ptCount val="1"/>
                        <c:pt idx="0">
                          <c:v>-2.8</c:v>
                        </c:pt>
                      </c15:dlblFieldTableCache>
                    </c15:dlblFTEntry>
                  </c15:dlblFieldTable>
                  <c15:showDataLabelsRange val="0"/>
                </c:ext>
                <c:ext xmlns:c16="http://schemas.microsoft.com/office/drawing/2014/chart" uri="{C3380CC4-5D6E-409C-BE32-E72D297353CC}">
                  <c16:uniqueId val="{00000011-7A84-4E4D-87AD-2ECD38494339}"/>
                </c:ext>
              </c:extLst>
            </c:dLbl>
            <c:dLbl>
              <c:idx val="18"/>
              <c:tx>
                <c:strRef>
                  <c:f>Daten_Diagramme!$E$32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{856B7450-E34F-4A85-B5EF-BD75FD1B669B}</c15:txfldGUID>
                      <c15:f>Daten_Diagramme!$E$32</c15:f>
                      <c15:dlblFieldTableCache>
                        <c:ptCount val="1"/>
                        <c:pt idx="0">
                          <c:v>-3.2</c:v>
                        </c:pt>
                      </c15:dlblFieldTableCache>
                    </c15:dlblFTEntry>
                  </c15:dlblFieldTable>
                  <c15:showDataLabelsRange val="0"/>
                </c:ext>
                <c:ext xmlns:c16="http://schemas.microsoft.com/office/drawing/2014/chart" uri="{C3380CC4-5D6E-409C-BE32-E72D297353CC}">
                  <c16:uniqueId val="{00000012-7A84-4E4D-87AD-2ECD38494339}"/>
                </c:ext>
              </c:extLst>
            </c:dLbl>
            <c:dLbl>
              <c:idx val="19"/>
              <c:tx>
                <c:strRef>
                  <c:f>Daten_Diagramme!$E$33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{DF920F54-D9F2-4082-9821-C5BC0F3C2C2D}</c15:txfldGUID>
                      <c15:f>Daten_Diagramme!$E$33</c15:f>
                      <c15:dlblFieldTableCache>
                        <c:ptCount val="1"/>
                        <c:pt idx="0">
                          <c:v>-5.8</c:v>
                        </c:pt>
                      </c15:dlblFieldTableCache>
                    </c15:dlblFTEntry>
                  </c15:dlblFieldTable>
                  <c15:showDataLabelsRange val="0"/>
                </c:ext>
                <c:ext xmlns:c16="http://schemas.microsoft.com/office/drawing/2014/chart" uri="{C3380CC4-5D6E-409C-BE32-E72D297353CC}">
                  <c16:uniqueId val="{00000013-7A84-4E4D-87AD-2ECD38494339}"/>
                </c:ext>
              </c:extLst>
            </c:dLbl>
            <c:dLbl>
              <c:idx val="20"/>
              <c:tx>
                <c:strRef>
                  <c:f>Daten_Diagramme!$E$34</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{555EA416-C934-485E-9833-6F0A5B1F8C28}</c15:txfldGUID>
                      <c15:f>Daten_Diagramme!$E$34</c15:f>
                      <c15:dlblFieldTableCache>
                        <c:ptCount val="1"/>
                        <c:pt idx="0">
                          <c:v>-11.2</c:v>
                        </c:pt>
                      </c15:dlblFieldTableCache>
                    </c15:dlblFTEntry>
                  </c15:dlblFieldTable>
                  <c15:showDataLabelsRange val="0"/>
                </c:ext>
                <c:ext xmlns:c16="http://schemas.microsoft.com/office/drawing/2014/chart" uri="{C3380CC4-5D6E-409C-BE32-E72D297353CC}">
                  <c16:uniqueId val="{00000014-7A84-4E4D-87AD-2ECD3849433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{7B04EDD8-DB77-4E04-8399-DC3D4E5F4B0F}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A84-4E4D-87AD-2ECD3849433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{35411588-1E3C-4411-B390-0EA1D01588F4}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A84-4E4D-87AD-2ECD38494339}"/>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{C0720340-B943-4B46-9598-B7570C4166A4}</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7A84-4E4D-87AD-2ECD38494339}"/>
                </c:ext>
              </c:extLst>
            </c:dLbl>
            <c:dLbl>
              <c:idx val="24"/>
              <c:tx>
                <c:strRef>
                  <c:f>Daten_Diagramme!$E$38</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{27A6B768-0E43-4A0A-860B-AC8FFF67CDD9}</c15:txfldGUID>
                      <c15:f>Daten_Diagramme!$E$38</c15:f>
                      <c15:dlblFieldTableCache>
                        <c:ptCount val="1"/>
                        <c:pt idx="0">
                          <c:v>8.8</c:v>
                        </c:pt>
                      </c15:dlblFieldTableCache>
                    </c15:dlblFTEntry>
                  </c15:dlblFieldTable>
                  <c15:showDataLabelsRange val="0"/>
                </c:ext>
                <c:ext xmlns:c16="http://schemas.microsoft.com/office/drawing/2014/chart" uri="{C3380CC4-5D6E-409C-BE32-E72D297353CC}">
                  <c16:uniqueId val="{00000018-7A84-4E4D-87AD-2ECD38494339}"/>
                </c:ext>
              </c:extLst>
            </c:dLbl>
            <c:dLbl>
              <c:idx val="25"/>
              <c:tx>
                <c:strRef>
                  <c:f>Daten_Diagramme!$E$39</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{A152AE51-5032-44C6-A3FD-EB6D794292F6}</c15:txfldGUID>
                      <c15:f>Daten_Diagramme!$E$39</c15:f>
                      <c15:dlblFieldTableCache>
                        <c:ptCount val="1"/>
                        <c:pt idx="0">
                          <c:v>-5.7</c:v>
                        </c:pt>
                      </c15:dlblFieldTableCache>
                    </c15:dlblFTEntry>
                  </c15:dlblFieldTable>
                  <c15:showDataLabelsRange val="0"/>
                </c:ext>
                <c:ext xmlns:c16="http://schemas.microsoft.com/office/drawing/2014/chart" uri="{C3380CC4-5D6E-409C-BE32-E72D297353CC}">
                  <c16:uniqueId val="{00000019-7A84-4E4D-87AD-2ECD3849433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{68419756-62FB-4027-84E8-588FE96167BE}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A84-4E4D-87AD-2ECD3849433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{A0787857-C48F-4F49-A774-56AB7F983E58}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A84-4E4D-87AD-2ECD3849433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{13C0EFF5-3632-4516-B332-6FCF795186DE}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A84-4E4D-87AD-2ECD3849433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{157F75EF-B2C7-4E68-90D7-CC547FA6FD03}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A84-4E4D-87AD-2ECD3849433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{A60611D9-49F6-4CC3-A372-FA343F06DEA3}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A84-4E4D-87AD-2ECD38494339}"/>
                </c:ext>
              </c:extLst>
            </c:dLbl>
            <c:dLbl>
              <c:idx val="31"/>
              <c:tx>
                <c:strRef>
                  <c:f>Daten_Diagramme!$E$45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{430C5B46-2183-449B-A59E-DE9FC0A65F4B}</c15:txfldGUID>
                      <c15:f>Daten_Diagramme!$E$45</c15:f>
                      <c15:dlblFieldTableCache>
                        <c:ptCount val="1"/>
                        <c:pt idx="0">
                          <c:v>-5.7</c:v>
                        </c:pt>
                      </c15:dlblFieldTableCache>
                    </c15:dlblFTEntry>
                  </c15:dlblFieldTable>
                  <c15:showDataLabelsRange val="0"/>
                </c:ext>
                <c:ext xmlns:c16="http://schemas.microsoft.com/office/drawing/2014/chart" uri="{C3380CC4-5D6E-409C-BE32-E72D297353CC}">
                  <c16:uniqueId val="{0000001F-7A84-4E4D-87AD-2ECD384943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-4.8820352472996023</c:v>
                </c:pt>
                <c:pt idx="1">
                  <c:v>0</c:v>
                </c:pt>
                <c:pt idx="2">
                  <c:v>23.80952380952381</c:v>
                </c:pt>
                <c:pt idx="3">
                  <c:v>9.4696969696969688</c:v>
                </c:pt>
                <c:pt idx="4">
                  <c:v>-3.7735849056603774</c:v>
                </c:pt>
                <c:pt idx="5">
                  <c:v>-2.5252525252525251</c:v>
                </c:pt>
                <c:pt idx="6">
                  <c:v>35.672514619883039</c:v>
                </c:pt>
                <c:pt idx="7">
                  <c:v>6.4285714285714288</c:v>
                </c:pt>
                <c:pt idx="8">
                  <c:v>-4.4060234244283327</c:v>
                </c:pt>
                <c:pt idx="9">
                  <c:v>-20.093457943925234</c:v>
                </c:pt>
                <c:pt idx="10">
                  <c:v>-5.9210526315789478</c:v>
                </c:pt>
                <c:pt idx="11">
                  <c:v>-13.366336633663366</c:v>
                </c:pt>
                <c:pt idx="12">
                  <c:v>3.6585365853658538</c:v>
                </c:pt>
                <c:pt idx="13">
                  <c:v>-7.5671852899575676</c:v>
                </c:pt>
                <c:pt idx="14">
                  <c:v>-1.784037558685446</c:v>
                </c:pt>
                <c:pt idx="15">
                  <c:v>2.2222222222222223</c:v>
                </c:pt>
                <c:pt idx="16">
                  <c:v>1.408450704225352</c:v>
                </c:pt>
                <c:pt idx="17">
                  <c:v>-2.7916964924838941</c:v>
                </c:pt>
                <c:pt idx="18">
                  <c:v>-3.2407407407407409</c:v>
                </c:pt>
                <c:pt idx="19">
                  <c:v>-5.8455114822546976</c:v>
                </c:pt>
                <c:pt idx="20">
                  <c:v>-11.227457824316463</c:v>
                </c:pt>
                <c:pt idx="21">
                  <c:v>0</c:v>
                </c:pt>
                <c:pt idx="23">
                  <c:v>0</c:v>
                </c:pt>
                <c:pt idx="24">
                  <c:v>8.8057901085645351</c:v>
                </c:pt>
                <c:pt idx="25">
                  <c:v>-5.7419159867029315</c:v>
                </c:pt>
              </c:numCache>
            </c:numRef>
          </c:val>
          <c:extLst>
            <c:ext xmlns:c16="http://schemas.microsoft.com/office/drawing/2014/chart" uri="{C3380CC4-5D6E-409C-BE32-E72D297353CC}">
              <c16:uniqueId val="{00000020-7A84-4E4D-87AD-2ECD3849433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{D636A279-2F41-4124-B02B-5EAA46D3C8E1}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A84-4E4D-87AD-2ECD3849433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{2F92DE90-F8B7-4F39-8ECC-6934A0C60149}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A84-4E4D-87AD-2ECD3849433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{D6518CFA-8734-48B7-A05C-31180FD7D540}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A84-4E4D-87AD-2ECD3849433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{8138F8AE-68FA-4AE8-B180-183DB43395E0}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A84-4E4D-87AD-2ECD3849433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{4D7E87E9-A672-4418-B7F4-5B31703B16E1}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A84-4E4D-87AD-2ECD3849433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{DD5DCCA1-9053-42B2-B002-D3BBE17B7C5A}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A84-4E4D-87AD-2ECD3849433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{FC25BB7A-AEB0-402E-ACBB-AF6FDBF071FC}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A84-4E4D-87AD-2ECD3849433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{3ADA4F83-9B8F-48CD-BEB1-AFBB1D7773BA}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A84-4E4D-87AD-2ECD3849433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{75F5C97E-F8D4-4CF3-A974-2BA9381E4C2C}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A84-4E4D-87AD-2ECD3849433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{D1B865EC-FEC5-45E1-B7A9-3933F234F8F3}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A84-4E4D-87AD-2ECD3849433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{6A93666C-E9E8-4C7A-8726-AB16704B800F}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A84-4E4D-87AD-2ECD3849433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{05171D20-0893-4B5F-9412-F8C3175E58F8}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A84-4E4D-87AD-2ECD3849433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{57FE843A-EE76-4C74-8EA0-1E2DBF949642}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A84-4E4D-87AD-2ECD3849433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{FDF09CEA-E750-4E26-91B5-21DBE111FF55}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A84-4E4D-87AD-2ECD3849433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{04117DE2-DED6-4EC4-8DC9-BB2D5A1E9CEC}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A84-4E4D-87AD-2ECD3849433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{49AA9498-DBEA-488D-ABA0-0A89003D805F}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A84-4E4D-87AD-2ECD3849433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{4F909B5C-FE95-4836-A44D-DA25B1B665A1}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A84-4E4D-87AD-2ECD3849433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{AC6F9A17-27C9-42BE-85AB-FA726E77FF17}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A84-4E4D-87AD-2ECD3849433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{318792A2-3AB9-4BA9-AB67-CD234FA39B16}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A84-4E4D-87AD-2ECD3849433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{CAF0D7CF-C564-4B62-919B-E9048BDE5B93}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A84-4E4D-87AD-2ECD3849433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{528C96E9-4F80-4782-AA7B-20CD949D0FCE}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A84-4E4D-87AD-2ECD3849433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{C2B66083-85D2-4BB8-A3F8-FDF24056AB59}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A84-4E4D-87AD-2ECD3849433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{51D951B5-464C-4D4C-861F-E1D626608FC2}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A84-4E4D-87AD-2ECD3849433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{60FFB567-B124-47ED-BEF6-D4EC391BF59F}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A84-4E4D-87AD-2ECD3849433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{B044D8B8-8BB9-4364-9E5B-CB0B3945B42A}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A84-4E4D-87AD-2ECD3849433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{1111104F-A91A-46EB-9CDC-289CBA6C7291}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A84-4E4D-87AD-2ECD3849433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{7FD2C7DF-0A46-4AA8-9856-C3522AC262DF}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A84-4E4D-87AD-2ECD3849433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{135D2DB3-6651-4B73-9525-5BF7FEC94603}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A84-4E4D-87AD-2ECD3849433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{EEEB0E7F-9708-42E7-A113-A87867416F9C}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A84-4E4D-87AD-2ECD3849433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{94EC77EB-A0A3-402D-82D9-75218377DF71}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A84-4E4D-87AD-2ECD3849433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{90AA6722-D9BF-47E7-872F-64490AA6601F}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A84-4E4D-87AD-2ECD3849433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{A9FC4D7E-A356-4B01-AE01-FA392AD001A5}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A84-4E4D-87AD-2ECD384943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A84-4E4D-87AD-2ECD3849433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A84-4E4D-87AD-2ECD3849433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{B3FCE81B-D8C0-4092-8A04-35561B829E7D}</c15:txfldGUID>
                      <c15:f>Diagramm!$I$46</c15:f>
                      <c15:dlblFieldTableCache>
                        <c:ptCount val="1"/>
                      </c15:dlblFieldTableCache>
                    </c15:dlblFTEntry>
                  </c15:dlblFieldTable>
                  <c15:showDataLabelsRange val="0"/>
                </c:ext>
                <c:ext xmlns:c16="http://schemas.microsoft.com/office/drawing/2014/chart" uri="{C3380CC4-5D6E-409C-BE32-E72D297353CC}">
                  <c16:uniqueId val="{00000000-39DB-4D95-8A0F-AACEFCE5DAC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{9348ADA6-692B-4991-A1AA-22CD9C7A8770}</c15:txfldGUID>
                      <c15:f>Diagramm!$I$47</c15:f>
                      <c15:dlblFieldTableCache>
                        <c:ptCount val="1"/>
                      </c15:dlblFieldTableCache>
                    </c15:dlblFTEntry>
                  </c15:dlblFieldTable>
                  <c15:showDataLabelsRange val="0"/>
                </c:ext>
                <c:ext xmlns:c16="http://schemas.microsoft.com/office/drawing/2014/chart" uri="{C3380CC4-5D6E-409C-BE32-E72D297353CC}">
                  <c16:uniqueId val="{00000001-39DB-4D95-8A0F-AACEFCE5DAC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{359D3EEE-46F7-492C-9E1B-9C8356D6B087}</c15:txfldGUID>
                      <c15:f>Diagramm!$I$48</c15:f>
                      <c15:dlblFieldTableCache>
                        <c:ptCount val="1"/>
                      </c15:dlblFieldTableCache>
                    </c15:dlblFTEntry>
                  </c15:dlblFieldTable>
                  <c15:showDataLabelsRange val="0"/>
                </c:ext>
                <c:ext xmlns:c16="http://schemas.microsoft.com/office/drawing/2014/chart" uri="{C3380CC4-5D6E-409C-BE32-E72D297353CC}">
                  <c16:uniqueId val="{00000002-39DB-4D95-8A0F-AACEFCE5DAC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{EE89A648-B2D0-421F-B57F-AAE5D8651DE6}</c15:txfldGUID>
                      <c15:f>Diagramm!$I$49</c15:f>
                      <c15:dlblFieldTableCache>
                        <c:ptCount val="1"/>
                      </c15:dlblFieldTableCache>
                    </c15:dlblFTEntry>
                  </c15:dlblFieldTable>
                  <c15:showDataLabelsRange val="0"/>
                </c:ext>
                <c:ext xmlns:c16="http://schemas.microsoft.com/office/drawing/2014/chart" uri="{C3380CC4-5D6E-409C-BE32-E72D297353CC}">
                  <c16:uniqueId val="{00000003-39DB-4D95-8A0F-AACEFCE5DAC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{9395EAC1-2275-40F2-8DCB-D06F1F5849A7}</c15:txfldGUID>
                      <c15:f>Diagramm!$I$50</c15:f>
                      <c15:dlblFieldTableCache>
                        <c:ptCount val="1"/>
                      </c15:dlblFieldTableCache>
                    </c15:dlblFTEntry>
                  </c15:dlblFieldTable>
                  <c15:showDataLabelsRange val="0"/>
                </c:ext>
                <c:ext xmlns:c16="http://schemas.microsoft.com/office/drawing/2014/chart" uri="{C3380CC4-5D6E-409C-BE32-E72D297353CC}">
                  <c16:uniqueId val="{00000004-39DB-4D95-8A0F-AACEFCE5DAC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{6F8088C0-D911-4D9E-B9CE-7A2405A2688E}</c15:txfldGUID>
                      <c15:f>Diagramm!$I$51</c15:f>
                      <c15:dlblFieldTableCache>
                        <c:ptCount val="1"/>
                      </c15:dlblFieldTableCache>
                    </c15:dlblFTEntry>
                  </c15:dlblFieldTable>
                  <c15:showDataLabelsRange val="0"/>
                </c:ext>
                <c:ext xmlns:c16="http://schemas.microsoft.com/office/drawing/2014/chart" uri="{C3380CC4-5D6E-409C-BE32-E72D297353CC}">
                  <c16:uniqueId val="{00000005-39DB-4D95-8A0F-AACEFCE5DAC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{F3F6B82E-30CA-4CDB-9208-016AF65DB8CB}</c15:txfldGUID>
                      <c15:f>Diagramm!$I$52</c15:f>
                      <c15:dlblFieldTableCache>
                        <c:ptCount val="1"/>
                      </c15:dlblFieldTableCache>
                    </c15:dlblFTEntry>
                  </c15:dlblFieldTable>
                  <c15:showDataLabelsRange val="0"/>
                </c:ext>
                <c:ext xmlns:c16="http://schemas.microsoft.com/office/drawing/2014/chart" uri="{C3380CC4-5D6E-409C-BE32-E72D297353CC}">
                  <c16:uniqueId val="{00000006-39DB-4D95-8A0F-AACEFCE5DAC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{7371830C-C873-4CB6-A68B-7A09E26F0B86}</c15:txfldGUID>
                      <c15:f>Diagramm!$I$53</c15:f>
                      <c15:dlblFieldTableCache>
                        <c:ptCount val="1"/>
                      </c15:dlblFieldTableCache>
                    </c15:dlblFTEntry>
                  </c15:dlblFieldTable>
                  <c15:showDataLabelsRange val="0"/>
                </c:ext>
                <c:ext xmlns:c16="http://schemas.microsoft.com/office/drawing/2014/chart" uri="{C3380CC4-5D6E-409C-BE32-E72D297353CC}">
                  <c16:uniqueId val="{00000007-39DB-4D95-8A0F-AACEFCE5DAC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{43C3715F-E349-45B8-9BB4-515BC9C46929}</c15:txfldGUID>
                      <c15:f>Diagramm!$I$54</c15:f>
                      <c15:dlblFieldTableCache>
                        <c:ptCount val="1"/>
                      </c15:dlblFieldTableCache>
                    </c15:dlblFTEntry>
                  </c15:dlblFieldTable>
                  <c15:showDataLabelsRange val="0"/>
                </c:ext>
                <c:ext xmlns:c16="http://schemas.microsoft.com/office/drawing/2014/chart" uri="{C3380CC4-5D6E-409C-BE32-E72D297353CC}">
                  <c16:uniqueId val="{00000008-39DB-4D95-8A0F-AACEFCE5DAC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{7180E545-ECCB-481F-9D19-34807A13F386}</c15:txfldGUID>
                      <c15:f>Diagramm!$I$55</c15:f>
                      <c15:dlblFieldTableCache>
                        <c:ptCount val="1"/>
                      </c15:dlblFieldTableCache>
                    </c15:dlblFTEntry>
                  </c15:dlblFieldTable>
                  <c15:showDataLabelsRange val="0"/>
                </c:ext>
                <c:ext xmlns:c16="http://schemas.microsoft.com/office/drawing/2014/chart" uri="{C3380CC4-5D6E-409C-BE32-E72D297353CC}">
                  <c16:uniqueId val="{00000009-39DB-4D95-8A0F-AACEFCE5DAC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{83EDC4B7-027D-4B34-A6EC-754B47EB6049}</c15:txfldGUID>
                      <c15:f>Diagramm!$I$56</c15:f>
                      <c15:dlblFieldTableCache>
                        <c:ptCount val="1"/>
                      </c15:dlblFieldTableCache>
                    </c15:dlblFTEntry>
                  </c15:dlblFieldTable>
                  <c15:showDataLabelsRange val="0"/>
                </c:ext>
                <c:ext xmlns:c16="http://schemas.microsoft.com/office/drawing/2014/chart" uri="{C3380CC4-5D6E-409C-BE32-E72D297353CC}">
                  <c16:uniqueId val="{0000000A-39DB-4D95-8A0F-AACEFCE5DAC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{BAA604D9-1976-4376-AE8C-CC6FE5C7574A}</c15:txfldGUID>
                      <c15:f>Diagramm!$I$57</c15:f>
                      <c15:dlblFieldTableCache>
                        <c:ptCount val="1"/>
                      </c15:dlblFieldTableCache>
                    </c15:dlblFTEntry>
                  </c15:dlblFieldTable>
                  <c15:showDataLabelsRange val="0"/>
                </c:ext>
                <c:ext xmlns:c16="http://schemas.microsoft.com/office/drawing/2014/chart" uri="{C3380CC4-5D6E-409C-BE32-E72D297353CC}">
                  <c16:uniqueId val="{0000000B-39DB-4D95-8A0F-AACEFCE5DAC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{BB25C7F3-C383-4D50-8305-B36B94818258}</c15:txfldGUID>
                      <c15:f>Diagramm!$I$58</c15:f>
                      <c15:dlblFieldTableCache>
                        <c:ptCount val="1"/>
                      </c15:dlblFieldTableCache>
                    </c15:dlblFTEntry>
                  </c15:dlblFieldTable>
                  <c15:showDataLabelsRange val="0"/>
                </c:ext>
                <c:ext xmlns:c16="http://schemas.microsoft.com/office/drawing/2014/chart" uri="{C3380CC4-5D6E-409C-BE32-E72D297353CC}">
                  <c16:uniqueId val="{0000000C-39DB-4D95-8A0F-AACEFCE5DAC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{B3D1E2C3-0723-4608-A2A1-BB11405621A3}</c15:txfldGUID>
                      <c15:f>Diagramm!$I$59</c15:f>
                      <c15:dlblFieldTableCache>
                        <c:ptCount val="1"/>
                      </c15:dlblFieldTableCache>
                    </c15:dlblFTEntry>
                  </c15:dlblFieldTable>
                  <c15:showDataLabelsRange val="0"/>
                </c:ext>
                <c:ext xmlns:c16="http://schemas.microsoft.com/office/drawing/2014/chart" uri="{C3380CC4-5D6E-409C-BE32-E72D297353CC}">
                  <c16:uniqueId val="{0000000D-39DB-4D95-8A0F-AACEFCE5DAC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{A5841C67-B889-4F18-B33B-B70C7CC62D07}</c15:txfldGUID>
                      <c15:f>Diagramm!$I$60</c15:f>
                      <c15:dlblFieldTableCache>
                        <c:ptCount val="1"/>
                      </c15:dlblFieldTableCache>
                    </c15:dlblFTEntry>
                  </c15:dlblFieldTable>
                  <c15:showDataLabelsRange val="0"/>
                </c:ext>
                <c:ext xmlns:c16="http://schemas.microsoft.com/office/drawing/2014/chart" uri="{C3380CC4-5D6E-409C-BE32-E72D297353CC}">
                  <c16:uniqueId val="{0000000E-39DB-4D95-8A0F-AACEFCE5DAC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{AA5C826A-41CE-462D-8C88-E5B16F42832A}</c15:txfldGUID>
                      <c15:f>Diagramm!$I$61</c15:f>
                      <c15:dlblFieldTableCache>
                        <c:ptCount val="1"/>
                      </c15:dlblFieldTableCache>
                    </c15:dlblFTEntry>
                  </c15:dlblFieldTable>
                  <c15:showDataLabelsRange val="0"/>
                </c:ext>
                <c:ext xmlns:c16="http://schemas.microsoft.com/office/drawing/2014/chart" uri="{C3380CC4-5D6E-409C-BE32-E72D297353CC}">
                  <c16:uniqueId val="{0000000F-39DB-4D95-8A0F-AACEFCE5DAC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{3BF92062-444C-489E-AB26-75CD4AF2936B}</c15:txfldGUID>
                      <c15:f>Diagramm!$I$62</c15:f>
                      <c15:dlblFieldTableCache>
                        <c:ptCount val="1"/>
                      </c15:dlblFieldTableCache>
                    </c15:dlblFTEntry>
                  </c15:dlblFieldTable>
                  <c15:showDataLabelsRange val="0"/>
                </c:ext>
                <c:ext xmlns:c16="http://schemas.microsoft.com/office/drawing/2014/chart" uri="{C3380CC4-5D6E-409C-BE32-E72D297353CC}">
                  <c16:uniqueId val="{00000010-39DB-4D95-8A0F-AACEFCE5DAC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{C967571E-241E-4165-8047-D3ABB4A3F38B}</c15:txfldGUID>
                      <c15:f>Diagramm!$I$63</c15:f>
                      <c15:dlblFieldTableCache>
                        <c:ptCount val="1"/>
                      </c15:dlblFieldTableCache>
                    </c15:dlblFTEntry>
                  </c15:dlblFieldTable>
                  <c15:showDataLabelsRange val="0"/>
                </c:ext>
                <c:ext xmlns:c16="http://schemas.microsoft.com/office/drawing/2014/chart" uri="{C3380CC4-5D6E-409C-BE32-E72D297353CC}">
                  <c16:uniqueId val="{00000011-39DB-4D95-8A0F-AACEFCE5DAC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{315F61EB-7DA0-4D34-854F-BE8D3D1D69F2}</c15:txfldGUID>
                      <c15:f>Diagramm!$I$64</c15:f>
                      <c15:dlblFieldTableCache>
                        <c:ptCount val="1"/>
                      </c15:dlblFieldTableCache>
                    </c15:dlblFTEntry>
                  </c15:dlblFieldTable>
                  <c15:showDataLabelsRange val="0"/>
                </c:ext>
                <c:ext xmlns:c16="http://schemas.microsoft.com/office/drawing/2014/chart" uri="{C3380CC4-5D6E-409C-BE32-E72D297353CC}">
                  <c16:uniqueId val="{00000012-39DB-4D95-8A0F-AACEFCE5DAC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{CE55380C-FD5D-49D3-A3F9-99C3BB2B8AD3}</c15:txfldGUID>
                      <c15:f>Diagramm!$I$65</c15:f>
                      <c15:dlblFieldTableCache>
                        <c:ptCount val="1"/>
                      </c15:dlblFieldTableCache>
                    </c15:dlblFTEntry>
                  </c15:dlblFieldTable>
                  <c15:showDataLabelsRange val="0"/>
                </c:ext>
                <c:ext xmlns:c16="http://schemas.microsoft.com/office/drawing/2014/chart" uri="{C3380CC4-5D6E-409C-BE32-E72D297353CC}">
                  <c16:uniqueId val="{00000013-39DB-4D95-8A0F-AACEFCE5DAC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{3677F4FC-F7D0-40BA-A39C-82889CC8F10C}</c15:txfldGUID>
                      <c15:f>Diagramm!$I$66</c15:f>
                      <c15:dlblFieldTableCache>
                        <c:ptCount val="1"/>
                      </c15:dlblFieldTableCache>
                    </c15:dlblFTEntry>
                  </c15:dlblFieldTable>
                  <c15:showDataLabelsRange val="0"/>
                </c:ext>
                <c:ext xmlns:c16="http://schemas.microsoft.com/office/drawing/2014/chart" uri="{C3380CC4-5D6E-409C-BE32-E72D297353CC}">
                  <c16:uniqueId val="{00000014-39DB-4D95-8A0F-AACEFCE5DAC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{633C0638-30B4-415B-96A0-938512B4CE2A}</c15:txfldGUID>
                      <c15:f>Diagramm!$I$67</c15:f>
                      <c15:dlblFieldTableCache>
                        <c:ptCount val="1"/>
                      </c15:dlblFieldTableCache>
                    </c15:dlblFTEntry>
                  </c15:dlblFieldTable>
                  <c15:showDataLabelsRange val="0"/>
                </c:ext>
                <c:ext xmlns:c16="http://schemas.microsoft.com/office/drawing/2014/chart" uri="{C3380CC4-5D6E-409C-BE32-E72D297353CC}">
                  <c16:uniqueId val="{00000015-39DB-4D95-8A0F-AACEFCE5DA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9DB-4D95-8A0F-AACEFCE5DAC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{A1F748A1-AA67-494C-A6C3-F232D579ED98}</c15:txfldGUID>
                      <c15:f>Diagramm!$K$46</c15:f>
                      <c15:dlblFieldTableCache>
                        <c:ptCount val="1"/>
                      </c15:dlblFieldTableCache>
                    </c15:dlblFTEntry>
                  </c15:dlblFieldTable>
                  <c15:showDataLabelsRange val="0"/>
                </c:ext>
                <c:ext xmlns:c16="http://schemas.microsoft.com/office/drawing/2014/chart" uri="{C3380CC4-5D6E-409C-BE32-E72D297353CC}">
                  <c16:uniqueId val="{00000017-39DB-4D95-8A0F-AACEFCE5DAC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{17C83636-F19B-4703-836B-0F3E0A5C55EC}</c15:txfldGUID>
                      <c15:f>Diagramm!$K$47</c15:f>
                      <c15:dlblFieldTableCache>
                        <c:ptCount val="1"/>
                      </c15:dlblFieldTableCache>
                    </c15:dlblFTEntry>
                  </c15:dlblFieldTable>
                  <c15:showDataLabelsRange val="0"/>
                </c:ext>
                <c:ext xmlns:c16="http://schemas.microsoft.com/office/drawing/2014/chart" uri="{C3380CC4-5D6E-409C-BE32-E72D297353CC}">
                  <c16:uniqueId val="{00000018-39DB-4D95-8A0F-AACEFCE5DAC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{48D42EE7-093A-49C6-AD2F-AE431D894EC5}</c15:txfldGUID>
                      <c15:f>Diagramm!$K$48</c15:f>
                      <c15:dlblFieldTableCache>
                        <c:ptCount val="1"/>
                      </c15:dlblFieldTableCache>
                    </c15:dlblFTEntry>
                  </c15:dlblFieldTable>
                  <c15:showDataLabelsRange val="0"/>
                </c:ext>
                <c:ext xmlns:c16="http://schemas.microsoft.com/office/drawing/2014/chart" uri="{C3380CC4-5D6E-409C-BE32-E72D297353CC}">
                  <c16:uniqueId val="{00000019-39DB-4D95-8A0F-AACEFCE5DAC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{CDC90DBF-E862-4E45-9D3F-5908020E9C64}</c15:txfldGUID>
                      <c15:f>Diagramm!$K$49</c15:f>
                      <c15:dlblFieldTableCache>
                        <c:ptCount val="1"/>
                      </c15:dlblFieldTableCache>
                    </c15:dlblFTEntry>
                  </c15:dlblFieldTable>
                  <c15:showDataLabelsRange val="0"/>
                </c:ext>
                <c:ext xmlns:c16="http://schemas.microsoft.com/office/drawing/2014/chart" uri="{C3380CC4-5D6E-409C-BE32-E72D297353CC}">
                  <c16:uniqueId val="{0000001A-39DB-4D95-8A0F-AACEFCE5DAC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{DE458184-2B1E-4B74-B8C4-0C86533A0349}</c15:txfldGUID>
                      <c15:f>Diagramm!$K$50</c15:f>
                      <c15:dlblFieldTableCache>
                        <c:ptCount val="1"/>
                      </c15:dlblFieldTableCache>
                    </c15:dlblFTEntry>
                  </c15:dlblFieldTable>
                  <c15:showDataLabelsRange val="0"/>
                </c:ext>
                <c:ext xmlns:c16="http://schemas.microsoft.com/office/drawing/2014/chart" uri="{C3380CC4-5D6E-409C-BE32-E72D297353CC}">
                  <c16:uniqueId val="{0000001B-39DB-4D95-8A0F-AACEFCE5DAC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{0388D013-C2D4-4583-BD2F-564195A8E5E0}</c15:txfldGUID>
                      <c15:f>Diagramm!$K$51</c15:f>
                      <c15:dlblFieldTableCache>
                        <c:ptCount val="1"/>
                      </c15:dlblFieldTableCache>
                    </c15:dlblFTEntry>
                  </c15:dlblFieldTable>
                  <c15:showDataLabelsRange val="0"/>
                </c:ext>
                <c:ext xmlns:c16="http://schemas.microsoft.com/office/drawing/2014/chart" uri="{C3380CC4-5D6E-409C-BE32-E72D297353CC}">
                  <c16:uniqueId val="{0000001C-39DB-4D95-8A0F-AACEFCE5DAC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{0EA197FC-5152-4E9C-A82A-5268BFE4336C}</c15:txfldGUID>
                      <c15:f>Diagramm!$K$52</c15:f>
                      <c15:dlblFieldTableCache>
                        <c:ptCount val="1"/>
                      </c15:dlblFieldTableCache>
                    </c15:dlblFTEntry>
                  </c15:dlblFieldTable>
                  <c15:showDataLabelsRange val="0"/>
                </c:ext>
                <c:ext xmlns:c16="http://schemas.microsoft.com/office/drawing/2014/chart" uri="{C3380CC4-5D6E-409C-BE32-E72D297353CC}">
                  <c16:uniqueId val="{0000001D-39DB-4D95-8A0F-AACEFCE5DAC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{ED2A8AD5-3140-45C2-9475-56C992F856C3}</c15:txfldGUID>
                      <c15:f>Diagramm!$K$53</c15:f>
                      <c15:dlblFieldTableCache>
                        <c:ptCount val="1"/>
                      </c15:dlblFieldTableCache>
                    </c15:dlblFTEntry>
                  </c15:dlblFieldTable>
                  <c15:showDataLabelsRange val="0"/>
                </c:ext>
                <c:ext xmlns:c16="http://schemas.microsoft.com/office/drawing/2014/chart" uri="{C3380CC4-5D6E-409C-BE32-E72D297353CC}">
                  <c16:uniqueId val="{0000001E-39DB-4D95-8A0F-AACEFCE5DAC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{576CCBA6-F3FC-4D8F-AC9F-505E3445AEAF}</c15:txfldGUID>
                      <c15:f>Diagramm!$K$54</c15:f>
                      <c15:dlblFieldTableCache>
                        <c:ptCount val="1"/>
                      </c15:dlblFieldTableCache>
                    </c15:dlblFTEntry>
                  </c15:dlblFieldTable>
                  <c15:showDataLabelsRange val="0"/>
                </c:ext>
                <c:ext xmlns:c16="http://schemas.microsoft.com/office/drawing/2014/chart" uri="{C3380CC4-5D6E-409C-BE32-E72D297353CC}">
                  <c16:uniqueId val="{0000001F-39DB-4D95-8A0F-AACEFCE5DAC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{CCB451A6-4D31-4CC9-A925-F82E4DFBB989}</c15:txfldGUID>
                      <c15:f>Diagramm!$K$55</c15:f>
                      <c15:dlblFieldTableCache>
                        <c:ptCount val="1"/>
                      </c15:dlblFieldTableCache>
                    </c15:dlblFTEntry>
                  </c15:dlblFieldTable>
                  <c15:showDataLabelsRange val="0"/>
                </c:ext>
                <c:ext xmlns:c16="http://schemas.microsoft.com/office/drawing/2014/chart" uri="{C3380CC4-5D6E-409C-BE32-E72D297353CC}">
                  <c16:uniqueId val="{00000020-39DB-4D95-8A0F-AACEFCE5DAC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{C9C6B6EC-B55D-4DA6-972E-B54D9BD4B00E}</c15:txfldGUID>
                      <c15:f>Diagramm!$K$56</c15:f>
                      <c15:dlblFieldTableCache>
                        <c:ptCount val="1"/>
                      </c15:dlblFieldTableCache>
                    </c15:dlblFTEntry>
                  </c15:dlblFieldTable>
                  <c15:showDataLabelsRange val="0"/>
                </c:ext>
                <c:ext xmlns:c16="http://schemas.microsoft.com/office/drawing/2014/chart" uri="{C3380CC4-5D6E-409C-BE32-E72D297353CC}">
                  <c16:uniqueId val="{00000021-39DB-4D95-8A0F-AACEFCE5DAC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{1787D8BD-0830-434D-A1FC-2CF7F2FD389F}</c15:txfldGUID>
                      <c15:f>Diagramm!$K$57</c15:f>
                      <c15:dlblFieldTableCache>
                        <c:ptCount val="1"/>
                      </c15:dlblFieldTableCache>
                    </c15:dlblFTEntry>
                  </c15:dlblFieldTable>
                  <c15:showDataLabelsRange val="0"/>
                </c:ext>
                <c:ext xmlns:c16="http://schemas.microsoft.com/office/drawing/2014/chart" uri="{C3380CC4-5D6E-409C-BE32-E72D297353CC}">
                  <c16:uniqueId val="{00000022-39DB-4D95-8A0F-AACEFCE5DAC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{421C1AA4-4877-4A4F-A581-87129DD19E35}</c15:txfldGUID>
                      <c15:f>Diagramm!$K$58</c15:f>
                      <c15:dlblFieldTableCache>
                        <c:ptCount val="1"/>
                      </c15:dlblFieldTableCache>
                    </c15:dlblFTEntry>
                  </c15:dlblFieldTable>
                  <c15:showDataLabelsRange val="0"/>
                </c:ext>
                <c:ext xmlns:c16="http://schemas.microsoft.com/office/drawing/2014/chart" uri="{C3380CC4-5D6E-409C-BE32-E72D297353CC}">
                  <c16:uniqueId val="{00000023-39DB-4D95-8A0F-AACEFCE5DAC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{F6FC4ADE-77E2-4E65-9373-E2382FC63E42}</c15:txfldGUID>
                      <c15:f>Diagramm!$K$59</c15:f>
                      <c15:dlblFieldTableCache>
                        <c:ptCount val="1"/>
                      </c15:dlblFieldTableCache>
                    </c15:dlblFTEntry>
                  </c15:dlblFieldTable>
                  <c15:showDataLabelsRange val="0"/>
                </c:ext>
                <c:ext xmlns:c16="http://schemas.microsoft.com/office/drawing/2014/chart" uri="{C3380CC4-5D6E-409C-BE32-E72D297353CC}">
                  <c16:uniqueId val="{00000024-39DB-4D95-8A0F-AACEFCE5DAC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{FA9AF2DC-8393-4505-A061-7268719AFAEF}</c15:txfldGUID>
                      <c15:f>Diagramm!$K$60</c15:f>
                      <c15:dlblFieldTableCache>
                        <c:ptCount val="1"/>
                      </c15:dlblFieldTableCache>
                    </c15:dlblFTEntry>
                  </c15:dlblFieldTable>
                  <c15:showDataLabelsRange val="0"/>
                </c:ext>
                <c:ext xmlns:c16="http://schemas.microsoft.com/office/drawing/2014/chart" uri="{C3380CC4-5D6E-409C-BE32-E72D297353CC}">
                  <c16:uniqueId val="{00000025-39DB-4D95-8A0F-AACEFCE5DAC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{AC6E37B5-0999-45A5-BD72-7558BB1582DA}</c15:txfldGUID>
                      <c15:f>Diagramm!$K$61</c15:f>
                      <c15:dlblFieldTableCache>
                        <c:ptCount val="1"/>
                      </c15:dlblFieldTableCache>
                    </c15:dlblFTEntry>
                  </c15:dlblFieldTable>
                  <c15:showDataLabelsRange val="0"/>
                </c:ext>
                <c:ext xmlns:c16="http://schemas.microsoft.com/office/drawing/2014/chart" uri="{C3380CC4-5D6E-409C-BE32-E72D297353CC}">
                  <c16:uniqueId val="{00000026-39DB-4D95-8A0F-AACEFCE5DAC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{4F667AE0-8461-43CD-9327-3B470A32E250}</c15:txfldGUID>
                      <c15:f>Diagramm!$K$62</c15:f>
                      <c15:dlblFieldTableCache>
                        <c:ptCount val="1"/>
                      </c15:dlblFieldTableCache>
                    </c15:dlblFTEntry>
                  </c15:dlblFieldTable>
                  <c15:showDataLabelsRange val="0"/>
                </c:ext>
                <c:ext xmlns:c16="http://schemas.microsoft.com/office/drawing/2014/chart" uri="{C3380CC4-5D6E-409C-BE32-E72D297353CC}">
                  <c16:uniqueId val="{00000027-39DB-4D95-8A0F-AACEFCE5DAC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{02CCC732-81D1-4C69-9971-283BF93C39ED}</c15:txfldGUID>
                      <c15:f>Diagramm!$K$63</c15:f>
                      <c15:dlblFieldTableCache>
                        <c:ptCount val="1"/>
                      </c15:dlblFieldTableCache>
                    </c15:dlblFTEntry>
                  </c15:dlblFieldTable>
                  <c15:showDataLabelsRange val="0"/>
                </c:ext>
                <c:ext xmlns:c16="http://schemas.microsoft.com/office/drawing/2014/chart" uri="{C3380CC4-5D6E-409C-BE32-E72D297353CC}">
                  <c16:uniqueId val="{00000028-39DB-4D95-8A0F-AACEFCE5DAC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{3C43749C-731B-43C3-A43B-D0F59CEB013D}</c15:txfldGUID>
                      <c15:f>Diagramm!$K$64</c15:f>
                      <c15:dlblFieldTableCache>
                        <c:ptCount val="1"/>
                      </c15:dlblFieldTableCache>
                    </c15:dlblFTEntry>
                  </c15:dlblFieldTable>
                  <c15:showDataLabelsRange val="0"/>
                </c:ext>
                <c:ext xmlns:c16="http://schemas.microsoft.com/office/drawing/2014/chart" uri="{C3380CC4-5D6E-409C-BE32-E72D297353CC}">
                  <c16:uniqueId val="{00000029-39DB-4D95-8A0F-AACEFCE5DAC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{620FE5B6-A70A-49FB-9DE4-C4B3CBAB51AA}</c15:txfldGUID>
                      <c15:f>Diagramm!$K$65</c15:f>
                      <c15:dlblFieldTableCache>
                        <c:ptCount val="1"/>
                      </c15:dlblFieldTableCache>
                    </c15:dlblFTEntry>
                  </c15:dlblFieldTable>
                  <c15:showDataLabelsRange val="0"/>
                </c:ext>
                <c:ext xmlns:c16="http://schemas.microsoft.com/office/drawing/2014/chart" uri="{C3380CC4-5D6E-409C-BE32-E72D297353CC}">
                  <c16:uniqueId val="{0000002A-39DB-4D95-8A0F-AACEFCE5DAC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{AE7E45F9-00DC-4AF2-9DAB-80CE20163F87}</c15:txfldGUID>
                      <c15:f>Diagramm!$K$66</c15:f>
                      <c15:dlblFieldTableCache>
                        <c:ptCount val="1"/>
                      </c15:dlblFieldTableCache>
                    </c15:dlblFTEntry>
                  </c15:dlblFieldTable>
                  <c15:showDataLabelsRange val="0"/>
                </c:ext>
                <c:ext xmlns:c16="http://schemas.microsoft.com/office/drawing/2014/chart" uri="{C3380CC4-5D6E-409C-BE32-E72D297353CC}">
                  <c16:uniqueId val="{0000002B-39DB-4D95-8A0F-AACEFCE5DAC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{49239D62-60C4-4467-BD5F-61E11520A190}</c15:txfldGUID>
                      <c15:f>Diagramm!$K$67</c15:f>
                      <c15:dlblFieldTableCache>
                        <c:ptCount val="1"/>
                      </c15:dlblFieldTableCache>
                    </c15:dlblFTEntry>
                  </c15:dlblFieldTable>
                  <c15:showDataLabelsRange val="0"/>
                </c:ext>
                <c:ext xmlns:c16="http://schemas.microsoft.com/office/drawing/2014/chart" uri="{C3380CC4-5D6E-409C-BE32-E72D297353CC}">
                  <c16:uniqueId val="{0000002C-39DB-4D95-8A0F-AACEFCE5DAC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9DB-4D95-8A0F-AACEFCE5DAC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{2DDFCBF2-6E13-439A-B257-41370F0C0E38}</c15:txfldGUID>
                      <c15:f>Diagramm!$J$46</c15:f>
                      <c15:dlblFieldTableCache>
                        <c:ptCount val="1"/>
                      </c15:dlblFieldTableCache>
                    </c15:dlblFTEntry>
                  </c15:dlblFieldTable>
                  <c15:showDataLabelsRange val="0"/>
                </c:ext>
                <c:ext xmlns:c16="http://schemas.microsoft.com/office/drawing/2014/chart" uri="{C3380CC4-5D6E-409C-BE32-E72D297353CC}">
                  <c16:uniqueId val="{0000002E-39DB-4D95-8A0F-AACEFCE5DAC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{FD1C60F8-CBDA-4B34-8D8F-3F5F811AA939}</c15:txfldGUID>
                      <c15:f>Diagramm!$J$47</c15:f>
                      <c15:dlblFieldTableCache>
                        <c:ptCount val="1"/>
                      </c15:dlblFieldTableCache>
                    </c15:dlblFTEntry>
                  </c15:dlblFieldTable>
                  <c15:showDataLabelsRange val="0"/>
                </c:ext>
                <c:ext xmlns:c16="http://schemas.microsoft.com/office/drawing/2014/chart" uri="{C3380CC4-5D6E-409C-BE32-E72D297353CC}">
                  <c16:uniqueId val="{0000002F-39DB-4D95-8A0F-AACEFCE5DAC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{85977FF8-F7F0-4ABB-8BCB-35CCD5D56D85}</c15:txfldGUID>
                      <c15:f>Diagramm!$J$48</c15:f>
                      <c15:dlblFieldTableCache>
                        <c:ptCount val="1"/>
                      </c15:dlblFieldTableCache>
                    </c15:dlblFTEntry>
                  </c15:dlblFieldTable>
                  <c15:showDataLabelsRange val="0"/>
                </c:ext>
                <c:ext xmlns:c16="http://schemas.microsoft.com/office/drawing/2014/chart" uri="{C3380CC4-5D6E-409C-BE32-E72D297353CC}">
                  <c16:uniqueId val="{00000030-39DB-4D95-8A0F-AACEFCE5DAC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{85CE094A-96FA-4165-94A0-AF39AB375B4D}</c15:txfldGUID>
                      <c15:f>Diagramm!$J$49</c15:f>
                      <c15:dlblFieldTableCache>
                        <c:ptCount val="1"/>
                      </c15:dlblFieldTableCache>
                    </c15:dlblFTEntry>
                  </c15:dlblFieldTable>
                  <c15:showDataLabelsRange val="0"/>
                </c:ext>
                <c:ext xmlns:c16="http://schemas.microsoft.com/office/drawing/2014/chart" uri="{C3380CC4-5D6E-409C-BE32-E72D297353CC}">
                  <c16:uniqueId val="{00000031-39DB-4D95-8A0F-AACEFCE5DAC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{740D3BB5-3BDC-4947-9672-021E6ADCD8BE}</c15:txfldGUID>
                      <c15:f>Diagramm!$J$50</c15:f>
                      <c15:dlblFieldTableCache>
                        <c:ptCount val="1"/>
                      </c15:dlblFieldTableCache>
                    </c15:dlblFTEntry>
                  </c15:dlblFieldTable>
                  <c15:showDataLabelsRange val="0"/>
                </c:ext>
                <c:ext xmlns:c16="http://schemas.microsoft.com/office/drawing/2014/chart" uri="{C3380CC4-5D6E-409C-BE32-E72D297353CC}">
                  <c16:uniqueId val="{00000032-39DB-4D95-8A0F-AACEFCE5DAC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{6003719D-6D5A-4C6E-8736-89572C2F972B}</c15:txfldGUID>
                      <c15:f>Diagramm!$J$51</c15:f>
                      <c15:dlblFieldTableCache>
                        <c:ptCount val="1"/>
                      </c15:dlblFieldTableCache>
                    </c15:dlblFTEntry>
                  </c15:dlblFieldTable>
                  <c15:showDataLabelsRange val="0"/>
                </c:ext>
                <c:ext xmlns:c16="http://schemas.microsoft.com/office/drawing/2014/chart" uri="{C3380CC4-5D6E-409C-BE32-E72D297353CC}">
                  <c16:uniqueId val="{00000033-39DB-4D95-8A0F-AACEFCE5DAC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{68721DEC-94CC-4BE1-B88C-0145D20A986D}</c15:txfldGUID>
                      <c15:f>Diagramm!$J$52</c15:f>
                      <c15:dlblFieldTableCache>
                        <c:ptCount val="1"/>
                      </c15:dlblFieldTableCache>
                    </c15:dlblFTEntry>
                  </c15:dlblFieldTable>
                  <c15:showDataLabelsRange val="0"/>
                </c:ext>
                <c:ext xmlns:c16="http://schemas.microsoft.com/office/drawing/2014/chart" uri="{C3380CC4-5D6E-409C-BE32-E72D297353CC}">
                  <c16:uniqueId val="{00000034-39DB-4D95-8A0F-AACEFCE5DAC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{ACD6AF93-3ADB-44B9-B2DF-C80E8C070F3D}</c15:txfldGUID>
                      <c15:f>Diagramm!$J$53</c15:f>
                      <c15:dlblFieldTableCache>
                        <c:ptCount val="1"/>
                      </c15:dlblFieldTableCache>
                    </c15:dlblFTEntry>
                  </c15:dlblFieldTable>
                  <c15:showDataLabelsRange val="0"/>
                </c:ext>
                <c:ext xmlns:c16="http://schemas.microsoft.com/office/drawing/2014/chart" uri="{C3380CC4-5D6E-409C-BE32-E72D297353CC}">
                  <c16:uniqueId val="{00000035-39DB-4D95-8A0F-AACEFCE5DAC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{0C28F515-7EAA-4B42-A075-2278E331A3FA}</c15:txfldGUID>
                      <c15:f>Diagramm!$J$54</c15:f>
                      <c15:dlblFieldTableCache>
                        <c:ptCount val="1"/>
                      </c15:dlblFieldTableCache>
                    </c15:dlblFTEntry>
                  </c15:dlblFieldTable>
                  <c15:showDataLabelsRange val="0"/>
                </c:ext>
                <c:ext xmlns:c16="http://schemas.microsoft.com/office/drawing/2014/chart" uri="{C3380CC4-5D6E-409C-BE32-E72D297353CC}">
                  <c16:uniqueId val="{00000036-39DB-4D95-8A0F-AACEFCE5DAC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{661DAA91-9A4E-4DEA-A9ED-6D4E970144D6}</c15:txfldGUID>
                      <c15:f>Diagramm!$J$55</c15:f>
                      <c15:dlblFieldTableCache>
                        <c:ptCount val="1"/>
                      </c15:dlblFieldTableCache>
                    </c15:dlblFTEntry>
                  </c15:dlblFieldTable>
                  <c15:showDataLabelsRange val="0"/>
                </c:ext>
                <c:ext xmlns:c16="http://schemas.microsoft.com/office/drawing/2014/chart" uri="{C3380CC4-5D6E-409C-BE32-E72D297353CC}">
                  <c16:uniqueId val="{00000037-39DB-4D95-8A0F-AACEFCE5DAC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{5911380F-6FF9-4759-884C-618F08E0EB06}</c15:txfldGUID>
                      <c15:f>Diagramm!$J$56</c15:f>
                      <c15:dlblFieldTableCache>
                        <c:ptCount val="1"/>
                      </c15:dlblFieldTableCache>
                    </c15:dlblFTEntry>
                  </c15:dlblFieldTable>
                  <c15:showDataLabelsRange val="0"/>
                </c:ext>
                <c:ext xmlns:c16="http://schemas.microsoft.com/office/drawing/2014/chart" uri="{C3380CC4-5D6E-409C-BE32-E72D297353CC}">
                  <c16:uniqueId val="{00000038-39DB-4D95-8A0F-AACEFCE5DAC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{ED9C4C69-9605-4EFC-8AA4-616768A288BD}</c15:txfldGUID>
                      <c15:f>Diagramm!$J$57</c15:f>
                      <c15:dlblFieldTableCache>
                        <c:ptCount val="1"/>
                      </c15:dlblFieldTableCache>
                    </c15:dlblFTEntry>
                  </c15:dlblFieldTable>
                  <c15:showDataLabelsRange val="0"/>
                </c:ext>
                <c:ext xmlns:c16="http://schemas.microsoft.com/office/drawing/2014/chart" uri="{C3380CC4-5D6E-409C-BE32-E72D297353CC}">
                  <c16:uniqueId val="{00000039-39DB-4D95-8A0F-AACEFCE5DAC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{476D157C-2BD0-4647-AF9C-A6F9FB0940CB}</c15:txfldGUID>
                      <c15:f>Diagramm!$J$58</c15:f>
                      <c15:dlblFieldTableCache>
                        <c:ptCount val="1"/>
                      </c15:dlblFieldTableCache>
                    </c15:dlblFTEntry>
                  </c15:dlblFieldTable>
                  <c15:showDataLabelsRange val="0"/>
                </c:ext>
                <c:ext xmlns:c16="http://schemas.microsoft.com/office/drawing/2014/chart" uri="{C3380CC4-5D6E-409C-BE32-E72D297353CC}">
                  <c16:uniqueId val="{0000003A-39DB-4D95-8A0F-AACEFCE5DAC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{1D96BD1E-B167-4BD0-83E1-9D034F6F728D}</c15:txfldGUID>
                      <c15:f>Diagramm!$J$59</c15:f>
                      <c15:dlblFieldTableCache>
                        <c:ptCount val="1"/>
                      </c15:dlblFieldTableCache>
                    </c15:dlblFTEntry>
                  </c15:dlblFieldTable>
                  <c15:showDataLabelsRange val="0"/>
                </c:ext>
                <c:ext xmlns:c16="http://schemas.microsoft.com/office/drawing/2014/chart" uri="{C3380CC4-5D6E-409C-BE32-E72D297353CC}">
                  <c16:uniqueId val="{0000003B-39DB-4D95-8A0F-AACEFCE5DAC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{6EC6835E-BD25-4FA0-BC35-43CEA87E7AEA}</c15:txfldGUID>
                      <c15:f>Diagramm!$J$60</c15:f>
                      <c15:dlblFieldTableCache>
                        <c:ptCount val="1"/>
                      </c15:dlblFieldTableCache>
                    </c15:dlblFTEntry>
                  </c15:dlblFieldTable>
                  <c15:showDataLabelsRange val="0"/>
                </c:ext>
                <c:ext xmlns:c16="http://schemas.microsoft.com/office/drawing/2014/chart" uri="{C3380CC4-5D6E-409C-BE32-E72D297353CC}">
                  <c16:uniqueId val="{0000003C-39DB-4D95-8A0F-AACEFCE5DAC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{83F9438B-ED15-4ADF-93C4-9552B108CF56}</c15:txfldGUID>
                      <c15:f>Diagramm!$J$61</c15:f>
                      <c15:dlblFieldTableCache>
                        <c:ptCount val="1"/>
                      </c15:dlblFieldTableCache>
                    </c15:dlblFTEntry>
                  </c15:dlblFieldTable>
                  <c15:showDataLabelsRange val="0"/>
                </c:ext>
                <c:ext xmlns:c16="http://schemas.microsoft.com/office/drawing/2014/chart" uri="{C3380CC4-5D6E-409C-BE32-E72D297353CC}">
                  <c16:uniqueId val="{0000003D-39DB-4D95-8A0F-AACEFCE5DAC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{B1CD6C0A-4357-4612-AF96-222257784E98}</c15:txfldGUID>
                      <c15:f>Diagramm!$J$62</c15:f>
                      <c15:dlblFieldTableCache>
                        <c:ptCount val="1"/>
                      </c15:dlblFieldTableCache>
                    </c15:dlblFTEntry>
                  </c15:dlblFieldTable>
                  <c15:showDataLabelsRange val="0"/>
                </c:ext>
                <c:ext xmlns:c16="http://schemas.microsoft.com/office/drawing/2014/chart" uri="{C3380CC4-5D6E-409C-BE32-E72D297353CC}">
                  <c16:uniqueId val="{0000003E-39DB-4D95-8A0F-AACEFCE5DAC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{4923089B-C2B8-497D-B9DC-32EF9F929E0B}</c15:txfldGUID>
                      <c15:f>Diagramm!$J$63</c15:f>
                      <c15:dlblFieldTableCache>
                        <c:ptCount val="1"/>
                      </c15:dlblFieldTableCache>
                    </c15:dlblFTEntry>
                  </c15:dlblFieldTable>
                  <c15:showDataLabelsRange val="0"/>
                </c:ext>
                <c:ext xmlns:c16="http://schemas.microsoft.com/office/drawing/2014/chart" uri="{C3380CC4-5D6E-409C-BE32-E72D297353CC}">
                  <c16:uniqueId val="{0000003F-39DB-4D95-8A0F-AACEFCE5DAC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{D6CB3EA9-E70D-4590-81BA-87D1BAA15D2F}</c15:txfldGUID>
                      <c15:f>Diagramm!$J$64</c15:f>
                      <c15:dlblFieldTableCache>
                        <c:ptCount val="1"/>
                      </c15:dlblFieldTableCache>
                    </c15:dlblFTEntry>
                  </c15:dlblFieldTable>
                  <c15:showDataLabelsRange val="0"/>
                </c:ext>
                <c:ext xmlns:c16="http://schemas.microsoft.com/office/drawing/2014/chart" uri="{C3380CC4-5D6E-409C-BE32-E72D297353CC}">
                  <c16:uniqueId val="{00000040-39DB-4D95-8A0F-AACEFCE5DAC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{5B28D952-E32E-4652-AFF0-C0AF9626D2F9}</c15:txfldGUID>
                      <c15:f>Diagramm!$J$65</c15:f>
                      <c15:dlblFieldTableCache>
                        <c:ptCount val="1"/>
                      </c15:dlblFieldTableCache>
                    </c15:dlblFTEntry>
                  </c15:dlblFieldTable>
                  <c15:showDataLabelsRange val="0"/>
                </c:ext>
                <c:ext xmlns:c16="http://schemas.microsoft.com/office/drawing/2014/chart" uri="{C3380CC4-5D6E-409C-BE32-E72D297353CC}">
                  <c16:uniqueId val="{00000041-39DB-4D95-8A0F-AACEFCE5DAC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{41E81A03-F6E9-4F51-AB43-CF187FE67F5B}</c15:txfldGUID>
                      <c15:f>Diagramm!$J$66</c15:f>
                      <c15:dlblFieldTableCache>
                        <c:ptCount val="1"/>
                      </c15:dlblFieldTableCache>
                    </c15:dlblFTEntry>
                  </c15:dlblFieldTable>
                  <c15:showDataLabelsRange val="0"/>
                </c:ext>
                <c:ext xmlns:c16="http://schemas.microsoft.com/office/drawing/2014/chart" uri="{C3380CC4-5D6E-409C-BE32-E72D297353CC}">
                  <c16:uniqueId val="{00000042-39DB-4D95-8A0F-AACEFCE5DAC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{71A480D0-10D8-4A7A-A030-A5C8690CC180}</c15:txfldGUID>
                      <c15:f>Diagramm!$J$67</c15:f>
                      <c15:dlblFieldTableCache>
                        <c:ptCount val="1"/>
                      </c15:dlblFieldTableCache>
                    </c15:dlblFTEntry>
                  </c15:dlblFieldTable>
                  <c15:showDataLabelsRange val="0"/>
                </c:ext>
                <c:ext xmlns:c16="http://schemas.microsoft.com/office/drawing/2014/chart" uri="{C3380CC4-5D6E-409C-BE32-E72D297353CC}">
                  <c16:uniqueId val="{00000043-39DB-4D95-8A0F-AACEFCE5DA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9DB-4D95-8A0F-AACEFCE5DAC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851-4ABF-81CC-BE211D5CCDE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51-4ABF-81CC-BE211D5CCDE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51-4ABF-81CC-BE211D5CCDE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51-4ABF-81CC-BE211D5CCDE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51-4ABF-81CC-BE211D5CCDE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51-4ABF-81CC-BE211D5CCDE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851-4ABF-81CC-BE211D5CCDE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851-4ABF-81CC-BE211D5CCDE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51-4ABF-81CC-BE211D5CCDE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851-4ABF-81CC-BE211D5CCDE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851-4ABF-81CC-BE211D5CCDE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851-4ABF-81CC-BE211D5CCDE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851-4ABF-81CC-BE211D5CCDE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851-4ABF-81CC-BE211D5CCDE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851-4ABF-81CC-BE211D5CCDE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851-4ABF-81CC-BE211D5CCDE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851-4ABF-81CC-BE211D5CCDE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851-4ABF-81CC-BE211D5CCDE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851-4ABF-81CC-BE211D5CCDE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851-4ABF-81CC-BE211D5CCDE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851-4ABF-81CC-BE211D5CCDE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851-4ABF-81CC-BE211D5CCDE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851-4ABF-81CC-BE211D5CCDE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851-4ABF-81CC-BE211D5CCDE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851-4ABF-81CC-BE211D5CCDE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851-4ABF-81CC-BE211D5CCDE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851-4ABF-81CC-BE211D5CCDE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851-4ABF-81CC-BE211D5CCDE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851-4ABF-81CC-BE211D5CCDE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851-4ABF-81CC-BE211D5CCDE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851-4ABF-81CC-BE211D5CCDE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851-4ABF-81CC-BE211D5CCDE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851-4ABF-81CC-BE211D5CCDE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851-4ABF-81CC-BE211D5CCDE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851-4ABF-81CC-BE211D5CCDE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851-4ABF-81CC-BE211D5CCDE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851-4ABF-81CC-BE211D5CCDE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851-4ABF-81CC-BE211D5CCDE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851-4ABF-81CC-BE211D5CCDE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851-4ABF-81CC-BE211D5CCDE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851-4ABF-81CC-BE211D5CCDE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851-4ABF-81CC-BE211D5CCDE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851-4ABF-81CC-BE211D5CCDE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851-4ABF-81CC-BE211D5CCDE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851-4ABF-81CC-BE211D5CCDE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851-4ABF-81CC-BE211D5CCDE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851-4ABF-81CC-BE211D5CCDE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851-4ABF-81CC-BE211D5CCDE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851-4ABF-81CC-BE211D5CCDE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851-4ABF-81CC-BE211D5CCDE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851-4ABF-81CC-BE211D5CCDE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851-4ABF-81CC-BE211D5CCDE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851-4ABF-81CC-BE211D5CCDE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851-4ABF-81CC-BE211D5CCDE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851-4ABF-81CC-BE211D5CCDE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851-4ABF-81CC-BE211D5CCDE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851-4ABF-81CC-BE211D5CCDE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851-4ABF-81CC-BE211D5CCDE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851-4ABF-81CC-BE211D5CCDE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851-4ABF-81CC-BE211D5CCDE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851-4ABF-81CC-BE211D5CCDE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851-4ABF-81CC-BE211D5CCDE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851-4ABF-81CC-BE211D5CCDE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851-4ABF-81CC-BE211D5CCDE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851-4ABF-81CC-BE211D5CCDE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851-4ABF-81CC-BE211D5CCDE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851-4ABF-81CC-BE211D5CCDE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851-4ABF-81CC-BE211D5CCDE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851-4ABF-81CC-BE211D5CCDE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100.56599959571457</c:v>
                </c:pt>
                <c:pt idx="2">
                  <c:v>102.57327673337375</c:v>
                </c:pt>
                <c:pt idx="3">
                  <c:v>102.30442692540933</c:v>
                </c:pt>
                <c:pt idx="4">
                  <c:v>103.30503335354761</c:v>
                </c:pt>
                <c:pt idx="5">
                  <c:v>104.18031129977766</c:v>
                </c:pt>
                <c:pt idx="6">
                  <c:v>105.61350313321205</c:v>
                </c:pt>
                <c:pt idx="7">
                  <c:v>105.40327471194664</c:v>
                </c:pt>
                <c:pt idx="8">
                  <c:v>104.49969678593088</c:v>
                </c:pt>
                <c:pt idx="9">
                  <c:v>105.02728926622196</c:v>
                </c:pt>
                <c:pt idx="10">
                  <c:v>107.6854659389529</c:v>
                </c:pt>
                <c:pt idx="11">
                  <c:v>107.60865170810592</c:v>
                </c:pt>
                <c:pt idx="12">
                  <c:v>107.32969476450374</c:v>
                </c:pt>
                <c:pt idx="13">
                  <c:v>106.50293106933495</c:v>
                </c:pt>
                <c:pt idx="14">
                  <c:v>110.06266424095412</c:v>
                </c:pt>
                <c:pt idx="15">
                  <c:v>109.56337174044877</c:v>
                </c:pt>
                <c:pt idx="16">
                  <c:v>108.91853648675965</c:v>
                </c:pt>
                <c:pt idx="17">
                  <c:v>108.46775823731554</c:v>
                </c:pt>
                <c:pt idx="18">
                  <c:v>110.74186375581161</c:v>
                </c:pt>
                <c:pt idx="19">
                  <c:v>110.74388518293917</c:v>
                </c:pt>
                <c:pt idx="20">
                  <c:v>109.97372144734183</c:v>
                </c:pt>
                <c:pt idx="21">
                  <c:v>109.55528603193856</c:v>
                </c:pt>
                <c:pt idx="22">
                  <c:v>111.47362037598545</c:v>
                </c:pt>
                <c:pt idx="23">
                  <c:v>110.970285021225</c:v>
                </c:pt>
                <c:pt idx="24">
                  <c:v>109.73317161916314</c:v>
                </c:pt>
              </c:numCache>
            </c:numRef>
          </c:val>
          <c:smooth val="0"/>
          <c:extLst>
            <c:ext xmlns:c16="http://schemas.microsoft.com/office/drawing/2014/chart" uri="{C3380CC4-5D6E-409C-BE32-E72D297353CC}">
              <c16:uniqueId val="{00000000-1B4C-4771-8324-6FC0F341503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101.87215833110457</c:v>
                </c:pt>
                <c:pt idx="2">
                  <c:v>106.09788713559776</c:v>
                </c:pt>
                <c:pt idx="3">
                  <c:v>106.23161273067664</c:v>
                </c:pt>
                <c:pt idx="4">
                  <c:v>104.01176785236694</c:v>
                </c:pt>
                <c:pt idx="5">
                  <c:v>106.63278951591334</c:v>
                </c:pt>
                <c:pt idx="6">
                  <c:v>111.5538914148168</c:v>
                </c:pt>
                <c:pt idx="7">
                  <c:v>110.37710617812249</c:v>
                </c:pt>
                <c:pt idx="8">
                  <c:v>110.24338058304359</c:v>
                </c:pt>
                <c:pt idx="9">
                  <c:v>112.94463760363733</c:v>
                </c:pt>
                <c:pt idx="10">
                  <c:v>117.49130783631986</c:v>
                </c:pt>
                <c:pt idx="11">
                  <c:v>117.22385664616209</c:v>
                </c:pt>
                <c:pt idx="12">
                  <c:v>113.2388339128109</c:v>
                </c:pt>
                <c:pt idx="13">
                  <c:v>115.35169831505749</c:v>
                </c:pt>
                <c:pt idx="14">
                  <c:v>120.37978069002406</c:v>
                </c:pt>
                <c:pt idx="15">
                  <c:v>123.26825354372828</c:v>
                </c:pt>
                <c:pt idx="16">
                  <c:v>120.16581973789783</c:v>
                </c:pt>
                <c:pt idx="17">
                  <c:v>120.83444771329232</c:v>
                </c:pt>
                <c:pt idx="18">
                  <c:v>129.39288579834181</c:v>
                </c:pt>
                <c:pt idx="19">
                  <c:v>131.21155389141481</c:v>
                </c:pt>
                <c:pt idx="20">
                  <c:v>129.87429794062584</c:v>
                </c:pt>
                <c:pt idx="21">
                  <c:v>132.04065258090398</c:v>
                </c:pt>
                <c:pt idx="22">
                  <c:v>138.59320673977001</c:v>
                </c:pt>
                <c:pt idx="23">
                  <c:v>137.22920566996524</c:v>
                </c:pt>
                <c:pt idx="24">
                  <c:v>129.58010163145227</c:v>
                </c:pt>
              </c:numCache>
            </c:numRef>
          </c:val>
          <c:smooth val="0"/>
          <c:extLst>
            <c:ext xmlns:c16="http://schemas.microsoft.com/office/drawing/2014/chart" uri="{C3380CC4-5D6E-409C-BE32-E72D297353CC}">
              <c16:uniqueId val="{00000001-1B4C-4771-8324-6FC0F341503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102.57670051315645</c:v>
                </c:pt>
                <c:pt idx="2">
                  <c:v>100.49132001310186</c:v>
                </c:pt>
                <c:pt idx="3">
                  <c:v>102.86057429850419</c:v>
                </c:pt>
                <c:pt idx="4">
                  <c:v>98.231247952833272</c:v>
                </c:pt>
                <c:pt idx="5">
                  <c:v>99.770717327219131</c:v>
                </c:pt>
                <c:pt idx="6">
                  <c:v>98.067474615132653</c:v>
                </c:pt>
                <c:pt idx="7">
                  <c:v>101.06998580631073</c:v>
                </c:pt>
                <c:pt idx="8">
                  <c:v>99.148378643956775</c:v>
                </c:pt>
                <c:pt idx="9">
                  <c:v>100.49132001310186</c:v>
                </c:pt>
                <c:pt idx="10">
                  <c:v>99.061032863849761</c:v>
                </c:pt>
                <c:pt idx="11">
                  <c:v>101.15733158641773</c:v>
                </c:pt>
                <c:pt idx="12">
                  <c:v>98.285839065400154</c:v>
                </c:pt>
                <c:pt idx="13">
                  <c:v>100.12010044764712</c:v>
                </c:pt>
                <c:pt idx="14">
                  <c:v>98.351348400480404</c:v>
                </c:pt>
                <c:pt idx="15">
                  <c:v>99.967245332459882</c:v>
                </c:pt>
                <c:pt idx="16">
                  <c:v>99.061032863849761</c:v>
                </c:pt>
                <c:pt idx="17">
                  <c:v>99.825308439785999</c:v>
                </c:pt>
                <c:pt idx="18">
                  <c:v>98.86450485860901</c:v>
                </c:pt>
                <c:pt idx="19">
                  <c:v>100.82978491101649</c:v>
                </c:pt>
                <c:pt idx="20">
                  <c:v>100.62233868326236</c:v>
                </c:pt>
                <c:pt idx="21">
                  <c:v>101.34294136914509</c:v>
                </c:pt>
                <c:pt idx="22">
                  <c:v>98.711649743421773</c:v>
                </c:pt>
                <c:pt idx="23">
                  <c:v>98.875423081122392</c:v>
                </c:pt>
                <c:pt idx="24">
                  <c:v>93.241620264220984</c:v>
                </c:pt>
              </c:numCache>
            </c:numRef>
          </c:val>
          <c:smooth val="0"/>
          <c:extLst>
            <c:ext xmlns:c16="http://schemas.microsoft.com/office/drawing/2014/chart" uri="{C3380CC4-5D6E-409C-BE32-E72D297353CC}">
              <c16:uniqueId val="{00000002-1B4C-4771-8324-6FC0F341503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B4C-4771-8324-6FC0F3415038}"/>
                </c:ext>
              </c:extLst>
            </c:dLbl>
            <c:dLbl>
              <c:idx val="1"/>
              <c:delete val="1"/>
              <c:extLst>
                <c:ext xmlns:c15="http://schemas.microsoft.com/office/drawing/2012/chart" uri="{CE6537A1-D6FC-4f65-9D91-7224C49458BB}"/>
                <c:ext xmlns:c16="http://schemas.microsoft.com/office/drawing/2014/chart" uri="{C3380CC4-5D6E-409C-BE32-E72D297353CC}">
                  <c16:uniqueId val="{00000004-1B4C-4771-8324-6FC0F3415038}"/>
                </c:ext>
              </c:extLst>
            </c:dLbl>
            <c:dLbl>
              <c:idx val="2"/>
              <c:delete val="1"/>
              <c:extLst>
                <c:ext xmlns:c15="http://schemas.microsoft.com/office/drawing/2012/chart" uri="{CE6537A1-D6FC-4f65-9D91-7224C49458BB}"/>
                <c:ext xmlns:c16="http://schemas.microsoft.com/office/drawing/2014/chart" uri="{C3380CC4-5D6E-409C-BE32-E72D297353CC}">
                  <c16:uniqueId val="{00000005-1B4C-4771-8324-6FC0F3415038}"/>
                </c:ext>
              </c:extLst>
            </c:dLbl>
            <c:dLbl>
              <c:idx val="3"/>
              <c:delete val="1"/>
              <c:extLst>
                <c:ext xmlns:c15="http://schemas.microsoft.com/office/drawing/2012/chart" uri="{CE6537A1-D6FC-4f65-9D91-7224C49458BB}"/>
                <c:ext xmlns:c16="http://schemas.microsoft.com/office/drawing/2014/chart" uri="{C3380CC4-5D6E-409C-BE32-E72D297353CC}">
                  <c16:uniqueId val="{00000006-1B4C-4771-8324-6FC0F3415038}"/>
                </c:ext>
              </c:extLst>
            </c:dLbl>
            <c:dLbl>
              <c:idx val="4"/>
              <c:delete val="1"/>
              <c:extLst>
                <c:ext xmlns:c15="http://schemas.microsoft.com/office/drawing/2012/chart" uri="{CE6537A1-D6FC-4f65-9D91-7224C49458BB}"/>
                <c:ext xmlns:c16="http://schemas.microsoft.com/office/drawing/2014/chart" uri="{C3380CC4-5D6E-409C-BE32-E72D297353CC}">
                  <c16:uniqueId val="{00000007-1B4C-4771-8324-6FC0F3415038}"/>
                </c:ext>
              </c:extLst>
            </c:dLbl>
            <c:dLbl>
              <c:idx val="5"/>
              <c:delete val="1"/>
              <c:extLst>
                <c:ext xmlns:c15="http://schemas.microsoft.com/office/drawing/2012/chart" uri="{CE6537A1-D6FC-4f65-9D91-7224C49458BB}"/>
                <c:ext xmlns:c16="http://schemas.microsoft.com/office/drawing/2014/chart" uri="{C3380CC4-5D6E-409C-BE32-E72D297353CC}">
                  <c16:uniqueId val="{00000008-1B4C-4771-8324-6FC0F3415038}"/>
                </c:ext>
              </c:extLst>
            </c:dLbl>
            <c:dLbl>
              <c:idx val="6"/>
              <c:delete val="1"/>
              <c:extLst>
                <c:ext xmlns:c15="http://schemas.microsoft.com/office/drawing/2012/chart" uri="{CE6537A1-D6FC-4f65-9D91-7224C49458BB}"/>
                <c:ext xmlns:c16="http://schemas.microsoft.com/office/drawing/2014/chart" uri="{C3380CC4-5D6E-409C-BE32-E72D297353CC}">
                  <c16:uniqueId val="{00000009-1B4C-4771-8324-6FC0F3415038}"/>
                </c:ext>
              </c:extLst>
            </c:dLbl>
            <c:dLbl>
              <c:idx val="7"/>
              <c:delete val="1"/>
              <c:extLst>
                <c:ext xmlns:c15="http://schemas.microsoft.com/office/drawing/2012/chart" uri="{CE6537A1-D6FC-4f65-9D91-7224C49458BB}"/>
                <c:ext xmlns:c16="http://schemas.microsoft.com/office/drawing/2014/chart" uri="{C3380CC4-5D6E-409C-BE32-E72D297353CC}">
                  <c16:uniqueId val="{0000000A-1B4C-4771-8324-6FC0F3415038}"/>
                </c:ext>
              </c:extLst>
            </c:dLbl>
            <c:dLbl>
              <c:idx val="8"/>
              <c:delete val="1"/>
              <c:extLst>
                <c:ext xmlns:c15="http://schemas.microsoft.com/office/drawing/2012/chart" uri="{CE6537A1-D6FC-4f65-9D91-7224C49458BB}"/>
                <c:ext xmlns:c16="http://schemas.microsoft.com/office/drawing/2014/chart" uri="{C3380CC4-5D6E-409C-BE32-E72D297353CC}">
                  <c16:uniqueId val="{0000000B-1B4C-4771-8324-6FC0F3415038}"/>
                </c:ext>
              </c:extLst>
            </c:dLbl>
            <c:dLbl>
              <c:idx val="9"/>
              <c:delete val="1"/>
              <c:extLst>
                <c:ext xmlns:c15="http://schemas.microsoft.com/office/drawing/2012/chart" uri="{CE6537A1-D6FC-4f65-9D91-7224C49458BB}"/>
                <c:ext xmlns:c16="http://schemas.microsoft.com/office/drawing/2014/chart" uri="{C3380CC4-5D6E-409C-BE32-E72D297353CC}">
                  <c16:uniqueId val="{0000000C-1B4C-4771-8324-6FC0F3415038}"/>
                </c:ext>
              </c:extLst>
            </c:dLbl>
            <c:dLbl>
              <c:idx val="10"/>
              <c:delete val="1"/>
              <c:extLst>
                <c:ext xmlns:c15="http://schemas.microsoft.com/office/drawing/2012/chart" uri="{CE6537A1-D6FC-4f65-9D91-7224C49458BB}"/>
                <c:ext xmlns:c16="http://schemas.microsoft.com/office/drawing/2014/chart" uri="{C3380CC4-5D6E-409C-BE32-E72D297353CC}">
                  <c16:uniqueId val="{0000000D-1B4C-4771-8324-6FC0F3415038}"/>
                </c:ext>
              </c:extLst>
            </c:dLbl>
            <c:dLbl>
              <c:idx val="11"/>
              <c:delete val="1"/>
              <c:extLst>
                <c:ext xmlns:c15="http://schemas.microsoft.com/office/drawing/2012/chart" uri="{CE6537A1-D6FC-4f65-9D91-7224C49458BB}"/>
                <c:ext xmlns:c16="http://schemas.microsoft.com/office/drawing/2014/chart" uri="{C3380CC4-5D6E-409C-BE32-E72D297353CC}">
                  <c16:uniqueId val="{0000000E-1B4C-4771-8324-6FC0F3415038}"/>
                </c:ext>
              </c:extLst>
            </c:dLbl>
            <c:dLbl>
              <c:idx val="12"/>
              <c:delete val="1"/>
              <c:extLst>
                <c:ext xmlns:c15="http://schemas.microsoft.com/office/drawing/2012/chart" uri="{CE6537A1-D6FC-4f65-9D91-7224C49458BB}"/>
                <c:ext xmlns:c16="http://schemas.microsoft.com/office/drawing/2014/chart" uri="{C3380CC4-5D6E-409C-BE32-E72D297353CC}">
                  <c16:uniqueId val="{0000000F-1B4C-4771-8324-6FC0F341503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B4C-4771-8324-6FC0F3415038}"/>
                </c:ext>
              </c:extLst>
            </c:dLbl>
            <c:dLbl>
              <c:idx val="14"/>
              <c:delete val="1"/>
              <c:extLst>
                <c:ext xmlns:c15="http://schemas.microsoft.com/office/drawing/2012/chart" uri="{CE6537A1-D6FC-4f65-9D91-7224C49458BB}"/>
                <c:ext xmlns:c16="http://schemas.microsoft.com/office/drawing/2014/chart" uri="{C3380CC4-5D6E-409C-BE32-E72D297353CC}">
                  <c16:uniqueId val="{00000011-1B4C-4771-8324-6FC0F3415038}"/>
                </c:ext>
              </c:extLst>
            </c:dLbl>
            <c:dLbl>
              <c:idx val="15"/>
              <c:delete val="1"/>
              <c:extLst>
                <c:ext xmlns:c15="http://schemas.microsoft.com/office/drawing/2012/chart" uri="{CE6537A1-D6FC-4f65-9D91-7224C49458BB}"/>
                <c:ext xmlns:c16="http://schemas.microsoft.com/office/drawing/2014/chart" uri="{C3380CC4-5D6E-409C-BE32-E72D297353CC}">
                  <c16:uniqueId val="{00000012-1B4C-4771-8324-6FC0F3415038}"/>
                </c:ext>
              </c:extLst>
            </c:dLbl>
            <c:dLbl>
              <c:idx val="16"/>
              <c:delete val="1"/>
              <c:extLst>
                <c:ext xmlns:c15="http://schemas.microsoft.com/office/drawing/2012/chart" uri="{CE6537A1-D6FC-4f65-9D91-7224C49458BB}"/>
                <c:ext xmlns:c16="http://schemas.microsoft.com/office/drawing/2014/chart" uri="{C3380CC4-5D6E-409C-BE32-E72D297353CC}">
                  <c16:uniqueId val="{00000013-1B4C-4771-8324-6FC0F3415038}"/>
                </c:ext>
              </c:extLst>
            </c:dLbl>
            <c:dLbl>
              <c:idx val="17"/>
              <c:delete val="1"/>
              <c:extLst>
                <c:ext xmlns:c15="http://schemas.microsoft.com/office/drawing/2012/chart" uri="{CE6537A1-D6FC-4f65-9D91-7224C49458BB}"/>
                <c:ext xmlns:c16="http://schemas.microsoft.com/office/drawing/2014/chart" uri="{C3380CC4-5D6E-409C-BE32-E72D297353CC}">
                  <c16:uniqueId val="{00000014-1B4C-4771-8324-6FC0F3415038}"/>
                </c:ext>
              </c:extLst>
            </c:dLbl>
            <c:dLbl>
              <c:idx val="18"/>
              <c:delete val="1"/>
              <c:extLst>
                <c:ext xmlns:c15="http://schemas.microsoft.com/office/drawing/2012/chart" uri="{CE6537A1-D6FC-4f65-9D91-7224C49458BB}"/>
                <c:ext xmlns:c16="http://schemas.microsoft.com/office/drawing/2014/chart" uri="{C3380CC4-5D6E-409C-BE32-E72D297353CC}">
                  <c16:uniqueId val="{00000015-1B4C-4771-8324-6FC0F3415038}"/>
                </c:ext>
              </c:extLst>
            </c:dLbl>
            <c:dLbl>
              <c:idx val="19"/>
              <c:delete val="1"/>
              <c:extLst>
                <c:ext xmlns:c15="http://schemas.microsoft.com/office/drawing/2012/chart" uri="{CE6537A1-D6FC-4f65-9D91-7224C49458BB}"/>
                <c:ext xmlns:c16="http://schemas.microsoft.com/office/drawing/2014/chart" uri="{C3380CC4-5D6E-409C-BE32-E72D297353CC}">
                  <c16:uniqueId val="{00000016-1B4C-4771-8324-6FC0F3415038}"/>
                </c:ext>
              </c:extLst>
            </c:dLbl>
            <c:dLbl>
              <c:idx val="20"/>
              <c:delete val="1"/>
              <c:extLst>
                <c:ext xmlns:c15="http://schemas.microsoft.com/office/drawing/2012/chart" uri="{CE6537A1-D6FC-4f65-9D91-7224C49458BB}"/>
                <c:ext xmlns:c16="http://schemas.microsoft.com/office/drawing/2014/chart" uri="{C3380CC4-5D6E-409C-BE32-E72D297353CC}">
                  <c16:uniqueId val="{00000017-1B4C-4771-8324-6FC0F3415038}"/>
                </c:ext>
              </c:extLst>
            </c:dLbl>
            <c:dLbl>
              <c:idx val="21"/>
              <c:delete val="1"/>
              <c:extLst>
                <c:ext xmlns:c15="http://schemas.microsoft.com/office/drawing/2012/chart" uri="{CE6537A1-D6FC-4f65-9D91-7224C49458BB}"/>
                <c:ext xmlns:c16="http://schemas.microsoft.com/office/drawing/2014/chart" uri="{C3380CC4-5D6E-409C-BE32-E72D297353CC}">
                  <c16:uniqueId val="{00000018-1B4C-4771-8324-6FC0F3415038}"/>
                </c:ext>
              </c:extLst>
            </c:dLbl>
            <c:dLbl>
              <c:idx val="22"/>
              <c:delete val="1"/>
              <c:extLst>
                <c:ext xmlns:c15="http://schemas.microsoft.com/office/drawing/2012/chart" uri="{CE6537A1-D6FC-4f65-9D91-7224C49458BB}"/>
                <c:ext xmlns:c16="http://schemas.microsoft.com/office/drawing/2014/chart" uri="{C3380CC4-5D6E-409C-BE32-E72D297353CC}">
                  <c16:uniqueId val="{00000019-1B4C-4771-8324-6FC0F3415038}"/>
                </c:ext>
              </c:extLst>
            </c:dLbl>
            <c:dLbl>
              <c:idx val="23"/>
              <c:delete val="1"/>
              <c:extLst>
                <c:ext xmlns:c15="http://schemas.microsoft.com/office/drawing/2012/chart" uri="{CE6537A1-D6FC-4f65-9D91-7224C49458BB}"/>
                <c:ext xmlns:c16="http://schemas.microsoft.com/office/drawing/2014/chart" uri="{C3380CC4-5D6E-409C-BE32-E72D297353CC}">
                  <c16:uniqueId val="{0000001A-1B4C-4771-8324-6FC0F3415038}"/>
                </c:ext>
              </c:extLst>
            </c:dLbl>
            <c:dLbl>
              <c:idx val="24"/>
              <c:delete val="1"/>
              <c:extLst>
                <c:ext xmlns:c15="http://schemas.microsoft.com/office/drawing/2012/chart" uri="{CE6537A1-D6FC-4f65-9D91-7224C49458BB}"/>
                <c:ext xmlns:c16="http://schemas.microsoft.com/office/drawing/2014/chart" uri="{C3380CC4-5D6E-409C-BE32-E72D297353CC}">
                  <c16:uniqueId val="{0000001B-1B4C-4771-8324-6FC0F341503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B4C-4771-8324-6FC0F341503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Kaiserslautern, kreisfr. Stadt (07312)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54285</v>
      </c>
      <c r="F11" s="238">
        <v>54897</v>
      </c>
      <c r="G11" s="238">
        <v>55146</v>
      </c>
      <c r="H11" s="238">
        <v>54197</v>
      </c>
      <c r="I11" s="265">
        <v>54404</v>
      </c>
      <c r="J11" s="263">
        <v>-119</v>
      </c>
      <c r="K11" s="266">
        <v>-0.21873391662377767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14.613613337017592</v>
      </c>
      <c r="E13" s="115">
        <v>7933</v>
      </c>
      <c r="F13" s="114">
        <v>8218</v>
      </c>
      <c r="G13" s="114">
        <v>8282</v>
      </c>
      <c r="H13" s="114">
        <v>8188</v>
      </c>
      <c r="I13" s="140">
        <v>8013</v>
      </c>
      <c r="J13" s="115">
        <v>-80</v>
      </c>
      <c r="K13" s="116">
        <v>-0.99837763634094601</v>
      </c>
    </row>
    <row r="14" spans="1:255" ht="14.1" customHeight="1" x14ac:dyDescent="0.2">
      <c r="A14" s="306" t="s">
        <v>230</v>
      </c>
      <c r="B14" s="307"/>
      <c r="C14" s="308"/>
      <c r="D14" s="113">
        <v>57.144699272358849</v>
      </c>
      <c r="E14" s="115">
        <v>31021</v>
      </c>
      <c r="F14" s="114">
        <v>31158</v>
      </c>
      <c r="G14" s="114">
        <v>31420</v>
      </c>
      <c r="H14" s="114">
        <v>30947</v>
      </c>
      <c r="I14" s="140">
        <v>31412</v>
      </c>
      <c r="J14" s="115">
        <v>-391</v>
      </c>
      <c r="K14" s="116">
        <v>-1.2447472303578251</v>
      </c>
    </row>
    <row r="15" spans="1:255" ht="14.1" customHeight="1" x14ac:dyDescent="0.2">
      <c r="A15" s="306" t="s">
        <v>231</v>
      </c>
      <c r="B15" s="307"/>
      <c r="C15" s="308"/>
      <c r="D15" s="113">
        <v>11.498572349636179</v>
      </c>
      <c r="E15" s="115">
        <v>6242</v>
      </c>
      <c r="F15" s="114">
        <v>6289</v>
      </c>
      <c r="G15" s="114">
        <v>6283</v>
      </c>
      <c r="H15" s="114">
        <v>6022</v>
      </c>
      <c r="I15" s="140">
        <v>5994</v>
      </c>
      <c r="J15" s="115">
        <v>248</v>
      </c>
      <c r="K15" s="116">
        <v>4.1374708041374708</v>
      </c>
    </row>
    <row r="16" spans="1:255" ht="14.1" customHeight="1" x14ac:dyDescent="0.2">
      <c r="A16" s="306" t="s">
        <v>232</v>
      </c>
      <c r="B16" s="307"/>
      <c r="C16" s="308"/>
      <c r="D16" s="113">
        <v>16.277056277056278</v>
      </c>
      <c r="E16" s="115">
        <v>8836</v>
      </c>
      <c r="F16" s="114">
        <v>8897</v>
      </c>
      <c r="G16" s="114">
        <v>8819</v>
      </c>
      <c r="H16" s="114">
        <v>8715</v>
      </c>
      <c r="I16" s="140">
        <v>8644</v>
      </c>
      <c r="J16" s="115">
        <v>192</v>
      </c>
      <c r="K16" s="116">
        <v>2.2211938917167977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0.25052961223173992</v>
      </c>
      <c r="E18" s="115">
        <v>136</v>
      </c>
      <c r="F18" s="114">
        <v>136</v>
      </c>
      <c r="G18" s="114">
        <v>125</v>
      </c>
      <c r="H18" s="114">
        <v>125</v>
      </c>
      <c r="I18" s="140">
        <v>123</v>
      </c>
      <c r="J18" s="115">
        <v>13</v>
      </c>
      <c r="K18" s="116">
        <v>10.56910569105691</v>
      </c>
    </row>
    <row r="19" spans="1:255" ht="14.1" customHeight="1" x14ac:dyDescent="0.2">
      <c r="A19" s="306" t="s">
        <v>235</v>
      </c>
      <c r="B19" s="307" t="s">
        <v>236</v>
      </c>
      <c r="C19" s="308"/>
      <c r="D19" s="113">
        <v>3.8684719535783368E-2</v>
      </c>
      <c r="E19" s="115">
        <v>21</v>
      </c>
      <c r="F19" s="114">
        <v>23</v>
      </c>
      <c r="G19" s="114">
        <v>18</v>
      </c>
      <c r="H19" s="114">
        <v>20</v>
      </c>
      <c r="I19" s="140">
        <v>19</v>
      </c>
      <c r="J19" s="115">
        <v>2</v>
      </c>
      <c r="K19" s="116">
        <v>10.526315789473685</v>
      </c>
    </row>
    <row r="20" spans="1:255" ht="14.1" customHeight="1" x14ac:dyDescent="0.2">
      <c r="A20" s="306">
        <v>12</v>
      </c>
      <c r="B20" s="307" t="s">
        <v>237</v>
      </c>
      <c r="C20" s="308"/>
      <c r="D20" s="113">
        <v>0.62448190107764578</v>
      </c>
      <c r="E20" s="115">
        <v>339</v>
      </c>
      <c r="F20" s="114">
        <v>327</v>
      </c>
      <c r="G20" s="114">
        <v>348</v>
      </c>
      <c r="H20" s="114">
        <v>345</v>
      </c>
      <c r="I20" s="140">
        <v>336</v>
      </c>
      <c r="J20" s="115">
        <v>3</v>
      </c>
      <c r="K20" s="116">
        <v>0.8928571428571429</v>
      </c>
    </row>
    <row r="21" spans="1:255" ht="14.1" customHeight="1" x14ac:dyDescent="0.2">
      <c r="A21" s="306">
        <v>21</v>
      </c>
      <c r="B21" s="307" t="s">
        <v>238</v>
      </c>
      <c r="C21" s="308"/>
      <c r="D21" s="113">
        <v>0.37579441834760985</v>
      </c>
      <c r="E21" s="115">
        <v>204</v>
      </c>
      <c r="F21" s="114">
        <v>250</v>
      </c>
      <c r="G21" s="114">
        <v>194</v>
      </c>
      <c r="H21" s="114">
        <v>161</v>
      </c>
      <c r="I21" s="140">
        <v>146</v>
      </c>
      <c r="J21" s="115">
        <v>58</v>
      </c>
      <c r="K21" s="116">
        <v>39.726027397260275</v>
      </c>
    </row>
    <row r="22" spans="1:255" ht="14.1" customHeight="1" x14ac:dyDescent="0.2">
      <c r="A22" s="306">
        <v>22</v>
      </c>
      <c r="B22" s="307" t="s">
        <v>239</v>
      </c>
      <c r="C22" s="308"/>
      <c r="D22" s="113">
        <v>0.64474532559638942</v>
      </c>
      <c r="E22" s="115">
        <v>350</v>
      </c>
      <c r="F22" s="114">
        <v>351</v>
      </c>
      <c r="G22" s="114">
        <v>360</v>
      </c>
      <c r="H22" s="114">
        <v>348</v>
      </c>
      <c r="I22" s="140">
        <v>357</v>
      </c>
      <c r="J22" s="115">
        <v>-7</v>
      </c>
      <c r="K22" s="116">
        <v>-1.9607843137254901</v>
      </c>
    </row>
    <row r="23" spans="1:255" ht="14.1" customHeight="1" x14ac:dyDescent="0.2">
      <c r="A23" s="306">
        <v>23</v>
      </c>
      <c r="B23" s="307" t="s">
        <v>240</v>
      </c>
      <c r="C23" s="308"/>
      <c r="D23" s="113">
        <v>0.81606336925485856</v>
      </c>
      <c r="E23" s="115">
        <v>443</v>
      </c>
      <c r="F23" s="114">
        <v>458</v>
      </c>
      <c r="G23" s="114">
        <v>475</v>
      </c>
      <c r="H23" s="114">
        <v>471</v>
      </c>
      <c r="I23" s="140">
        <v>474</v>
      </c>
      <c r="J23" s="115">
        <v>-31</v>
      </c>
      <c r="K23" s="116">
        <v>-6.5400843881856536</v>
      </c>
    </row>
    <row r="24" spans="1:255" ht="14.1" customHeight="1" x14ac:dyDescent="0.2">
      <c r="A24" s="306">
        <v>24</v>
      </c>
      <c r="B24" s="307" t="s">
        <v>241</v>
      </c>
      <c r="C24" s="308"/>
      <c r="D24" s="113">
        <v>3.4300451321727916</v>
      </c>
      <c r="E24" s="115">
        <v>1862</v>
      </c>
      <c r="F24" s="114">
        <v>1928</v>
      </c>
      <c r="G24" s="114">
        <v>1964</v>
      </c>
      <c r="H24" s="114">
        <v>1959</v>
      </c>
      <c r="I24" s="140">
        <v>1973</v>
      </c>
      <c r="J24" s="115">
        <v>-111</v>
      </c>
      <c r="K24" s="116">
        <v>-5.6259503294475417</v>
      </c>
    </row>
    <row r="25" spans="1:255" ht="14.1" customHeight="1" x14ac:dyDescent="0.2">
      <c r="A25" s="306">
        <v>25</v>
      </c>
      <c r="B25" s="307" t="s">
        <v>242</v>
      </c>
      <c r="C25" s="308"/>
      <c r="D25" s="113">
        <v>5.6166528506954041</v>
      </c>
      <c r="E25" s="115">
        <v>3049</v>
      </c>
      <c r="F25" s="114">
        <v>3189</v>
      </c>
      <c r="G25" s="114">
        <v>3245</v>
      </c>
      <c r="H25" s="114">
        <v>3199</v>
      </c>
      <c r="I25" s="140">
        <v>3204</v>
      </c>
      <c r="J25" s="115">
        <v>-155</v>
      </c>
      <c r="K25" s="116">
        <v>-4.8377028714107366</v>
      </c>
    </row>
    <row r="26" spans="1:255" ht="14.1" customHeight="1" x14ac:dyDescent="0.2">
      <c r="A26" s="306">
        <v>26</v>
      </c>
      <c r="B26" s="307" t="s">
        <v>243</v>
      </c>
      <c r="C26" s="308"/>
      <c r="D26" s="113">
        <v>3.1592520954223082</v>
      </c>
      <c r="E26" s="115">
        <v>1715</v>
      </c>
      <c r="F26" s="114">
        <v>1737</v>
      </c>
      <c r="G26" s="114">
        <v>1780</v>
      </c>
      <c r="H26" s="114">
        <v>1612</v>
      </c>
      <c r="I26" s="140">
        <v>1635</v>
      </c>
      <c r="J26" s="115">
        <v>80</v>
      </c>
      <c r="K26" s="116">
        <v>4.8929663608562688</v>
      </c>
    </row>
    <row r="27" spans="1:255" ht="14.1" customHeight="1" x14ac:dyDescent="0.2">
      <c r="A27" s="306">
        <v>27</v>
      </c>
      <c r="B27" s="307" t="s">
        <v>244</v>
      </c>
      <c r="C27" s="308"/>
      <c r="D27" s="113">
        <v>3.4024131896472323</v>
      </c>
      <c r="E27" s="115">
        <v>1847</v>
      </c>
      <c r="F27" s="114">
        <v>1902</v>
      </c>
      <c r="G27" s="114">
        <v>1907</v>
      </c>
      <c r="H27" s="114">
        <v>1902</v>
      </c>
      <c r="I27" s="140">
        <v>1919</v>
      </c>
      <c r="J27" s="115">
        <v>-72</v>
      </c>
      <c r="K27" s="116">
        <v>-3.7519541427826995</v>
      </c>
    </row>
    <row r="28" spans="1:255" ht="14.1" customHeight="1" x14ac:dyDescent="0.2">
      <c r="A28" s="306">
        <v>28</v>
      </c>
      <c r="B28" s="307" t="s">
        <v>245</v>
      </c>
      <c r="C28" s="308"/>
      <c r="D28" s="113">
        <v>0.53053329649074332</v>
      </c>
      <c r="E28" s="115">
        <v>288</v>
      </c>
      <c r="F28" s="114">
        <v>288</v>
      </c>
      <c r="G28" s="114">
        <v>285</v>
      </c>
      <c r="H28" s="114">
        <v>288</v>
      </c>
      <c r="I28" s="140">
        <v>287</v>
      </c>
      <c r="J28" s="115">
        <v>1</v>
      </c>
      <c r="K28" s="116">
        <v>0.34843205574912894</v>
      </c>
    </row>
    <row r="29" spans="1:255" ht="14.1" customHeight="1" x14ac:dyDescent="0.2">
      <c r="A29" s="306">
        <v>29</v>
      </c>
      <c r="B29" s="307" t="s">
        <v>246</v>
      </c>
      <c r="C29" s="308"/>
      <c r="D29" s="113">
        <v>2.31555678364189</v>
      </c>
      <c r="E29" s="115">
        <v>1257</v>
      </c>
      <c r="F29" s="114">
        <v>1287</v>
      </c>
      <c r="G29" s="114">
        <v>1226</v>
      </c>
      <c r="H29" s="114">
        <v>1234</v>
      </c>
      <c r="I29" s="140">
        <v>1187</v>
      </c>
      <c r="J29" s="115">
        <v>70</v>
      </c>
      <c r="K29" s="116">
        <v>5.8972198820556025</v>
      </c>
    </row>
    <row r="30" spans="1:255" ht="14.1" customHeight="1" x14ac:dyDescent="0.2">
      <c r="A30" s="306" t="s">
        <v>247</v>
      </c>
      <c r="B30" s="307" t="s">
        <v>248</v>
      </c>
      <c r="C30" s="308"/>
      <c r="D30" s="113">
        <v>0.53237542599244725</v>
      </c>
      <c r="E30" s="115">
        <v>289</v>
      </c>
      <c r="F30" s="114">
        <v>294</v>
      </c>
      <c r="G30" s="114">
        <v>303</v>
      </c>
      <c r="H30" s="114">
        <v>300</v>
      </c>
      <c r="I30" s="140">
        <v>304</v>
      </c>
      <c r="J30" s="115">
        <v>-15</v>
      </c>
      <c r="K30" s="116">
        <v>-4.9342105263157894</v>
      </c>
    </row>
    <row r="31" spans="1:255" ht="14.1" customHeight="1" x14ac:dyDescent="0.2">
      <c r="A31" s="306" t="s">
        <v>249</v>
      </c>
      <c r="B31" s="307" t="s">
        <v>250</v>
      </c>
      <c r="C31" s="308"/>
      <c r="D31" s="113">
        <v>1.7831813576494429</v>
      </c>
      <c r="E31" s="115">
        <v>968</v>
      </c>
      <c r="F31" s="114">
        <v>993</v>
      </c>
      <c r="G31" s="114">
        <v>923</v>
      </c>
      <c r="H31" s="114">
        <v>934</v>
      </c>
      <c r="I31" s="140">
        <v>883</v>
      </c>
      <c r="J31" s="115">
        <v>85</v>
      </c>
      <c r="K31" s="116">
        <v>9.6262740656851644</v>
      </c>
    </row>
    <row r="32" spans="1:255" ht="14.1" customHeight="1" x14ac:dyDescent="0.2">
      <c r="A32" s="306">
        <v>31</v>
      </c>
      <c r="B32" s="307" t="s">
        <v>251</v>
      </c>
      <c r="C32" s="308"/>
      <c r="D32" s="113">
        <v>1.3687022197660494</v>
      </c>
      <c r="E32" s="115">
        <v>743</v>
      </c>
      <c r="F32" s="114">
        <v>744</v>
      </c>
      <c r="G32" s="114">
        <v>742</v>
      </c>
      <c r="H32" s="114">
        <v>735</v>
      </c>
      <c r="I32" s="140">
        <v>722</v>
      </c>
      <c r="J32" s="115">
        <v>21</v>
      </c>
      <c r="K32" s="116">
        <v>2.9085872576177287</v>
      </c>
    </row>
    <row r="33" spans="1:11" ht="14.1" customHeight="1" x14ac:dyDescent="0.2">
      <c r="A33" s="306">
        <v>32</v>
      </c>
      <c r="B33" s="307" t="s">
        <v>252</v>
      </c>
      <c r="C33" s="308"/>
      <c r="D33" s="113">
        <v>1.1900156581007644</v>
      </c>
      <c r="E33" s="115">
        <v>646</v>
      </c>
      <c r="F33" s="114">
        <v>643</v>
      </c>
      <c r="G33" s="114">
        <v>702</v>
      </c>
      <c r="H33" s="114">
        <v>709</v>
      </c>
      <c r="I33" s="140">
        <v>675</v>
      </c>
      <c r="J33" s="115">
        <v>-29</v>
      </c>
      <c r="K33" s="116">
        <v>-4.2962962962962967</v>
      </c>
    </row>
    <row r="34" spans="1:11" ht="14.1" customHeight="1" x14ac:dyDescent="0.2">
      <c r="A34" s="306">
        <v>33</v>
      </c>
      <c r="B34" s="307" t="s">
        <v>253</v>
      </c>
      <c r="C34" s="308"/>
      <c r="D34" s="113">
        <v>0.55816523901630288</v>
      </c>
      <c r="E34" s="115">
        <v>303</v>
      </c>
      <c r="F34" s="114">
        <v>299</v>
      </c>
      <c r="G34" s="114">
        <v>313</v>
      </c>
      <c r="H34" s="114">
        <v>329</v>
      </c>
      <c r="I34" s="140">
        <v>314</v>
      </c>
      <c r="J34" s="115">
        <v>-11</v>
      </c>
      <c r="K34" s="116">
        <v>-3.5031847133757963</v>
      </c>
    </row>
    <row r="35" spans="1:11" ht="14.1" customHeight="1" x14ac:dyDescent="0.2">
      <c r="A35" s="306">
        <v>34</v>
      </c>
      <c r="B35" s="307" t="s">
        <v>254</v>
      </c>
      <c r="C35" s="308"/>
      <c r="D35" s="113">
        <v>1.8439716312056738</v>
      </c>
      <c r="E35" s="115">
        <v>1001</v>
      </c>
      <c r="F35" s="114">
        <v>1005</v>
      </c>
      <c r="G35" s="114">
        <v>1005</v>
      </c>
      <c r="H35" s="114">
        <v>974</v>
      </c>
      <c r="I35" s="140">
        <v>989</v>
      </c>
      <c r="J35" s="115">
        <v>12</v>
      </c>
      <c r="K35" s="116">
        <v>1.2133468149646107</v>
      </c>
    </row>
    <row r="36" spans="1:11" ht="14.1" customHeight="1" x14ac:dyDescent="0.2">
      <c r="A36" s="306">
        <v>41</v>
      </c>
      <c r="B36" s="307" t="s">
        <v>255</v>
      </c>
      <c r="C36" s="308"/>
      <c r="D36" s="113">
        <v>1.3226489822234504</v>
      </c>
      <c r="E36" s="115">
        <v>718</v>
      </c>
      <c r="F36" s="114">
        <v>722</v>
      </c>
      <c r="G36" s="114">
        <v>723</v>
      </c>
      <c r="H36" s="114">
        <v>677</v>
      </c>
      <c r="I36" s="140">
        <v>680</v>
      </c>
      <c r="J36" s="115">
        <v>38</v>
      </c>
      <c r="K36" s="116">
        <v>5.5882352941176467</v>
      </c>
    </row>
    <row r="37" spans="1:11" ht="14.1" customHeight="1" x14ac:dyDescent="0.2">
      <c r="A37" s="306">
        <v>42</v>
      </c>
      <c r="B37" s="307" t="s">
        <v>256</v>
      </c>
      <c r="C37" s="308"/>
      <c r="D37" s="113" t="s">
        <v>513</v>
      </c>
      <c r="E37" s="115" t="s">
        <v>513</v>
      </c>
      <c r="F37" s="114">
        <v>80</v>
      </c>
      <c r="G37" s="114">
        <v>82</v>
      </c>
      <c r="H37" s="114" t="s">
        <v>513</v>
      </c>
      <c r="I37" s="140" t="s">
        <v>513</v>
      </c>
      <c r="J37" s="115" t="s">
        <v>513</v>
      </c>
      <c r="K37" s="116" t="s">
        <v>513</v>
      </c>
    </row>
    <row r="38" spans="1:11" ht="14.1" customHeight="1" x14ac:dyDescent="0.2">
      <c r="A38" s="306">
        <v>43</v>
      </c>
      <c r="B38" s="307" t="s">
        <v>257</v>
      </c>
      <c r="C38" s="308"/>
      <c r="D38" s="113">
        <v>2.8497743391360411</v>
      </c>
      <c r="E38" s="115">
        <v>1547</v>
      </c>
      <c r="F38" s="114">
        <v>1548</v>
      </c>
      <c r="G38" s="114">
        <v>1551</v>
      </c>
      <c r="H38" s="114">
        <v>1506</v>
      </c>
      <c r="I38" s="140">
        <v>1503</v>
      </c>
      <c r="J38" s="115">
        <v>44</v>
      </c>
      <c r="K38" s="116">
        <v>2.9274783765801731</v>
      </c>
    </row>
    <row r="39" spans="1:11" ht="14.1" customHeight="1" x14ac:dyDescent="0.2">
      <c r="A39" s="306">
        <v>51</v>
      </c>
      <c r="B39" s="307" t="s">
        <v>258</v>
      </c>
      <c r="C39" s="308"/>
      <c r="D39" s="113">
        <v>3.9255779681311598</v>
      </c>
      <c r="E39" s="115">
        <v>2131</v>
      </c>
      <c r="F39" s="114">
        <v>2245</v>
      </c>
      <c r="G39" s="114">
        <v>2375</v>
      </c>
      <c r="H39" s="114">
        <v>2449</v>
      </c>
      <c r="I39" s="140">
        <v>2481</v>
      </c>
      <c r="J39" s="115">
        <v>-350</v>
      </c>
      <c r="K39" s="116">
        <v>-14.107214832728738</v>
      </c>
    </row>
    <row r="40" spans="1:11" ht="14.1" customHeight="1" x14ac:dyDescent="0.2">
      <c r="A40" s="306" t="s">
        <v>259</v>
      </c>
      <c r="B40" s="307" t="s">
        <v>260</v>
      </c>
      <c r="C40" s="308"/>
      <c r="D40" s="113">
        <v>3.4576770746983514</v>
      </c>
      <c r="E40" s="115">
        <v>1877</v>
      </c>
      <c r="F40" s="114">
        <v>1999</v>
      </c>
      <c r="G40" s="114">
        <v>2124</v>
      </c>
      <c r="H40" s="114">
        <v>2199</v>
      </c>
      <c r="I40" s="140">
        <v>2236</v>
      </c>
      <c r="J40" s="115">
        <v>-359</v>
      </c>
      <c r="K40" s="116">
        <v>-16.055456171735241</v>
      </c>
    </row>
    <row r="41" spans="1:11" ht="14.1" customHeight="1" x14ac:dyDescent="0.2">
      <c r="A41" s="306"/>
      <c r="B41" s="307" t="s">
        <v>261</v>
      </c>
      <c r="C41" s="308"/>
      <c r="D41" s="113">
        <v>3.059777102330294</v>
      </c>
      <c r="E41" s="115">
        <v>1661</v>
      </c>
      <c r="F41" s="114">
        <v>1754</v>
      </c>
      <c r="G41" s="114">
        <v>1820</v>
      </c>
      <c r="H41" s="114">
        <v>1777</v>
      </c>
      <c r="I41" s="140">
        <v>1817</v>
      </c>
      <c r="J41" s="115">
        <v>-156</v>
      </c>
      <c r="K41" s="116">
        <v>-8.5855806274078148</v>
      </c>
    </row>
    <row r="42" spans="1:11" ht="14.1" customHeight="1" x14ac:dyDescent="0.2">
      <c r="A42" s="306">
        <v>52</v>
      </c>
      <c r="B42" s="307" t="s">
        <v>262</v>
      </c>
      <c r="C42" s="308"/>
      <c r="D42" s="113">
        <v>2.735562310030395</v>
      </c>
      <c r="E42" s="115">
        <v>1485</v>
      </c>
      <c r="F42" s="114">
        <v>1499</v>
      </c>
      <c r="G42" s="114">
        <v>1512</v>
      </c>
      <c r="H42" s="114">
        <v>1489</v>
      </c>
      <c r="I42" s="140">
        <v>1505</v>
      </c>
      <c r="J42" s="115">
        <v>-20</v>
      </c>
      <c r="K42" s="116">
        <v>-1.3289036544850499</v>
      </c>
    </row>
    <row r="43" spans="1:11" ht="14.1" customHeight="1" x14ac:dyDescent="0.2">
      <c r="A43" s="306" t="s">
        <v>263</v>
      </c>
      <c r="B43" s="307" t="s">
        <v>264</v>
      </c>
      <c r="C43" s="308"/>
      <c r="D43" s="113">
        <v>1.9839734733351755</v>
      </c>
      <c r="E43" s="115">
        <v>1077</v>
      </c>
      <c r="F43" s="114">
        <v>1081</v>
      </c>
      <c r="G43" s="114">
        <v>1080</v>
      </c>
      <c r="H43" s="114">
        <v>1037</v>
      </c>
      <c r="I43" s="140">
        <v>1048</v>
      </c>
      <c r="J43" s="115">
        <v>29</v>
      </c>
      <c r="K43" s="116">
        <v>2.7671755725190841</v>
      </c>
    </row>
    <row r="44" spans="1:11" ht="14.1" customHeight="1" x14ac:dyDescent="0.2">
      <c r="A44" s="306">
        <v>53</v>
      </c>
      <c r="B44" s="307" t="s">
        <v>265</v>
      </c>
      <c r="C44" s="308"/>
      <c r="D44" s="113">
        <v>1.517914709404071</v>
      </c>
      <c r="E44" s="115">
        <v>824</v>
      </c>
      <c r="F44" s="114">
        <v>840</v>
      </c>
      <c r="G44" s="114">
        <v>845</v>
      </c>
      <c r="H44" s="114">
        <v>855</v>
      </c>
      <c r="I44" s="140">
        <v>850</v>
      </c>
      <c r="J44" s="115">
        <v>-26</v>
      </c>
      <c r="K44" s="116">
        <v>-3.0588235294117645</v>
      </c>
    </row>
    <row r="45" spans="1:11" ht="14.1" customHeight="1" x14ac:dyDescent="0.2">
      <c r="A45" s="306" t="s">
        <v>266</v>
      </c>
      <c r="B45" s="307" t="s">
        <v>267</v>
      </c>
      <c r="C45" s="308"/>
      <c r="D45" s="113">
        <v>1.3613337017592337</v>
      </c>
      <c r="E45" s="115">
        <v>739</v>
      </c>
      <c r="F45" s="114">
        <v>754</v>
      </c>
      <c r="G45" s="114">
        <v>758</v>
      </c>
      <c r="H45" s="114">
        <v>768</v>
      </c>
      <c r="I45" s="140">
        <v>761</v>
      </c>
      <c r="J45" s="115">
        <v>-22</v>
      </c>
      <c r="K45" s="116">
        <v>-2.8909329829172141</v>
      </c>
    </row>
    <row r="46" spans="1:11" ht="14.1" customHeight="1" x14ac:dyDescent="0.2">
      <c r="A46" s="306">
        <v>54</v>
      </c>
      <c r="B46" s="307" t="s">
        <v>268</v>
      </c>
      <c r="C46" s="308"/>
      <c r="D46" s="113">
        <v>4.1705811918577878</v>
      </c>
      <c r="E46" s="115">
        <v>2264</v>
      </c>
      <c r="F46" s="114">
        <v>2294</v>
      </c>
      <c r="G46" s="114">
        <v>2294</v>
      </c>
      <c r="H46" s="114">
        <v>2273</v>
      </c>
      <c r="I46" s="140">
        <v>2242</v>
      </c>
      <c r="J46" s="115">
        <v>22</v>
      </c>
      <c r="K46" s="116">
        <v>0.98126672613737731</v>
      </c>
    </row>
    <row r="47" spans="1:11" ht="14.1" customHeight="1" x14ac:dyDescent="0.2">
      <c r="A47" s="306">
        <v>61</v>
      </c>
      <c r="B47" s="307" t="s">
        <v>269</v>
      </c>
      <c r="C47" s="308"/>
      <c r="D47" s="113">
        <v>2.442663719259464</v>
      </c>
      <c r="E47" s="115">
        <v>1326</v>
      </c>
      <c r="F47" s="114">
        <v>1311</v>
      </c>
      <c r="G47" s="114">
        <v>1322</v>
      </c>
      <c r="H47" s="114">
        <v>1263</v>
      </c>
      <c r="I47" s="140">
        <v>1255</v>
      </c>
      <c r="J47" s="115">
        <v>71</v>
      </c>
      <c r="K47" s="116">
        <v>5.6573705179282872</v>
      </c>
    </row>
    <row r="48" spans="1:11" ht="14.1" customHeight="1" x14ac:dyDescent="0.2">
      <c r="A48" s="306">
        <v>62</v>
      </c>
      <c r="B48" s="307" t="s">
        <v>270</v>
      </c>
      <c r="C48" s="308"/>
      <c r="D48" s="113">
        <v>7.6835221516072583</v>
      </c>
      <c r="E48" s="115">
        <v>4171</v>
      </c>
      <c r="F48" s="114">
        <v>4268</v>
      </c>
      <c r="G48" s="114">
        <v>4261</v>
      </c>
      <c r="H48" s="114">
        <v>4213</v>
      </c>
      <c r="I48" s="140">
        <v>4231</v>
      </c>
      <c r="J48" s="115">
        <v>-60</v>
      </c>
      <c r="K48" s="116">
        <v>-1.4181044670290712</v>
      </c>
    </row>
    <row r="49" spans="1:11" ht="14.1" customHeight="1" x14ac:dyDescent="0.2">
      <c r="A49" s="306">
        <v>63</v>
      </c>
      <c r="B49" s="307" t="s">
        <v>271</v>
      </c>
      <c r="C49" s="308"/>
      <c r="D49" s="113">
        <v>2.6618771299622361</v>
      </c>
      <c r="E49" s="115">
        <v>1445</v>
      </c>
      <c r="F49" s="114">
        <v>1482</v>
      </c>
      <c r="G49" s="114">
        <v>1488</v>
      </c>
      <c r="H49" s="114">
        <v>1466</v>
      </c>
      <c r="I49" s="140">
        <v>1400</v>
      </c>
      <c r="J49" s="115">
        <v>45</v>
      </c>
      <c r="K49" s="116">
        <v>3.2142857142857144</v>
      </c>
    </row>
    <row r="50" spans="1:11" ht="14.1" customHeight="1" x14ac:dyDescent="0.2">
      <c r="A50" s="306" t="s">
        <v>272</v>
      </c>
      <c r="B50" s="307" t="s">
        <v>273</v>
      </c>
      <c r="C50" s="308"/>
      <c r="D50" s="113">
        <v>0.48079579994473609</v>
      </c>
      <c r="E50" s="115">
        <v>261</v>
      </c>
      <c r="F50" s="114">
        <v>255</v>
      </c>
      <c r="G50" s="114">
        <v>258</v>
      </c>
      <c r="H50" s="114">
        <v>238</v>
      </c>
      <c r="I50" s="140">
        <v>232</v>
      </c>
      <c r="J50" s="115">
        <v>29</v>
      </c>
      <c r="K50" s="116">
        <v>12.5</v>
      </c>
    </row>
    <row r="51" spans="1:11" ht="14.1" customHeight="1" x14ac:dyDescent="0.2">
      <c r="A51" s="306" t="s">
        <v>274</v>
      </c>
      <c r="B51" s="307" t="s">
        <v>275</v>
      </c>
      <c r="C51" s="308"/>
      <c r="D51" s="113">
        <v>1.7463387676153634</v>
      </c>
      <c r="E51" s="115">
        <v>948</v>
      </c>
      <c r="F51" s="114">
        <v>992</v>
      </c>
      <c r="G51" s="114">
        <v>992</v>
      </c>
      <c r="H51" s="114">
        <v>988</v>
      </c>
      <c r="I51" s="140">
        <v>920</v>
      </c>
      <c r="J51" s="115">
        <v>28</v>
      </c>
      <c r="K51" s="116">
        <v>3.0434782608695654</v>
      </c>
    </row>
    <row r="52" spans="1:11" ht="14.1" customHeight="1" x14ac:dyDescent="0.2">
      <c r="A52" s="306">
        <v>71</v>
      </c>
      <c r="B52" s="307" t="s">
        <v>276</v>
      </c>
      <c r="C52" s="308"/>
      <c r="D52" s="113">
        <v>12.730956986276135</v>
      </c>
      <c r="E52" s="115">
        <v>6911</v>
      </c>
      <c r="F52" s="114">
        <v>6721</v>
      </c>
      <c r="G52" s="114">
        <v>6782</v>
      </c>
      <c r="H52" s="114">
        <v>6645</v>
      </c>
      <c r="I52" s="140">
        <v>6678</v>
      </c>
      <c r="J52" s="115">
        <v>233</v>
      </c>
      <c r="K52" s="116">
        <v>3.4890685834082062</v>
      </c>
    </row>
    <row r="53" spans="1:11" ht="14.1" customHeight="1" x14ac:dyDescent="0.2">
      <c r="A53" s="306" t="s">
        <v>277</v>
      </c>
      <c r="B53" s="307" t="s">
        <v>278</v>
      </c>
      <c r="C53" s="308"/>
      <c r="D53" s="113">
        <v>4.5003223726627981</v>
      </c>
      <c r="E53" s="115">
        <v>2443</v>
      </c>
      <c r="F53" s="114">
        <v>2407</v>
      </c>
      <c r="G53" s="114">
        <v>2436</v>
      </c>
      <c r="H53" s="114">
        <v>2378</v>
      </c>
      <c r="I53" s="140">
        <v>2406</v>
      </c>
      <c r="J53" s="115">
        <v>37</v>
      </c>
      <c r="K53" s="116">
        <v>1.5378221113881962</v>
      </c>
    </row>
    <row r="54" spans="1:11" ht="14.1" customHeight="1" x14ac:dyDescent="0.2">
      <c r="A54" s="306" t="s">
        <v>279</v>
      </c>
      <c r="B54" s="307" t="s">
        <v>280</v>
      </c>
      <c r="C54" s="308"/>
      <c r="D54" s="113">
        <v>6.7256148107211935</v>
      </c>
      <c r="E54" s="115">
        <v>3651</v>
      </c>
      <c r="F54" s="114">
        <v>3488</v>
      </c>
      <c r="G54" s="114">
        <v>3528</v>
      </c>
      <c r="H54" s="114">
        <v>3463</v>
      </c>
      <c r="I54" s="140">
        <v>3469</v>
      </c>
      <c r="J54" s="115">
        <v>182</v>
      </c>
      <c r="K54" s="116">
        <v>5.246468722974921</v>
      </c>
    </row>
    <row r="55" spans="1:11" ht="14.1" customHeight="1" x14ac:dyDescent="0.2">
      <c r="A55" s="306">
        <v>72</v>
      </c>
      <c r="B55" s="307" t="s">
        <v>281</v>
      </c>
      <c r="C55" s="308"/>
      <c r="D55" s="113">
        <v>3.3747812471216725</v>
      </c>
      <c r="E55" s="115">
        <v>1832</v>
      </c>
      <c r="F55" s="114">
        <v>1847</v>
      </c>
      <c r="G55" s="114">
        <v>1869</v>
      </c>
      <c r="H55" s="114">
        <v>1816</v>
      </c>
      <c r="I55" s="140">
        <v>1843</v>
      </c>
      <c r="J55" s="115">
        <v>-11</v>
      </c>
      <c r="K55" s="116">
        <v>-0.59685295713510578</v>
      </c>
    </row>
    <row r="56" spans="1:11" ht="14.1" customHeight="1" x14ac:dyDescent="0.2">
      <c r="A56" s="306" t="s">
        <v>282</v>
      </c>
      <c r="B56" s="307" t="s">
        <v>283</v>
      </c>
      <c r="C56" s="308"/>
      <c r="D56" s="113">
        <v>1.8144975591784103</v>
      </c>
      <c r="E56" s="115">
        <v>985</v>
      </c>
      <c r="F56" s="114">
        <v>996</v>
      </c>
      <c r="G56" s="114">
        <v>1017</v>
      </c>
      <c r="H56" s="114">
        <v>992</v>
      </c>
      <c r="I56" s="140">
        <v>1009</v>
      </c>
      <c r="J56" s="115">
        <v>-24</v>
      </c>
      <c r="K56" s="116">
        <v>-2.3785926660059467</v>
      </c>
    </row>
    <row r="57" spans="1:11" ht="14.1" customHeight="1" x14ac:dyDescent="0.2">
      <c r="A57" s="306" t="s">
        <v>284</v>
      </c>
      <c r="B57" s="307" t="s">
        <v>285</v>
      </c>
      <c r="C57" s="308"/>
      <c r="D57" s="113">
        <v>0.98922354241503174</v>
      </c>
      <c r="E57" s="115">
        <v>537</v>
      </c>
      <c r="F57" s="114">
        <v>539</v>
      </c>
      <c r="G57" s="114">
        <v>536</v>
      </c>
      <c r="H57" s="114">
        <v>529</v>
      </c>
      <c r="I57" s="140">
        <v>531</v>
      </c>
      <c r="J57" s="115">
        <v>6</v>
      </c>
      <c r="K57" s="116">
        <v>1.1299435028248588</v>
      </c>
    </row>
    <row r="58" spans="1:11" ht="14.1" customHeight="1" x14ac:dyDescent="0.2">
      <c r="A58" s="306">
        <v>73</v>
      </c>
      <c r="B58" s="307" t="s">
        <v>286</v>
      </c>
      <c r="C58" s="308"/>
      <c r="D58" s="113">
        <v>4.0858432347794054</v>
      </c>
      <c r="E58" s="115">
        <v>2218</v>
      </c>
      <c r="F58" s="114">
        <v>2233</v>
      </c>
      <c r="G58" s="114">
        <v>2217</v>
      </c>
      <c r="H58" s="114">
        <v>2210</v>
      </c>
      <c r="I58" s="140">
        <v>2215</v>
      </c>
      <c r="J58" s="115">
        <v>3</v>
      </c>
      <c r="K58" s="116">
        <v>0.13544018058690746</v>
      </c>
    </row>
    <row r="59" spans="1:11" ht="14.1" customHeight="1" x14ac:dyDescent="0.2">
      <c r="A59" s="306" t="s">
        <v>287</v>
      </c>
      <c r="B59" s="307" t="s">
        <v>288</v>
      </c>
      <c r="C59" s="308"/>
      <c r="D59" s="113">
        <v>3.3176752325688494</v>
      </c>
      <c r="E59" s="115">
        <v>1801</v>
      </c>
      <c r="F59" s="114">
        <v>1804</v>
      </c>
      <c r="G59" s="114">
        <v>1782</v>
      </c>
      <c r="H59" s="114">
        <v>1782</v>
      </c>
      <c r="I59" s="140">
        <v>1786</v>
      </c>
      <c r="J59" s="115">
        <v>15</v>
      </c>
      <c r="K59" s="116">
        <v>0.83986562150055988</v>
      </c>
    </row>
    <row r="60" spans="1:11" ht="14.1" customHeight="1" x14ac:dyDescent="0.2">
      <c r="A60" s="306">
        <v>81</v>
      </c>
      <c r="B60" s="307" t="s">
        <v>289</v>
      </c>
      <c r="C60" s="308"/>
      <c r="D60" s="113">
        <v>8.4185318227871413</v>
      </c>
      <c r="E60" s="115">
        <v>4570</v>
      </c>
      <c r="F60" s="114">
        <v>4581</v>
      </c>
      <c r="G60" s="114">
        <v>4517</v>
      </c>
      <c r="H60" s="114">
        <v>4426</v>
      </c>
      <c r="I60" s="140">
        <v>4390</v>
      </c>
      <c r="J60" s="115">
        <v>180</v>
      </c>
      <c r="K60" s="116">
        <v>4.1002277904328022</v>
      </c>
    </row>
    <row r="61" spans="1:11" ht="14.1" customHeight="1" x14ac:dyDescent="0.2">
      <c r="A61" s="306" t="s">
        <v>290</v>
      </c>
      <c r="B61" s="307" t="s">
        <v>291</v>
      </c>
      <c r="C61" s="308"/>
      <c r="D61" s="113">
        <v>2.2768720641061067</v>
      </c>
      <c r="E61" s="115">
        <v>1236</v>
      </c>
      <c r="F61" s="114">
        <v>1242</v>
      </c>
      <c r="G61" s="114">
        <v>1251</v>
      </c>
      <c r="H61" s="114">
        <v>1189</v>
      </c>
      <c r="I61" s="140">
        <v>1227</v>
      </c>
      <c r="J61" s="115">
        <v>9</v>
      </c>
      <c r="K61" s="116">
        <v>0.73349633251833746</v>
      </c>
    </row>
    <row r="62" spans="1:11" ht="14.1" customHeight="1" x14ac:dyDescent="0.2">
      <c r="A62" s="306" t="s">
        <v>292</v>
      </c>
      <c r="B62" s="307" t="s">
        <v>293</v>
      </c>
      <c r="C62" s="308"/>
      <c r="D62" s="113">
        <v>3.5884682693193333</v>
      </c>
      <c r="E62" s="115">
        <v>1948</v>
      </c>
      <c r="F62" s="114">
        <v>1963</v>
      </c>
      <c r="G62" s="114">
        <v>1925</v>
      </c>
      <c r="H62" s="114">
        <v>1914</v>
      </c>
      <c r="I62" s="140">
        <v>1918</v>
      </c>
      <c r="J62" s="115">
        <v>30</v>
      </c>
      <c r="K62" s="116">
        <v>1.5641293013555788</v>
      </c>
    </row>
    <row r="63" spans="1:11" ht="14.1" customHeight="1" x14ac:dyDescent="0.2">
      <c r="A63" s="306"/>
      <c r="B63" s="307" t="s">
        <v>294</v>
      </c>
      <c r="C63" s="308"/>
      <c r="D63" s="113">
        <v>2.9529335912314636</v>
      </c>
      <c r="E63" s="115">
        <v>1603</v>
      </c>
      <c r="F63" s="114">
        <v>1624</v>
      </c>
      <c r="G63" s="114">
        <v>1609</v>
      </c>
      <c r="H63" s="114">
        <v>1614</v>
      </c>
      <c r="I63" s="140">
        <v>1609</v>
      </c>
      <c r="J63" s="115">
        <v>-6</v>
      </c>
      <c r="K63" s="116">
        <v>-0.37290242386575512</v>
      </c>
    </row>
    <row r="64" spans="1:11" ht="14.1" customHeight="1" x14ac:dyDescent="0.2">
      <c r="A64" s="306" t="s">
        <v>295</v>
      </c>
      <c r="B64" s="307" t="s">
        <v>296</v>
      </c>
      <c r="C64" s="308"/>
      <c r="D64" s="113">
        <v>1.0334346504559271</v>
      </c>
      <c r="E64" s="115">
        <v>561</v>
      </c>
      <c r="F64" s="114">
        <v>549</v>
      </c>
      <c r="G64" s="114">
        <v>546</v>
      </c>
      <c r="H64" s="114">
        <v>542</v>
      </c>
      <c r="I64" s="140">
        <v>525</v>
      </c>
      <c r="J64" s="115">
        <v>36</v>
      </c>
      <c r="K64" s="116">
        <v>6.8571428571428568</v>
      </c>
    </row>
    <row r="65" spans="1:11" ht="14.1" customHeight="1" x14ac:dyDescent="0.2">
      <c r="A65" s="306" t="s">
        <v>297</v>
      </c>
      <c r="B65" s="307" t="s">
        <v>298</v>
      </c>
      <c r="C65" s="308"/>
      <c r="D65" s="113">
        <v>0.72395689416966014</v>
      </c>
      <c r="E65" s="115">
        <v>393</v>
      </c>
      <c r="F65" s="114">
        <v>397</v>
      </c>
      <c r="G65" s="114">
        <v>370</v>
      </c>
      <c r="H65" s="114">
        <v>364</v>
      </c>
      <c r="I65" s="140">
        <v>306</v>
      </c>
      <c r="J65" s="115">
        <v>87</v>
      </c>
      <c r="K65" s="116">
        <v>28.431372549019606</v>
      </c>
    </row>
    <row r="66" spans="1:11" ht="14.1" customHeight="1" x14ac:dyDescent="0.2">
      <c r="A66" s="306">
        <v>82</v>
      </c>
      <c r="B66" s="307" t="s">
        <v>299</v>
      </c>
      <c r="C66" s="308"/>
      <c r="D66" s="113">
        <v>2.4445058487611679</v>
      </c>
      <c r="E66" s="115">
        <v>1327</v>
      </c>
      <c r="F66" s="114">
        <v>1310</v>
      </c>
      <c r="G66" s="114">
        <v>1301</v>
      </c>
      <c r="H66" s="114">
        <v>1262</v>
      </c>
      <c r="I66" s="140">
        <v>1260</v>
      </c>
      <c r="J66" s="115">
        <v>67</v>
      </c>
      <c r="K66" s="116">
        <v>5.3174603174603172</v>
      </c>
    </row>
    <row r="67" spans="1:11" ht="14.1" customHeight="1" x14ac:dyDescent="0.2">
      <c r="A67" s="306" t="s">
        <v>300</v>
      </c>
      <c r="B67" s="307" t="s">
        <v>301</v>
      </c>
      <c r="C67" s="308"/>
      <c r="D67" s="113">
        <v>1.3152804642166345</v>
      </c>
      <c r="E67" s="115">
        <v>714</v>
      </c>
      <c r="F67" s="114">
        <v>715</v>
      </c>
      <c r="G67" s="114">
        <v>704</v>
      </c>
      <c r="H67" s="114">
        <v>663</v>
      </c>
      <c r="I67" s="140">
        <v>653</v>
      </c>
      <c r="J67" s="115">
        <v>61</v>
      </c>
      <c r="K67" s="116">
        <v>9.3415007656967841</v>
      </c>
    </row>
    <row r="68" spans="1:11" ht="14.1" customHeight="1" x14ac:dyDescent="0.2">
      <c r="A68" s="306" t="s">
        <v>302</v>
      </c>
      <c r="B68" s="307" t="s">
        <v>303</v>
      </c>
      <c r="C68" s="308"/>
      <c r="D68" s="113">
        <v>0.62632403057934971</v>
      </c>
      <c r="E68" s="115">
        <v>340</v>
      </c>
      <c r="F68" s="114">
        <v>329</v>
      </c>
      <c r="G68" s="114">
        <v>331</v>
      </c>
      <c r="H68" s="114">
        <v>338</v>
      </c>
      <c r="I68" s="140">
        <v>345</v>
      </c>
      <c r="J68" s="115">
        <v>-5</v>
      </c>
      <c r="K68" s="116">
        <v>-1.4492753623188406</v>
      </c>
    </row>
    <row r="69" spans="1:11" ht="14.1" customHeight="1" x14ac:dyDescent="0.2">
      <c r="A69" s="306">
        <v>83</v>
      </c>
      <c r="B69" s="307" t="s">
        <v>304</v>
      </c>
      <c r="C69" s="308"/>
      <c r="D69" s="113">
        <v>4.3621626600350005</v>
      </c>
      <c r="E69" s="115">
        <v>2368</v>
      </c>
      <c r="F69" s="114">
        <v>2379</v>
      </c>
      <c r="G69" s="114">
        <v>2387</v>
      </c>
      <c r="H69" s="114">
        <v>2341</v>
      </c>
      <c r="I69" s="140">
        <v>2368</v>
      </c>
      <c r="J69" s="115">
        <v>0</v>
      </c>
      <c r="K69" s="116">
        <v>0</v>
      </c>
    </row>
    <row r="70" spans="1:11" ht="14.1" customHeight="1" x14ac:dyDescent="0.2">
      <c r="A70" s="306" t="s">
        <v>305</v>
      </c>
      <c r="B70" s="307" t="s">
        <v>306</v>
      </c>
      <c r="C70" s="308"/>
      <c r="D70" s="113">
        <v>3.663995578889196</v>
      </c>
      <c r="E70" s="115">
        <v>1989</v>
      </c>
      <c r="F70" s="114">
        <v>2004</v>
      </c>
      <c r="G70" s="114">
        <v>2018</v>
      </c>
      <c r="H70" s="114">
        <v>1973</v>
      </c>
      <c r="I70" s="140">
        <v>2009</v>
      </c>
      <c r="J70" s="115">
        <v>-20</v>
      </c>
      <c r="K70" s="116">
        <v>-0.99552015928322546</v>
      </c>
    </row>
    <row r="71" spans="1:11" ht="14.1" customHeight="1" x14ac:dyDescent="0.2">
      <c r="A71" s="306"/>
      <c r="B71" s="307" t="s">
        <v>307</v>
      </c>
      <c r="C71" s="308"/>
      <c r="D71" s="113">
        <v>2.002394768352215</v>
      </c>
      <c r="E71" s="115">
        <v>1087</v>
      </c>
      <c r="F71" s="114">
        <v>1094</v>
      </c>
      <c r="G71" s="114">
        <v>1100</v>
      </c>
      <c r="H71" s="114">
        <v>1065</v>
      </c>
      <c r="I71" s="140">
        <v>1092</v>
      </c>
      <c r="J71" s="115">
        <v>-5</v>
      </c>
      <c r="K71" s="116">
        <v>-0.45787545787545786</v>
      </c>
    </row>
    <row r="72" spans="1:11" ht="14.1" customHeight="1" x14ac:dyDescent="0.2">
      <c r="A72" s="306">
        <v>84</v>
      </c>
      <c r="B72" s="307" t="s">
        <v>308</v>
      </c>
      <c r="C72" s="308"/>
      <c r="D72" s="113">
        <v>5.677443124251635</v>
      </c>
      <c r="E72" s="115">
        <v>3082</v>
      </c>
      <c r="F72" s="114">
        <v>3110</v>
      </c>
      <c r="G72" s="114">
        <v>3079</v>
      </c>
      <c r="H72" s="114">
        <v>3028</v>
      </c>
      <c r="I72" s="140">
        <v>3000</v>
      </c>
      <c r="J72" s="115">
        <v>82</v>
      </c>
      <c r="K72" s="116">
        <v>2.7333333333333334</v>
      </c>
    </row>
    <row r="73" spans="1:11" ht="14.1" customHeight="1" x14ac:dyDescent="0.2">
      <c r="A73" s="306" t="s">
        <v>309</v>
      </c>
      <c r="B73" s="307" t="s">
        <v>310</v>
      </c>
      <c r="C73" s="308"/>
      <c r="D73" s="113">
        <v>0.83448466427189827</v>
      </c>
      <c r="E73" s="115">
        <v>453</v>
      </c>
      <c r="F73" s="114">
        <v>449</v>
      </c>
      <c r="G73" s="114">
        <v>463</v>
      </c>
      <c r="H73" s="114">
        <v>449</v>
      </c>
      <c r="I73" s="140">
        <v>464</v>
      </c>
      <c r="J73" s="115">
        <v>-11</v>
      </c>
      <c r="K73" s="116">
        <v>-2.3706896551724137</v>
      </c>
    </row>
    <row r="74" spans="1:11" ht="14.1" customHeight="1" x14ac:dyDescent="0.2">
      <c r="A74" s="306" t="s">
        <v>311</v>
      </c>
      <c r="B74" s="307" t="s">
        <v>312</v>
      </c>
      <c r="C74" s="308"/>
      <c r="D74" s="113">
        <v>0.25237174173344384</v>
      </c>
      <c r="E74" s="115">
        <v>137</v>
      </c>
      <c r="F74" s="114">
        <v>142</v>
      </c>
      <c r="G74" s="114">
        <v>153</v>
      </c>
      <c r="H74" s="114">
        <v>158</v>
      </c>
      <c r="I74" s="140">
        <v>157</v>
      </c>
      <c r="J74" s="115">
        <v>-20</v>
      </c>
      <c r="K74" s="116">
        <v>-12.738853503184714</v>
      </c>
    </row>
    <row r="75" spans="1:11" ht="14.1" customHeight="1" x14ac:dyDescent="0.2">
      <c r="A75" s="306" t="s">
        <v>313</v>
      </c>
      <c r="B75" s="307" t="s">
        <v>314</v>
      </c>
      <c r="C75" s="308"/>
      <c r="D75" s="113">
        <v>4.2055816523901628</v>
      </c>
      <c r="E75" s="115">
        <v>2283</v>
      </c>
      <c r="F75" s="114">
        <v>2305</v>
      </c>
      <c r="G75" s="114">
        <v>2249</v>
      </c>
      <c r="H75" s="114">
        <v>2206</v>
      </c>
      <c r="I75" s="140">
        <v>2162</v>
      </c>
      <c r="J75" s="115">
        <v>121</v>
      </c>
      <c r="K75" s="116">
        <v>5.5966697502312677</v>
      </c>
    </row>
    <row r="76" spans="1:11" ht="14.1" customHeight="1" x14ac:dyDescent="0.2">
      <c r="A76" s="306">
        <v>91</v>
      </c>
      <c r="B76" s="307" t="s">
        <v>315</v>
      </c>
      <c r="C76" s="308"/>
      <c r="D76" s="113">
        <v>0.25789813023855579</v>
      </c>
      <c r="E76" s="115">
        <v>140</v>
      </c>
      <c r="F76" s="114">
        <v>148</v>
      </c>
      <c r="G76" s="114">
        <v>147</v>
      </c>
      <c r="H76" s="114">
        <v>149</v>
      </c>
      <c r="I76" s="140">
        <v>142</v>
      </c>
      <c r="J76" s="115">
        <v>-2</v>
      </c>
      <c r="K76" s="116">
        <v>-1.408450704225352</v>
      </c>
    </row>
    <row r="77" spans="1:11" ht="14.1" customHeight="1" x14ac:dyDescent="0.2">
      <c r="A77" s="306">
        <v>92</v>
      </c>
      <c r="B77" s="307" t="s">
        <v>316</v>
      </c>
      <c r="C77" s="308"/>
      <c r="D77" s="113">
        <v>1.3060698167081146</v>
      </c>
      <c r="E77" s="115">
        <v>709</v>
      </c>
      <c r="F77" s="114">
        <v>688</v>
      </c>
      <c r="G77" s="114">
        <v>678</v>
      </c>
      <c r="H77" s="114">
        <v>661</v>
      </c>
      <c r="I77" s="140">
        <v>908</v>
      </c>
      <c r="J77" s="115">
        <v>-199</v>
      </c>
      <c r="K77" s="116">
        <v>-21.916299559471366</v>
      </c>
    </row>
    <row r="78" spans="1:11" ht="14.1" customHeight="1" x14ac:dyDescent="0.2">
      <c r="A78" s="306">
        <v>93</v>
      </c>
      <c r="B78" s="307" t="s">
        <v>317</v>
      </c>
      <c r="C78" s="308"/>
      <c r="D78" s="113">
        <v>0.30763562678456297</v>
      </c>
      <c r="E78" s="115">
        <v>167</v>
      </c>
      <c r="F78" s="114">
        <v>166</v>
      </c>
      <c r="G78" s="114">
        <v>170</v>
      </c>
      <c r="H78" s="114">
        <v>166</v>
      </c>
      <c r="I78" s="140">
        <v>170</v>
      </c>
      <c r="J78" s="115">
        <v>-3</v>
      </c>
      <c r="K78" s="116">
        <v>-1.7647058823529411</v>
      </c>
    </row>
    <row r="79" spans="1:11" ht="14.1" customHeight="1" x14ac:dyDescent="0.2">
      <c r="A79" s="306">
        <v>94</v>
      </c>
      <c r="B79" s="307" t="s">
        <v>318</v>
      </c>
      <c r="C79" s="308"/>
      <c r="D79" s="113">
        <v>0.98185502440821593</v>
      </c>
      <c r="E79" s="115">
        <v>533</v>
      </c>
      <c r="F79" s="114">
        <v>537</v>
      </c>
      <c r="G79" s="114">
        <v>529</v>
      </c>
      <c r="H79" s="114">
        <v>505</v>
      </c>
      <c r="I79" s="140">
        <v>519</v>
      </c>
      <c r="J79" s="115">
        <v>14</v>
      </c>
      <c r="K79" s="116">
        <v>2.6974951830443161</v>
      </c>
    </row>
    <row r="80" spans="1:11" ht="14.1" customHeight="1" x14ac:dyDescent="0.2">
      <c r="A80" s="306" t="s">
        <v>319</v>
      </c>
      <c r="B80" s="307" t="s">
        <v>320</v>
      </c>
      <c r="C80" s="308"/>
      <c r="D80" s="113" t="s">
        <v>513</v>
      </c>
      <c r="E80" s="115" t="s">
        <v>513</v>
      </c>
      <c r="F80" s="114">
        <v>9</v>
      </c>
      <c r="G80" s="114">
        <v>4</v>
      </c>
      <c r="H80" s="114" t="s">
        <v>513</v>
      </c>
      <c r="I80" s="140" t="s">
        <v>513</v>
      </c>
      <c r="J80" s="115" t="s">
        <v>513</v>
      </c>
      <c r="K80" s="116" t="s">
        <v>513</v>
      </c>
    </row>
    <row r="81" spans="1:11" ht="14.1" customHeight="1" x14ac:dyDescent="0.2">
      <c r="A81" s="310" t="s">
        <v>321</v>
      </c>
      <c r="B81" s="311" t="s">
        <v>224</v>
      </c>
      <c r="C81" s="312"/>
      <c r="D81" s="125">
        <v>0.46605876393110435</v>
      </c>
      <c r="E81" s="143">
        <v>253</v>
      </c>
      <c r="F81" s="144">
        <v>335</v>
      </c>
      <c r="G81" s="144">
        <v>342</v>
      </c>
      <c r="H81" s="144">
        <v>325</v>
      </c>
      <c r="I81" s="145">
        <v>341</v>
      </c>
      <c r="J81" s="143">
        <v>-88</v>
      </c>
      <c r="K81" s="146">
        <v>-25.806451612903224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13385</v>
      </c>
      <c r="E12" s="114">
        <v>14187</v>
      </c>
      <c r="F12" s="114">
        <v>14223</v>
      </c>
      <c r="G12" s="114">
        <v>14219</v>
      </c>
      <c r="H12" s="140">
        <v>14072</v>
      </c>
      <c r="I12" s="115">
        <v>-687</v>
      </c>
      <c r="J12" s="116">
        <v>-4.8820352472996023</v>
      </c>
      <c r="K12"/>
      <c r="L12"/>
      <c r="M12"/>
      <c r="N12"/>
      <c r="O12"/>
      <c r="P12"/>
    </row>
    <row r="13" spans="1:16" s="110" customFormat="1" ht="14.45" customHeight="1" x14ac:dyDescent="0.2">
      <c r="A13" s="120" t="s">
        <v>105</v>
      </c>
      <c r="B13" s="119" t="s">
        <v>106</v>
      </c>
      <c r="C13" s="113">
        <v>45.042958535674259</v>
      </c>
      <c r="D13" s="115">
        <v>6029</v>
      </c>
      <c r="E13" s="114">
        <v>6341</v>
      </c>
      <c r="F13" s="114">
        <v>6350</v>
      </c>
      <c r="G13" s="114">
        <v>6365</v>
      </c>
      <c r="H13" s="140">
        <v>6305</v>
      </c>
      <c r="I13" s="115">
        <v>-276</v>
      </c>
      <c r="J13" s="116">
        <v>-4.377478191911182</v>
      </c>
      <c r="K13"/>
      <c r="L13"/>
      <c r="M13"/>
      <c r="N13"/>
      <c r="O13"/>
      <c r="P13"/>
    </row>
    <row r="14" spans="1:16" s="110" customFormat="1" ht="14.45" customHeight="1" x14ac:dyDescent="0.2">
      <c r="A14" s="120"/>
      <c r="B14" s="119" t="s">
        <v>107</v>
      </c>
      <c r="C14" s="113">
        <v>54.957041464325741</v>
      </c>
      <c r="D14" s="115">
        <v>7356</v>
      </c>
      <c r="E14" s="114">
        <v>7846</v>
      </c>
      <c r="F14" s="114">
        <v>7873</v>
      </c>
      <c r="G14" s="114">
        <v>7854</v>
      </c>
      <c r="H14" s="140">
        <v>7767</v>
      </c>
      <c r="I14" s="115">
        <v>-411</v>
      </c>
      <c r="J14" s="116">
        <v>-5.291618385477018</v>
      </c>
      <c r="K14"/>
      <c r="L14"/>
      <c r="M14"/>
      <c r="N14"/>
      <c r="O14"/>
      <c r="P14"/>
    </row>
    <row r="15" spans="1:16" s="110" customFormat="1" ht="14.45" customHeight="1" x14ac:dyDescent="0.2">
      <c r="A15" s="118" t="s">
        <v>105</v>
      </c>
      <c r="B15" s="121" t="s">
        <v>108</v>
      </c>
      <c r="C15" s="113">
        <v>23.630930145685468</v>
      </c>
      <c r="D15" s="115">
        <v>3163</v>
      </c>
      <c r="E15" s="114">
        <v>3494</v>
      </c>
      <c r="F15" s="114">
        <v>3523</v>
      </c>
      <c r="G15" s="114">
        <v>3615</v>
      </c>
      <c r="H15" s="140">
        <v>3524</v>
      </c>
      <c r="I15" s="115">
        <v>-361</v>
      </c>
      <c r="J15" s="116">
        <v>-10.244040862656073</v>
      </c>
      <c r="K15"/>
      <c r="L15"/>
      <c r="M15"/>
      <c r="N15"/>
      <c r="O15"/>
      <c r="P15"/>
    </row>
    <row r="16" spans="1:16" s="110" customFormat="1" ht="14.45" customHeight="1" x14ac:dyDescent="0.2">
      <c r="A16" s="118"/>
      <c r="B16" s="121" t="s">
        <v>109</v>
      </c>
      <c r="C16" s="113">
        <v>48.688830780724693</v>
      </c>
      <c r="D16" s="115">
        <v>6517</v>
      </c>
      <c r="E16" s="114">
        <v>6841</v>
      </c>
      <c r="F16" s="114">
        <v>6870</v>
      </c>
      <c r="G16" s="114">
        <v>6801</v>
      </c>
      <c r="H16" s="140">
        <v>6788</v>
      </c>
      <c r="I16" s="115">
        <v>-271</v>
      </c>
      <c r="J16" s="116">
        <v>-3.9923394225103124</v>
      </c>
      <c r="K16"/>
      <c r="L16"/>
      <c r="M16"/>
      <c r="N16"/>
      <c r="O16"/>
      <c r="P16"/>
    </row>
    <row r="17" spans="1:16" s="110" customFormat="1" ht="14.45" customHeight="1" x14ac:dyDescent="0.2">
      <c r="A17" s="118"/>
      <c r="B17" s="121" t="s">
        <v>110</v>
      </c>
      <c r="C17" s="113">
        <v>16.107583115427719</v>
      </c>
      <c r="D17" s="115">
        <v>2156</v>
      </c>
      <c r="E17" s="114">
        <v>2250</v>
      </c>
      <c r="F17" s="114">
        <v>2247</v>
      </c>
      <c r="G17" s="114">
        <v>2233</v>
      </c>
      <c r="H17" s="140">
        <v>2193</v>
      </c>
      <c r="I17" s="115">
        <v>-37</v>
      </c>
      <c r="J17" s="116">
        <v>-1.68718650250798</v>
      </c>
      <c r="K17"/>
      <c r="L17"/>
      <c r="M17"/>
      <c r="N17"/>
      <c r="O17"/>
      <c r="P17"/>
    </row>
    <row r="18" spans="1:16" s="110" customFormat="1" ht="14.45" customHeight="1" x14ac:dyDescent="0.2">
      <c r="A18" s="120"/>
      <c r="B18" s="121" t="s">
        <v>111</v>
      </c>
      <c r="C18" s="113">
        <v>11.572655958162121</v>
      </c>
      <c r="D18" s="115">
        <v>1549</v>
      </c>
      <c r="E18" s="114">
        <v>1602</v>
      </c>
      <c r="F18" s="114">
        <v>1583</v>
      </c>
      <c r="G18" s="114">
        <v>1570</v>
      </c>
      <c r="H18" s="140">
        <v>1567</v>
      </c>
      <c r="I18" s="115">
        <v>-18</v>
      </c>
      <c r="J18" s="116">
        <v>-1.1486917677089981</v>
      </c>
      <c r="K18"/>
      <c r="L18"/>
      <c r="M18"/>
      <c r="N18"/>
      <c r="O18"/>
      <c r="P18"/>
    </row>
    <row r="19" spans="1:16" s="110" customFormat="1" ht="14.45" customHeight="1" x14ac:dyDescent="0.2">
      <c r="A19" s="120"/>
      <c r="B19" s="121" t="s">
        <v>112</v>
      </c>
      <c r="C19" s="113">
        <v>1.2850205453866268</v>
      </c>
      <c r="D19" s="115">
        <v>172</v>
      </c>
      <c r="E19" s="114">
        <v>164</v>
      </c>
      <c r="F19" s="114">
        <v>153</v>
      </c>
      <c r="G19" s="114">
        <v>130</v>
      </c>
      <c r="H19" s="140">
        <v>146</v>
      </c>
      <c r="I19" s="115">
        <v>26</v>
      </c>
      <c r="J19" s="116">
        <v>17.80821917808219</v>
      </c>
      <c r="K19"/>
      <c r="L19"/>
      <c r="M19"/>
      <c r="N19"/>
      <c r="O19"/>
      <c r="P19"/>
    </row>
    <row r="20" spans="1:16" s="110" customFormat="1" ht="14.45" customHeight="1" x14ac:dyDescent="0.2">
      <c r="A20" s="120" t="s">
        <v>113</v>
      </c>
      <c r="B20" s="119" t="s">
        <v>116</v>
      </c>
      <c r="C20" s="113">
        <v>82.838998879342554</v>
      </c>
      <c r="D20" s="115">
        <v>11088</v>
      </c>
      <c r="E20" s="114">
        <v>11803</v>
      </c>
      <c r="F20" s="114">
        <v>11881</v>
      </c>
      <c r="G20" s="114">
        <v>11915</v>
      </c>
      <c r="H20" s="140">
        <v>11823</v>
      </c>
      <c r="I20" s="115">
        <v>-735</v>
      </c>
      <c r="J20" s="116">
        <v>-6.2166962699822381</v>
      </c>
      <c r="K20"/>
      <c r="L20"/>
      <c r="M20"/>
      <c r="N20"/>
      <c r="O20"/>
      <c r="P20"/>
    </row>
    <row r="21" spans="1:16" s="110" customFormat="1" ht="14.45" customHeight="1" x14ac:dyDescent="0.2">
      <c r="A21" s="123"/>
      <c r="B21" s="124" t="s">
        <v>117</v>
      </c>
      <c r="C21" s="125">
        <v>16.966753828912964</v>
      </c>
      <c r="D21" s="143">
        <v>2271</v>
      </c>
      <c r="E21" s="144">
        <v>2353</v>
      </c>
      <c r="F21" s="144">
        <v>2310</v>
      </c>
      <c r="G21" s="144">
        <v>2271</v>
      </c>
      <c r="H21" s="145">
        <v>2215</v>
      </c>
      <c r="I21" s="143">
        <v>56</v>
      </c>
      <c r="J21" s="146">
        <v>2.5282167042889392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10462</v>
      </c>
      <c r="E56" s="114">
        <v>10981</v>
      </c>
      <c r="F56" s="114">
        <v>11004</v>
      </c>
      <c r="G56" s="114">
        <v>11066</v>
      </c>
      <c r="H56" s="140">
        <v>10867</v>
      </c>
      <c r="I56" s="115">
        <v>-405</v>
      </c>
      <c r="J56" s="116">
        <v>-3.726879543572283</v>
      </c>
      <c r="K56"/>
      <c r="L56"/>
      <c r="M56"/>
      <c r="N56"/>
      <c r="O56"/>
      <c r="P56"/>
    </row>
    <row r="57" spans="1:16" s="110" customFormat="1" ht="14.45" customHeight="1" x14ac:dyDescent="0.2">
      <c r="A57" s="120" t="s">
        <v>105</v>
      </c>
      <c r="B57" s="119" t="s">
        <v>106</v>
      </c>
      <c r="C57" s="113">
        <v>46.53985853565284</v>
      </c>
      <c r="D57" s="115">
        <v>4869</v>
      </c>
      <c r="E57" s="114">
        <v>5028</v>
      </c>
      <c r="F57" s="114">
        <v>5039</v>
      </c>
      <c r="G57" s="114">
        <v>5084</v>
      </c>
      <c r="H57" s="140">
        <v>5018</v>
      </c>
      <c r="I57" s="115">
        <v>-149</v>
      </c>
      <c r="J57" s="116">
        <v>-2.9693104822638503</v>
      </c>
    </row>
    <row r="58" spans="1:16" s="110" customFormat="1" ht="14.45" customHeight="1" x14ac:dyDescent="0.2">
      <c r="A58" s="120"/>
      <c r="B58" s="119" t="s">
        <v>107</v>
      </c>
      <c r="C58" s="113">
        <v>53.46014146434716</v>
      </c>
      <c r="D58" s="115">
        <v>5593</v>
      </c>
      <c r="E58" s="114">
        <v>5953</v>
      </c>
      <c r="F58" s="114">
        <v>5965</v>
      </c>
      <c r="G58" s="114">
        <v>5982</v>
      </c>
      <c r="H58" s="140">
        <v>5849</v>
      </c>
      <c r="I58" s="115">
        <v>-256</v>
      </c>
      <c r="J58" s="116">
        <v>-4.3768165498375788</v>
      </c>
    </row>
    <row r="59" spans="1:16" s="110" customFormat="1" ht="14.45" customHeight="1" x14ac:dyDescent="0.2">
      <c r="A59" s="118" t="s">
        <v>105</v>
      </c>
      <c r="B59" s="121" t="s">
        <v>108</v>
      </c>
      <c r="C59" s="113">
        <v>23.504110112789142</v>
      </c>
      <c r="D59" s="115">
        <v>2459</v>
      </c>
      <c r="E59" s="114">
        <v>2742</v>
      </c>
      <c r="F59" s="114">
        <v>2713</v>
      </c>
      <c r="G59" s="114">
        <v>2776</v>
      </c>
      <c r="H59" s="140">
        <v>2680</v>
      </c>
      <c r="I59" s="115">
        <v>-221</v>
      </c>
      <c r="J59" s="116">
        <v>-8.2462686567164187</v>
      </c>
    </row>
    <row r="60" spans="1:16" s="110" customFormat="1" ht="14.45" customHeight="1" x14ac:dyDescent="0.2">
      <c r="A60" s="118"/>
      <c r="B60" s="121" t="s">
        <v>109</v>
      </c>
      <c r="C60" s="113">
        <v>49.158860638501245</v>
      </c>
      <c r="D60" s="115">
        <v>5143</v>
      </c>
      <c r="E60" s="114">
        <v>5310</v>
      </c>
      <c r="F60" s="114">
        <v>5354</v>
      </c>
      <c r="G60" s="114">
        <v>5349</v>
      </c>
      <c r="H60" s="140">
        <v>5296</v>
      </c>
      <c r="I60" s="115">
        <v>-153</v>
      </c>
      <c r="J60" s="116">
        <v>-2.8889728096676737</v>
      </c>
    </row>
    <row r="61" spans="1:16" s="110" customFormat="1" ht="14.45" customHeight="1" x14ac:dyDescent="0.2">
      <c r="A61" s="118"/>
      <c r="B61" s="121" t="s">
        <v>110</v>
      </c>
      <c r="C61" s="113">
        <v>15.446377365704453</v>
      </c>
      <c r="D61" s="115">
        <v>1616</v>
      </c>
      <c r="E61" s="114">
        <v>1649</v>
      </c>
      <c r="F61" s="114">
        <v>1668</v>
      </c>
      <c r="G61" s="114">
        <v>1672</v>
      </c>
      <c r="H61" s="140">
        <v>1624</v>
      </c>
      <c r="I61" s="115">
        <v>-8</v>
      </c>
      <c r="J61" s="116">
        <v>-0.49261083743842365</v>
      </c>
    </row>
    <row r="62" spans="1:16" s="110" customFormat="1" ht="14.45" customHeight="1" x14ac:dyDescent="0.2">
      <c r="A62" s="120"/>
      <c r="B62" s="121" t="s">
        <v>111</v>
      </c>
      <c r="C62" s="113">
        <v>11.890651883005162</v>
      </c>
      <c r="D62" s="115">
        <v>1244</v>
      </c>
      <c r="E62" s="114">
        <v>1280</v>
      </c>
      <c r="F62" s="114">
        <v>1269</v>
      </c>
      <c r="G62" s="114">
        <v>1269</v>
      </c>
      <c r="H62" s="140">
        <v>1267</v>
      </c>
      <c r="I62" s="115">
        <v>-23</v>
      </c>
      <c r="J62" s="116">
        <v>-1.8153117600631412</v>
      </c>
    </row>
    <row r="63" spans="1:16" s="110" customFormat="1" ht="14.45" customHeight="1" x14ac:dyDescent="0.2">
      <c r="A63" s="120"/>
      <c r="B63" s="121" t="s">
        <v>112</v>
      </c>
      <c r="C63" s="113">
        <v>1.1852418275664309</v>
      </c>
      <c r="D63" s="115">
        <v>124</v>
      </c>
      <c r="E63" s="114">
        <v>120</v>
      </c>
      <c r="F63" s="114">
        <v>111</v>
      </c>
      <c r="G63" s="114">
        <v>104</v>
      </c>
      <c r="H63" s="140">
        <v>109</v>
      </c>
      <c r="I63" s="115">
        <v>15</v>
      </c>
      <c r="J63" s="116">
        <v>13.761467889908257</v>
      </c>
    </row>
    <row r="64" spans="1:16" s="110" customFormat="1" ht="14.45" customHeight="1" x14ac:dyDescent="0.2">
      <c r="A64" s="120" t="s">
        <v>113</v>
      </c>
      <c r="B64" s="119" t="s">
        <v>116</v>
      </c>
      <c r="C64" s="113">
        <v>81.724335691072454</v>
      </c>
      <c r="D64" s="115">
        <v>8550</v>
      </c>
      <c r="E64" s="114">
        <v>8994</v>
      </c>
      <c r="F64" s="114">
        <v>9047</v>
      </c>
      <c r="G64" s="114">
        <v>9080</v>
      </c>
      <c r="H64" s="140">
        <v>8945</v>
      </c>
      <c r="I64" s="115">
        <v>-395</v>
      </c>
      <c r="J64" s="116">
        <v>-4.4158747903856908</v>
      </c>
    </row>
    <row r="65" spans="1:10" s="110" customFormat="1" ht="14.45" customHeight="1" x14ac:dyDescent="0.2">
      <c r="A65" s="123"/>
      <c r="B65" s="124" t="s">
        <v>117</v>
      </c>
      <c r="C65" s="125">
        <v>17.998470655706367</v>
      </c>
      <c r="D65" s="143">
        <v>1883</v>
      </c>
      <c r="E65" s="144">
        <v>1955</v>
      </c>
      <c r="F65" s="144">
        <v>1927</v>
      </c>
      <c r="G65" s="144">
        <v>1955</v>
      </c>
      <c r="H65" s="145">
        <v>1890</v>
      </c>
      <c r="I65" s="143">
        <v>-7</v>
      </c>
      <c r="J65" s="146">
        <v>-0.37037037037037035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13385</v>
      </c>
      <c r="G11" s="114">
        <v>14187</v>
      </c>
      <c r="H11" s="114">
        <v>14223</v>
      </c>
      <c r="I11" s="114">
        <v>14219</v>
      </c>
      <c r="J11" s="140">
        <v>14072</v>
      </c>
      <c r="K11" s="114">
        <v>-687</v>
      </c>
      <c r="L11" s="116">
        <v>-4.8820352472996023</v>
      </c>
    </row>
    <row r="12" spans="1:17" s="110" customFormat="1" ht="24" customHeight="1" x14ac:dyDescent="0.2">
      <c r="A12" s="604" t="s">
        <v>185</v>
      </c>
      <c r="B12" s="605"/>
      <c r="C12" s="605"/>
      <c r="D12" s="606"/>
      <c r="E12" s="113">
        <v>45.042958535674259</v>
      </c>
      <c r="F12" s="115">
        <v>6029</v>
      </c>
      <c r="G12" s="114">
        <v>6341</v>
      </c>
      <c r="H12" s="114">
        <v>6350</v>
      </c>
      <c r="I12" s="114">
        <v>6365</v>
      </c>
      <c r="J12" s="140">
        <v>6305</v>
      </c>
      <c r="K12" s="114">
        <v>-276</v>
      </c>
      <c r="L12" s="116">
        <v>-4.377478191911182</v>
      </c>
    </row>
    <row r="13" spans="1:17" s="110" customFormat="1" ht="15" customHeight="1" x14ac:dyDescent="0.2">
      <c r="A13" s="120"/>
      <c r="B13" s="612" t="s">
        <v>107</v>
      </c>
      <c r="C13" s="612"/>
      <c r="E13" s="113">
        <v>54.957041464325741</v>
      </c>
      <c r="F13" s="115">
        <v>7356</v>
      </c>
      <c r="G13" s="114">
        <v>7846</v>
      </c>
      <c r="H13" s="114">
        <v>7873</v>
      </c>
      <c r="I13" s="114">
        <v>7854</v>
      </c>
      <c r="J13" s="140">
        <v>7767</v>
      </c>
      <c r="K13" s="114">
        <v>-411</v>
      </c>
      <c r="L13" s="116">
        <v>-5.291618385477018</v>
      </c>
    </row>
    <row r="14" spans="1:17" s="110" customFormat="1" ht="22.5" customHeight="1" x14ac:dyDescent="0.2">
      <c r="A14" s="604" t="s">
        <v>186</v>
      </c>
      <c r="B14" s="605"/>
      <c r="C14" s="605"/>
      <c r="D14" s="606"/>
      <c r="E14" s="113">
        <v>23.630930145685468</v>
      </c>
      <c r="F14" s="115">
        <v>3163</v>
      </c>
      <c r="G14" s="114">
        <v>3494</v>
      </c>
      <c r="H14" s="114">
        <v>3523</v>
      </c>
      <c r="I14" s="114">
        <v>3615</v>
      </c>
      <c r="J14" s="140">
        <v>3524</v>
      </c>
      <c r="K14" s="114">
        <v>-361</v>
      </c>
      <c r="L14" s="116">
        <v>-10.244040862656073</v>
      </c>
    </row>
    <row r="15" spans="1:17" s="110" customFormat="1" ht="15" customHeight="1" x14ac:dyDescent="0.2">
      <c r="A15" s="120"/>
      <c r="B15" s="119"/>
      <c r="C15" s="258" t="s">
        <v>106</v>
      </c>
      <c r="E15" s="113">
        <v>53.872905469490988</v>
      </c>
      <c r="F15" s="115">
        <v>1704</v>
      </c>
      <c r="G15" s="114">
        <v>1822</v>
      </c>
      <c r="H15" s="114">
        <v>1872</v>
      </c>
      <c r="I15" s="114">
        <v>1944</v>
      </c>
      <c r="J15" s="140">
        <v>1872</v>
      </c>
      <c r="K15" s="114">
        <v>-168</v>
      </c>
      <c r="L15" s="116">
        <v>-8.9743589743589745</v>
      </c>
    </row>
    <row r="16" spans="1:17" s="110" customFormat="1" ht="15" customHeight="1" x14ac:dyDescent="0.2">
      <c r="A16" s="120"/>
      <c r="B16" s="119"/>
      <c r="C16" s="258" t="s">
        <v>107</v>
      </c>
      <c r="E16" s="113">
        <v>46.127094530509012</v>
      </c>
      <c r="F16" s="115">
        <v>1459</v>
      </c>
      <c r="G16" s="114">
        <v>1672</v>
      </c>
      <c r="H16" s="114">
        <v>1651</v>
      </c>
      <c r="I16" s="114">
        <v>1671</v>
      </c>
      <c r="J16" s="140">
        <v>1652</v>
      </c>
      <c r="K16" s="114">
        <v>-193</v>
      </c>
      <c r="L16" s="116">
        <v>-11.682808716707022</v>
      </c>
    </row>
    <row r="17" spans="1:12" s="110" customFormat="1" ht="15" customHeight="1" x14ac:dyDescent="0.2">
      <c r="A17" s="120"/>
      <c r="B17" s="121" t="s">
        <v>109</v>
      </c>
      <c r="C17" s="258"/>
      <c r="E17" s="113">
        <v>48.688830780724693</v>
      </c>
      <c r="F17" s="115">
        <v>6517</v>
      </c>
      <c r="G17" s="114">
        <v>6841</v>
      </c>
      <c r="H17" s="114">
        <v>6870</v>
      </c>
      <c r="I17" s="114">
        <v>6801</v>
      </c>
      <c r="J17" s="140">
        <v>6788</v>
      </c>
      <c r="K17" s="114">
        <v>-271</v>
      </c>
      <c r="L17" s="116">
        <v>-3.9923394225103124</v>
      </c>
    </row>
    <row r="18" spans="1:12" s="110" customFormat="1" ht="15" customHeight="1" x14ac:dyDescent="0.2">
      <c r="A18" s="120"/>
      <c r="B18" s="119"/>
      <c r="C18" s="258" t="s">
        <v>106</v>
      </c>
      <c r="E18" s="113">
        <v>42.765075955194106</v>
      </c>
      <c r="F18" s="115">
        <v>2787</v>
      </c>
      <c r="G18" s="114">
        <v>2909</v>
      </c>
      <c r="H18" s="114">
        <v>2867</v>
      </c>
      <c r="I18" s="114">
        <v>2818</v>
      </c>
      <c r="J18" s="140">
        <v>2860</v>
      </c>
      <c r="K18" s="114">
        <v>-73</v>
      </c>
      <c r="L18" s="116">
        <v>-2.5524475524475525</v>
      </c>
    </row>
    <row r="19" spans="1:12" s="110" customFormat="1" ht="15" customHeight="1" x14ac:dyDescent="0.2">
      <c r="A19" s="120"/>
      <c r="B19" s="119"/>
      <c r="C19" s="258" t="s">
        <v>107</v>
      </c>
      <c r="E19" s="113">
        <v>57.234924044805894</v>
      </c>
      <c r="F19" s="115">
        <v>3730</v>
      </c>
      <c r="G19" s="114">
        <v>3932</v>
      </c>
      <c r="H19" s="114">
        <v>4003</v>
      </c>
      <c r="I19" s="114">
        <v>3983</v>
      </c>
      <c r="J19" s="140">
        <v>3928</v>
      </c>
      <c r="K19" s="114">
        <v>-198</v>
      </c>
      <c r="L19" s="116">
        <v>-5.0407331975560083</v>
      </c>
    </row>
    <row r="20" spans="1:12" s="110" customFormat="1" ht="15" customHeight="1" x14ac:dyDescent="0.2">
      <c r="A20" s="120"/>
      <c r="B20" s="121" t="s">
        <v>110</v>
      </c>
      <c r="C20" s="258"/>
      <c r="E20" s="113">
        <v>16.107583115427719</v>
      </c>
      <c r="F20" s="115">
        <v>2156</v>
      </c>
      <c r="G20" s="114">
        <v>2250</v>
      </c>
      <c r="H20" s="114">
        <v>2247</v>
      </c>
      <c r="I20" s="114">
        <v>2233</v>
      </c>
      <c r="J20" s="140">
        <v>2193</v>
      </c>
      <c r="K20" s="114">
        <v>-37</v>
      </c>
      <c r="L20" s="116">
        <v>-1.68718650250798</v>
      </c>
    </row>
    <row r="21" spans="1:12" s="110" customFormat="1" ht="15" customHeight="1" x14ac:dyDescent="0.2">
      <c r="A21" s="120"/>
      <c r="B21" s="119"/>
      <c r="C21" s="258" t="s">
        <v>106</v>
      </c>
      <c r="E21" s="113">
        <v>34.740259740259738</v>
      </c>
      <c r="F21" s="115">
        <v>749</v>
      </c>
      <c r="G21" s="114">
        <v>794</v>
      </c>
      <c r="H21" s="114">
        <v>798</v>
      </c>
      <c r="I21" s="114">
        <v>793</v>
      </c>
      <c r="J21" s="140">
        <v>763</v>
      </c>
      <c r="K21" s="114">
        <v>-14</v>
      </c>
      <c r="L21" s="116">
        <v>-1.834862385321101</v>
      </c>
    </row>
    <row r="22" spans="1:12" s="110" customFormat="1" ht="15" customHeight="1" x14ac:dyDescent="0.2">
      <c r="A22" s="120"/>
      <c r="B22" s="119"/>
      <c r="C22" s="258" t="s">
        <v>107</v>
      </c>
      <c r="E22" s="113">
        <v>65.259740259740255</v>
      </c>
      <c r="F22" s="115">
        <v>1407</v>
      </c>
      <c r="G22" s="114">
        <v>1456</v>
      </c>
      <c r="H22" s="114">
        <v>1449</v>
      </c>
      <c r="I22" s="114">
        <v>1440</v>
      </c>
      <c r="J22" s="140">
        <v>1430</v>
      </c>
      <c r="K22" s="114">
        <v>-23</v>
      </c>
      <c r="L22" s="116">
        <v>-1.6083916083916083</v>
      </c>
    </row>
    <row r="23" spans="1:12" s="110" customFormat="1" ht="15" customHeight="1" x14ac:dyDescent="0.2">
      <c r="A23" s="120"/>
      <c r="B23" s="121" t="s">
        <v>111</v>
      </c>
      <c r="C23" s="258"/>
      <c r="E23" s="113">
        <v>11.572655958162121</v>
      </c>
      <c r="F23" s="115">
        <v>1549</v>
      </c>
      <c r="G23" s="114">
        <v>1602</v>
      </c>
      <c r="H23" s="114">
        <v>1583</v>
      </c>
      <c r="I23" s="114">
        <v>1570</v>
      </c>
      <c r="J23" s="140">
        <v>1567</v>
      </c>
      <c r="K23" s="114">
        <v>-18</v>
      </c>
      <c r="L23" s="116">
        <v>-1.1486917677089981</v>
      </c>
    </row>
    <row r="24" spans="1:12" s="110" customFormat="1" ht="15" customHeight="1" x14ac:dyDescent="0.2">
      <c r="A24" s="120"/>
      <c r="B24" s="119"/>
      <c r="C24" s="258" t="s">
        <v>106</v>
      </c>
      <c r="E24" s="113">
        <v>50.936087798579727</v>
      </c>
      <c r="F24" s="115">
        <v>789</v>
      </c>
      <c r="G24" s="114">
        <v>816</v>
      </c>
      <c r="H24" s="114">
        <v>813</v>
      </c>
      <c r="I24" s="114">
        <v>810</v>
      </c>
      <c r="J24" s="140">
        <v>810</v>
      </c>
      <c r="K24" s="114">
        <v>-21</v>
      </c>
      <c r="L24" s="116">
        <v>-2.5925925925925926</v>
      </c>
    </row>
    <row r="25" spans="1:12" s="110" customFormat="1" ht="15" customHeight="1" x14ac:dyDescent="0.2">
      <c r="A25" s="120"/>
      <c r="B25" s="119"/>
      <c r="C25" s="258" t="s">
        <v>107</v>
      </c>
      <c r="E25" s="113">
        <v>49.063912201420273</v>
      </c>
      <c r="F25" s="115">
        <v>760</v>
      </c>
      <c r="G25" s="114">
        <v>786</v>
      </c>
      <c r="H25" s="114">
        <v>770</v>
      </c>
      <c r="I25" s="114">
        <v>760</v>
      </c>
      <c r="J25" s="140">
        <v>757</v>
      </c>
      <c r="K25" s="114">
        <v>3</v>
      </c>
      <c r="L25" s="116">
        <v>0.39630118890356669</v>
      </c>
    </row>
    <row r="26" spans="1:12" s="110" customFormat="1" ht="15" customHeight="1" x14ac:dyDescent="0.2">
      <c r="A26" s="120"/>
      <c r="C26" s="121" t="s">
        <v>187</v>
      </c>
      <c r="D26" s="110" t="s">
        <v>188</v>
      </c>
      <c r="E26" s="113">
        <v>1.2850205453866268</v>
      </c>
      <c r="F26" s="115">
        <v>172</v>
      </c>
      <c r="G26" s="114">
        <v>164</v>
      </c>
      <c r="H26" s="114">
        <v>153</v>
      </c>
      <c r="I26" s="114">
        <v>130</v>
      </c>
      <c r="J26" s="140">
        <v>146</v>
      </c>
      <c r="K26" s="114">
        <v>26</v>
      </c>
      <c r="L26" s="116">
        <v>17.80821917808219</v>
      </c>
    </row>
    <row r="27" spans="1:12" s="110" customFormat="1" ht="15" customHeight="1" x14ac:dyDescent="0.2">
      <c r="A27" s="120"/>
      <c r="B27" s="119"/>
      <c r="D27" s="259" t="s">
        <v>106</v>
      </c>
      <c r="E27" s="113">
        <v>47.674418604651166</v>
      </c>
      <c r="F27" s="115">
        <v>82</v>
      </c>
      <c r="G27" s="114">
        <v>74</v>
      </c>
      <c r="H27" s="114">
        <v>67</v>
      </c>
      <c r="I27" s="114">
        <v>55</v>
      </c>
      <c r="J27" s="140">
        <v>64</v>
      </c>
      <c r="K27" s="114">
        <v>18</v>
      </c>
      <c r="L27" s="116">
        <v>28.125</v>
      </c>
    </row>
    <row r="28" spans="1:12" s="110" customFormat="1" ht="15" customHeight="1" x14ac:dyDescent="0.2">
      <c r="A28" s="120"/>
      <c r="B28" s="119"/>
      <c r="D28" s="259" t="s">
        <v>107</v>
      </c>
      <c r="E28" s="113">
        <v>52.325581395348834</v>
      </c>
      <c r="F28" s="115">
        <v>90</v>
      </c>
      <c r="G28" s="114">
        <v>90</v>
      </c>
      <c r="H28" s="114">
        <v>86</v>
      </c>
      <c r="I28" s="114">
        <v>75</v>
      </c>
      <c r="J28" s="140">
        <v>82</v>
      </c>
      <c r="K28" s="114">
        <v>8</v>
      </c>
      <c r="L28" s="116">
        <v>9.7560975609756095</v>
      </c>
    </row>
    <row r="29" spans="1:12" s="110" customFormat="1" ht="24" customHeight="1" x14ac:dyDescent="0.2">
      <c r="A29" s="604" t="s">
        <v>189</v>
      </c>
      <c r="B29" s="605"/>
      <c r="C29" s="605"/>
      <c r="D29" s="606"/>
      <c r="E29" s="113">
        <v>82.838998879342554</v>
      </c>
      <c r="F29" s="115">
        <v>11088</v>
      </c>
      <c r="G29" s="114">
        <v>11803</v>
      </c>
      <c r="H29" s="114">
        <v>11881</v>
      </c>
      <c r="I29" s="114">
        <v>11915</v>
      </c>
      <c r="J29" s="140">
        <v>11823</v>
      </c>
      <c r="K29" s="114">
        <v>-735</v>
      </c>
      <c r="L29" s="116">
        <v>-6.2166962699822381</v>
      </c>
    </row>
    <row r="30" spans="1:12" s="110" customFormat="1" ht="15" customHeight="1" x14ac:dyDescent="0.2">
      <c r="A30" s="120"/>
      <c r="B30" s="119"/>
      <c r="C30" s="258" t="s">
        <v>106</v>
      </c>
      <c r="E30" s="113">
        <v>44.327200577200578</v>
      </c>
      <c r="F30" s="115">
        <v>4915</v>
      </c>
      <c r="G30" s="114">
        <v>5197</v>
      </c>
      <c r="H30" s="114">
        <v>5217</v>
      </c>
      <c r="I30" s="114">
        <v>5277</v>
      </c>
      <c r="J30" s="140">
        <v>5228</v>
      </c>
      <c r="K30" s="114">
        <v>-313</v>
      </c>
      <c r="L30" s="116">
        <v>-5.98699311400153</v>
      </c>
    </row>
    <row r="31" spans="1:12" s="110" customFormat="1" ht="15" customHeight="1" x14ac:dyDescent="0.2">
      <c r="A31" s="120"/>
      <c r="B31" s="119"/>
      <c r="C31" s="258" t="s">
        <v>107</v>
      </c>
      <c r="E31" s="113">
        <v>55.672799422799422</v>
      </c>
      <c r="F31" s="115">
        <v>6173</v>
      </c>
      <c r="G31" s="114">
        <v>6606</v>
      </c>
      <c r="H31" s="114">
        <v>6664</v>
      </c>
      <c r="I31" s="114">
        <v>6638</v>
      </c>
      <c r="J31" s="140">
        <v>6595</v>
      </c>
      <c r="K31" s="114">
        <v>-422</v>
      </c>
      <c r="L31" s="116">
        <v>-6.398786959818044</v>
      </c>
    </row>
    <row r="32" spans="1:12" s="110" customFormat="1" ht="15" customHeight="1" x14ac:dyDescent="0.2">
      <c r="A32" s="120"/>
      <c r="B32" s="119" t="s">
        <v>117</v>
      </c>
      <c r="C32" s="258"/>
      <c r="E32" s="113">
        <v>16.966753828912964</v>
      </c>
      <c r="F32" s="114">
        <v>2271</v>
      </c>
      <c r="G32" s="114">
        <v>2353</v>
      </c>
      <c r="H32" s="114">
        <v>2310</v>
      </c>
      <c r="I32" s="114">
        <v>2271</v>
      </c>
      <c r="J32" s="140">
        <v>2215</v>
      </c>
      <c r="K32" s="114">
        <v>56</v>
      </c>
      <c r="L32" s="116">
        <v>2.5282167042889392</v>
      </c>
    </row>
    <row r="33" spans="1:12" s="110" customFormat="1" ht="15" customHeight="1" x14ac:dyDescent="0.2">
      <c r="A33" s="120"/>
      <c r="B33" s="119"/>
      <c r="C33" s="258" t="s">
        <v>106</v>
      </c>
      <c r="E33" s="113">
        <v>48.656979304271246</v>
      </c>
      <c r="F33" s="114">
        <v>1105</v>
      </c>
      <c r="G33" s="114">
        <v>1131</v>
      </c>
      <c r="H33" s="114">
        <v>1118</v>
      </c>
      <c r="I33" s="114">
        <v>1073</v>
      </c>
      <c r="J33" s="140">
        <v>1064</v>
      </c>
      <c r="K33" s="114">
        <v>41</v>
      </c>
      <c r="L33" s="116">
        <v>3.8533834586466167</v>
      </c>
    </row>
    <row r="34" spans="1:12" s="110" customFormat="1" ht="15" customHeight="1" x14ac:dyDescent="0.2">
      <c r="A34" s="120"/>
      <c r="B34" s="119"/>
      <c r="C34" s="258" t="s">
        <v>107</v>
      </c>
      <c r="E34" s="113">
        <v>51.343020695728754</v>
      </c>
      <c r="F34" s="114">
        <v>1166</v>
      </c>
      <c r="G34" s="114">
        <v>1222</v>
      </c>
      <c r="H34" s="114">
        <v>1192</v>
      </c>
      <c r="I34" s="114">
        <v>1198</v>
      </c>
      <c r="J34" s="140">
        <v>1151</v>
      </c>
      <c r="K34" s="114">
        <v>15</v>
      </c>
      <c r="L34" s="116">
        <v>1.3032145960034753</v>
      </c>
    </row>
    <row r="35" spans="1:12" s="110" customFormat="1" ht="24" customHeight="1" x14ac:dyDescent="0.2">
      <c r="A35" s="604" t="s">
        <v>192</v>
      </c>
      <c r="B35" s="605"/>
      <c r="C35" s="605"/>
      <c r="D35" s="606"/>
      <c r="E35" s="113">
        <v>27.740007471049683</v>
      </c>
      <c r="F35" s="114">
        <v>3713</v>
      </c>
      <c r="G35" s="114">
        <v>3928</v>
      </c>
      <c r="H35" s="114">
        <v>3942</v>
      </c>
      <c r="I35" s="114">
        <v>3964</v>
      </c>
      <c r="J35" s="114">
        <v>3888</v>
      </c>
      <c r="K35" s="318">
        <v>-175</v>
      </c>
      <c r="L35" s="319">
        <v>-4.5010288065843618</v>
      </c>
    </row>
    <row r="36" spans="1:12" s="110" customFormat="1" ht="15" customHeight="1" x14ac:dyDescent="0.2">
      <c r="A36" s="120"/>
      <c r="B36" s="119"/>
      <c r="C36" s="258" t="s">
        <v>106</v>
      </c>
      <c r="E36" s="113">
        <v>49.124697010503638</v>
      </c>
      <c r="F36" s="114">
        <v>1824</v>
      </c>
      <c r="G36" s="114">
        <v>1864</v>
      </c>
      <c r="H36" s="114">
        <v>1886</v>
      </c>
      <c r="I36" s="114">
        <v>1910</v>
      </c>
      <c r="J36" s="114">
        <v>1852</v>
      </c>
      <c r="K36" s="318">
        <v>-28</v>
      </c>
      <c r="L36" s="116">
        <v>-1.5118790496760259</v>
      </c>
    </row>
    <row r="37" spans="1:12" s="110" customFormat="1" ht="15" customHeight="1" x14ac:dyDescent="0.2">
      <c r="A37" s="120"/>
      <c r="B37" s="119"/>
      <c r="C37" s="258" t="s">
        <v>107</v>
      </c>
      <c r="E37" s="113">
        <v>50.875302989496362</v>
      </c>
      <c r="F37" s="114">
        <v>1889</v>
      </c>
      <c r="G37" s="114">
        <v>2064</v>
      </c>
      <c r="H37" s="114">
        <v>2056</v>
      </c>
      <c r="I37" s="114">
        <v>2054</v>
      </c>
      <c r="J37" s="140">
        <v>2036</v>
      </c>
      <c r="K37" s="114">
        <v>-147</v>
      </c>
      <c r="L37" s="116">
        <v>-7.2200392927308448</v>
      </c>
    </row>
    <row r="38" spans="1:12" s="110" customFormat="1" ht="15" customHeight="1" x14ac:dyDescent="0.2">
      <c r="A38" s="120"/>
      <c r="B38" s="119" t="s">
        <v>328</v>
      </c>
      <c r="C38" s="258"/>
      <c r="E38" s="113">
        <v>41.53156518490848</v>
      </c>
      <c r="F38" s="114">
        <v>5559</v>
      </c>
      <c r="G38" s="114">
        <v>5871</v>
      </c>
      <c r="H38" s="114">
        <v>5885</v>
      </c>
      <c r="I38" s="114">
        <v>5816</v>
      </c>
      <c r="J38" s="140">
        <v>5725</v>
      </c>
      <c r="K38" s="114">
        <v>-166</v>
      </c>
      <c r="L38" s="116">
        <v>-2.8995633187772927</v>
      </c>
    </row>
    <row r="39" spans="1:12" s="110" customFormat="1" ht="15" customHeight="1" x14ac:dyDescent="0.2">
      <c r="A39" s="120"/>
      <c r="B39" s="119"/>
      <c r="C39" s="258" t="s">
        <v>106</v>
      </c>
      <c r="E39" s="113">
        <v>42.075912933980931</v>
      </c>
      <c r="F39" s="115">
        <v>2339</v>
      </c>
      <c r="G39" s="114">
        <v>2498</v>
      </c>
      <c r="H39" s="114">
        <v>2469</v>
      </c>
      <c r="I39" s="114">
        <v>2429</v>
      </c>
      <c r="J39" s="140">
        <v>2387</v>
      </c>
      <c r="K39" s="114">
        <v>-48</v>
      </c>
      <c r="L39" s="116">
        <v>-2.0108923334729787</v>
      </c>
    </row>
    <row r="40" spans="1:12" s="110" customFormat="1" ht="15" customHeight="1" x14ac:dyDescent="0.2">
      <c r="A40" s="120"/>
      <c r="B40" s="119"/>
      <c r="C40" s="258" t="s">
        <v>107</v>
      </c>
      <c r="E40" s="113">
        <v>57.924087066019069</v>
      </c>
      <c r="F40" s="115">
        <v>3220</v>
      </c>
      <c r="G40" s="114">
        <v>3373</v>
      </c>
      <c r="H40" s="114">
        <v>3416</v>
      </c>
      <c r="I40" s="114">
        <v>3387</v>
      </c>
      <c r="J40" s="140">
        <v>3338</v>
      </c>
      <c r="K40" s="114">
        <v>-118</v>
      </c>
      <c r="L40" s="116">
        <v>-3.5350509286998202</v>
      </c>
    </row>
    <row r="41" spans="1:12" s="110" customFormat="1" ht="15" customHeight="1" x14ac:dyDescent="0.2">
      <c r="A41" s="120"/>
      <c r="B41" s="320" t="s">
        <v>515</v>
      </c>
      <c r="C41" s="258"/>
      <c r="E41" s="113">
        <v>10.668658946581996</v>
      </c>
      <c r="F41" s="115">
        <v>1428</v>
      </c>
      <c r="G41" s="114">
        <v>1477</v>
      </c>
      <c r="H41" s="114">
        <v>1479</v>
      </c>
      <c r="I41" s="114">
        <v>1508</v>
      </c>
      <c r="J41" s="140">
        <v>1488</v>
      </c>
      <c r="K41" s="114">
        <v>-60</v>
      </c>
      <c r="L41" s="116">
        <v>-4.032258064516129</v>
      </c>
    </row>
    <row r="42" spans="1:12" s="110" customFormat="1" ht="15" customHeight="1" x14ac:dyDescent="0.2">
      <c r="A42" s="120"/>
      <c r="B42" s="119"/>
      <c r="C42" s="268" t="s">
        <v>106</v>
      </c>
      <c r="D42" s="182"/>
      <c r="E42" s="113">
        <v>57.703081232492998</v>
      </c>
      <c r="F42" s="115">
        <v>824</v>
      </c>
      <c r="G42" s="114">
        <v>858</v>
      </c>
      <c r="H42" s="114">
        <v>867</v>
      </c>
      <c r="I42" s="114">
        <v>884</v>
      </c>
      <c r="J42" s="140">
        <v>867</v>
      </c>
      <c r="K42" s="114">
        <v>-43</v>
      </c>
      <c r="L42" s="116">
        <v>-4.9596309111880048</v>
      </c>
    </row>
    <row r="43" spans="1:12" s="110" customFormat="1" ht="15" customHeight="1" x14ac:dyDescent="0.2">
      <c r="A43" s="120"/>
      <c r="B43" s="119"/>
      <c r="C43" s="268" t="s">
        <v>107</v>
      </c>
      <c r="D43" s="182"/>
      <c r="E43" s="113">
        <v>42.296918767507002</v>
      </c>
      <c r="F43" s="115">
        <v>604</v>
      </c>
      <c r="G43" s="114">
        <v>619</v>
      </c>
      <c r="H43" s="114">
        <v>612</v>
      </c>
      <c r="I43" s="114">
        <v>624</v>
      </c>
      <c r="J43" s="140">
        <v>621</v>
      </c>
      <c r="K43" s="114">
        <v>-17</v>
      </c>
      <c r="L43" s="116">
        <v>-2.7375201288244768</v>
      </c>
    </row>
    <row r="44" spans="1:12" s="110" customFormat="1" ht="15" customHeight="1" x14ac:dyDescent="0.2">
      <c r="A44" s="120"/>
      <c r="B44" s="119" t="s">
        <v>205</v>
      </c>
      <c r="C44" s="268"/>
      <c r="D44" s="182"/>
      <c r="E44" s="113">
        <v>20.059768397459845</v>
      </c>
      <c r="F44" s="115">
        <v>2685</v>
      </c>
      <c r="G44" s="114">
        <v>2911</v>
      </c>
      <c r="H44" s="114">
        <v>2917</v>
      </c>
      <c r="I44" s="114">
        <v>2931</v>
      </c>
      <c r="J44" s="140">
        <v>2971</v>
      </c>
      <c r="K44" s="114">
        <v>-286</v>
      </c>
      <c r="L44" s="116">
        <v>-9.6263884214069328</v>
      </c>
    </row>
    <row r="45" spans="1:12" s="110" customFormat="1" ht="15" customHeight="1" x14ac:dyDescent="0.2">
      <c r="A45" s="120"/>
      <c r="B45" s="119"/>
      <c r="C45" s="268" t="s">
        <v>106</v>
      </c>
      <c r="D45" s="182"/>
      <c r="E45" s="113">
        <v>38.808193668528865</v>
      </c>
      <c r="F45" s="115">
        <v>1042</v>
      </c>
      <c r="G45" s="114">
        <v>1121</v>
      </c>
      <c r="H45" s="114">
        <v>1128</v>
      </c>
      <c r="I45" s="114">
        <v>1142</v>
      </c>
      <c r="J45" s="140">
        <v>1199</v>
      </c>
      <c r="K45" s="114">
        <v>-157</v>
      </c>
      <c r="L45" s="116">
        <v>-13.094245204336948</v>
      </c>
    </row>
    <row r="46" spans="1:12" s="110" customFormat="1" ht="15" customHeight="1" x14ac:dyDescent="0.2">
      <c r="A46" s="123"/>
      <c r="B46" s="124"/>
      <c r="C46" s="260" t="s">
        <v>107</v>
      </c>
      <c r="D46" s="261"/>
      <c r="E46" s="125">
        <v>61.191806331471135</v>
      </c>
      <c r="F46" s="143">
        <v>1643</v>
      </c>
      <c r="G46" s="144">
        <v>1790</v>
      </c>
      <c r="H46" s="144">
        <v>1789</v>
      </c>
      <c r="I46" s="144">
        <v>1789</v>
      </c>
      <c r="J46" s="145">
        <v>1772</v>
      </c>
      <c r="K46" s="144">
        <v>-129</v>
      </c>
      <c r="L46" s="146">
        <v>-7.2799097065462757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13385</v>
      </c>
      <c r="E11" s="114">
        <v>14187</v>
      </c>
      <c r="F11" s="114">
        <v>14223</v>
      </c>
      <c r="G11" s="114">
        <v>14219</v>
      </c>
      <c r="H11" s="140">
        <v>14072</v>
      </c>
      <c r="I11" s="115">
        <v>-687</v>
      </c>
      <c r="J11" s="116">
        <v>-4.8820352472996023</v>
      </c>
    </row>
    <row r="12" spans="1:15" s="110" customFormat="1" ht="24.95" customHeight="1" x14ac:dyDescent="0.2">
      <c r="A12" s="193" t="s">
        <v>132</v>
      </c>
      <c r="B12" s="194" t="s">
        <v>133</v>
      </c>
      <c r="C12" s="113">
        <v>5.2297347777362717E-2</v>
      </c>
      <c r="D12" s="115">
        <v>7</v>
      </c>
      <c r="E12" s="114">
        <v>8</v>
      </c>
      <c r="F12" s="114">
        <v>7</v>
      </c>
      <c r="G12" s="114">
        <v>7</v>
      </c>
      <c r="H12" s="140">
        <v>7</v>
      </c>
      <c r="I12" s="115">
        <v>0</v>
      </c>
      <c r="J12" s="116">
        <v>0</v>
      </c>
    </row>
    <row r="13" spans="1:15" s="110" customFormat="1" ht="24.95" customHeight="1" x14ac:dyDescent="0.2">
      <c r="A13" s="193" t="s">
        <v>134</v>
      </c>
      <c r="B13" s="199" t="s">
        <v>214</v>
      </c>
      <c r="C13" s="113">
        <v>0.1942472917444901</v>
      </c>
      <c r="D13" s="115">
        <v>26</v>
      </c>
      <c r="E13" s="114">
        <v>32</v>
      </c>
      <c r="F13" s="114">
        <v>24</v>
      </c>
      <c r="G13" s="114">
        <v>21</v>
      </c>
      <c r="H13" s="140">
        <v>21</v>
      </c>
      <c r="I13" s="115">
        <v>5</v>
      </c>
      <c r="J13" s="116">
        <v>23.80952380952381</v>
      </c>
    </row>
    <row r="14" spans="1:15" s="287" customFormat="1" ht="24.95" customHeight="1" x14ac:dyDescent="0.2">
      <c r="A14" s="193" t="s">
        <v>215</v>
      </c>
      <c r="B14" s="199" t="s">
        <v>137</v>
      </c>
      <c r="C14" s="113">
        <v>4.3182667164736648</v>
      </c>
      <c r="D14" s="115">
        <v>578</v>
      </c>
      <c r="E14" s="114">
        <v>541</v>
      </c>
      <c r="F14" s="114">
        <v>572</v>
      </c>
      <c r="G14" s="114">
        <v>594</v>
      </c>
      <c r="H14" s="140">
        <v>528</v>
      </c>
      <c r="I14" s="115">
        <v>50</v>
      </c>
      <c r="J14" s="116">
        <v>9.4696969696969688</v>
      </c>
      <c r="K14" s="110"/>
      <c r="L14" s="110"/>
      <c r="M14" s="110"/>
      <c r="N14" s="110"/>
      <c r="O14" s="110"/>
    </row>
    <row r="15" spans="1:15" s="110" customFormat="1" ht="24.95" customHeight="1" x14ac:dyDescent="0.2">
      <c r="A15" s="193" t="s">
        <v>216</v>
      </c>
      <c r="B15" s="199" t="s">
        <v>217</v>
      </c>
      <c r="C15" s="113">
        <v>1.1430706014194993</v>
      </c>
      <c r="D15" s="115">
        <v>153</v>
      </c>
      <c r="E15" s="114">
        <v>163</v>
      </c>
      <c r="F15" s="114">
        <v>157</v>
      </c>
      <c r="G15" s="114">
        <v>163</v>
      </c>
      <c r="H15" s="140">
        <v>159</v>
      </c>
      <c r="I15" s="115">
        <v>-6</v>
      </c>
      <c r="J15" s="116">
        <v>-3.7735849056603774</v>
      </c>
    </row>
    <row r="16" spans="1:15" s="287" customFormat="1" ht="24.95" customHeight="1" x14ac:dyDescent="0.2">
      <c r="A16" s="193" t="s">
        <v>218</v>
      </c>
      <c r="B16" s="199" t="s">
        <v>141</v>
      </c>
      <c r="C16" s="113">
        <v>1.441912588718715</v>
      </c>
      <c r="D16" s="115">
        <v>193</v>
      </c>
      <c r="E16" s="114">
        <v>200</v>
      </c>
      <c r="F16" s="114">
        <v>198</v>
      </c>
      <c r="G16" s="114">
        <v>195</v>
      </c>
      <c r="H16" s="140">
        <v>198</v>
      </c>
      <c r="I16" s="115">
        <v>-5</v>
      </c>
      <c r="J16" s="116">
        <v>-2.5252525252525251</v>
      </c>
      <c r="K16" s="110"/>
      <c r="L16" s="110"/>
      <c r="M16" s="110"/>
      <c r="N16" s="110"/>
      <c r="O16" s="110"/>
    </row>
    <row r="17" spans="1:15" s="110" customFormat="1" ht="24.95" customHeight="1" x14ac:dyDescent="0.2">
      <c r="A17" s="193" t="s">
        <v>142</v>
      </c>
      <c r="B17" s="199" t="s">
        <v>220</v>
      </c>
      <c r="C17" s="113">
        <v>1.73328352633545</v>
      </c>
      <c r="D17" s="115">
        <v>232</v>
      </c>
      <c r="E17" s="114">
        <v>178</v>
      </c>
      <c r="F17" s="114">
        <v>217</v>
      </c>
      <c r="G17" s="114">
        <v>236</v>
      </c>
      <c r="H17" s="140">
        <v>171</v>
      </c>
      <c r="I17" s="115">
        <v>61</v>
      </c>
      <c r="J17" s="116">
        <v>35.672514619883039</v>
      </c>
    </row>
    <row r="18" spans="1:15" s="287" customFormat="1" ht="24.95" customHeight="1" x14ac:dyDescent="0.2">
      <c r="A18" s="201" t="s">
        <v>144</v>
      </c>
      <c r="B18" s="202" t="s">
        <v>145</v>
      </c>
      <c r="C18" s="113">
        <v>2.2263728053791558</v>
      </c>
      <c r="D18" s="115">
        <v>298</v>
      </c>
      <c r="E18" s="114">
        <v>293</v>
      </c>
      <c r="F18" s="114">
        <v>284</v>
      </c>
      <c r="G18" s="114">
        <v>284</v>
      </c>
      <c r="H18" s="140">
        <v>280</v>
      </c>
      <c r="I18" s="115">
        <v>18</v>
      </c>
      <c r="J18" s="116">
        <v>6.4285714285714288</v>
      </c>
      <c r="K18" s="110"/>
      <c r="L18" s="110"/>
      <c r="M18" s="110"/>
      <c r="N18" s="110"/>
      <c r="O18" s="110"/>
    </row>
    <row r="19" spans="1:15" s="110" customFormat="1" ht="24.95" customHeight="1" x14ac:dyDescent="0.2">
      <c r="A19" s="193" t="s">
        <v>146</v>
      </c>
      <c r="B19" s="199" t="s">
        <v>147</v>
      </c>
      <c r="C19" s="113">
        <v>12.805379155771385</v>
      </c>
      <c r="D19" s="115">
        <v>1714</v>
      </c>
      <c r="E19" s="114">
        <v>1793</v>
      </c>
      <c r="F19" s="114">
        <v>1764</v>
      </c>
      <c r="G19" s="114">
        <v>1797</v>
      </c>
      <c r="H19" s="140">
        <v>1793</v>
      </c>
      <c r="I19" s="115">
        <v>-79</v>
      </c>
      <c r="J19" s="116">
        <v>-4.4060234244283327</v>
      </c>
    </row>
    <row r="20" spans="1:15" s="287" customFormat="1" ht="24.95" customHeight="1" x14ac:dyDescent="0.2">
      <c r="A20" s="193" t="s">
        <v>148</v>
      </c>
      <c r="B20" s="199" t="s">
        <v>149</v>
      </c>
      <c r="C20" s="113">
        <v>2.5550989914082929</v>
      </c>
      <c r="D20" s="115">
        <v>342</v>
      </c>
      <c r="E20" s="114">
        <v>404</v>
      </c>
      <c r="F20" s="114">
        <v>408</v>
      </c>
      <c r="G20" s="114">
        <v>407</v>
      </c>
      <c r="H20" s="140">
        <v>428</v>
      </c>
      <c r="I20" s="115">
        <v>-86</v>
      </c>
      <c r="J20" s="116">
        <v>-20.093457943925234</v>
      </c>
      <c r="K20" s="110"/>
      <c r="L20" s="110"/>
      <c r="M20" s="110"/>
      <c r="N20" s="110"/>
      <c r="O20" s="110"/>
    </row>
    <row r="21" spans="1:15" s="110" customFormat="1" ht="24.95" customHeight="1" x14ac:dyDescent="0.2">
      <c r="A21" s="201" t="s">
        <v>150</v>
      </c>
      <c r="B21" s="202" t="s">
        <v>151</v>
      </c>
      <c r="C21" s="113">
        <v>17.093761673515129</v>
      </c>
      <c r="D21" s="115">
        <v>2288</v>
      </c>
      <c r="E21" s="114">
        <v>2545</v>
      </c>
      <c r="F21" s="114">
        <v>2511</v>
      </c>
      <c r="G21" s="114">
        <v>2453</v>
      </c>
      <c r="H21" s="140">
        <v>2432</v>
      </c>
      <c r="I21" s="115">
        <v>-144</v>
      </c>
      <c r="J21" s="116">
        <v>-5.9210526315789478</v>
      </c>
    </row>
    <row r="22" spans="1:15" s="110" customFormat="1" ht="24.95" customHeight="1" x14ac:dyDescent="0.2">
      <c r="A22" s="201" t="s">
        <v>152</v>
      </c>
      <c r="B22" s="199" t="s">
        <v>153</v>
      </c>
      <c r="C22" s="113">
        <v>1.3074336944340681</v>
      </c>
      <c r="D22" s="115">
        <v>175</v>
      </c>
      <c r="E22" s="114">
        <v>183</v>
      </c>
      <c r="F22" s="114">
        <v>191</v>
      </c>
      <c r="G22" s="114">
        <v>196</v>
      </c>
      <c r="H22" s="140">
        <v>202</v>
      </c>
      <c r="I22" s="115">
        <v>-27</v>
      </c>
      <c r="J22" s="116">
        <v>-13.366336633663366</v>
      </c>
    </row>
    <row r="23" spans="1:15" s="110" customFormat="1" ht="24.95" customHeight="1" x14ac:dyDescent="0.2">
      <c r="A23" s="193" t="s">
        <v>154</v>
      </c>
      <c r="B23" s="199" t="s">
        <v>155</v>
      </c>
      <c r="C23" s="113">
        <v>0.63503922301083304</v>
      </c>
      <c r="D23" s="115">
        <v>85</v>
      </c>
      <c r="E23" s="114">
        <v>83</v>
      </c>
      <c r="F23" s="114">
        <v>83</v>
      </c>
      <c r="G23" s="114">
        <v>89</v>
      </c>
      <c r="H23" s="140">
        <v>82</v>
      </c>
      <c r="I23" s="115">
        <v>3</v>
      </c>
      <c r="J23" s="116">
        <v>3.6585365853658538</v>
      </c>
    </row>
    <row r="24" spans="1:15" s="110" customFormat="1" ht="24.95" customHeight="1" x14ac:dyDescent="0.2">
      <c r="A24" s="193" t="s">
        <v>156</v>
      </c>
      <c r="B24" s="199" t="s">
        <v>221</v>
      </c>
      <c r="C24" s="113">
        <v>9.7646619350018682</v>
      </c>
      <c r="D24" s="115">
        <v>1307</v>
      </c>
      <c r="E24" s="114">
        <v>1318</v>
      </c>
      <c r="F24" s="114">
        <v>1351</v>
      </c>
      <c r="G24" s="114">
        <v>1389</v>
      </c>
      <c r="H24" s="140">
        <v>1414</v>
      </c>
      <c r="I24" s="115">
        <v>-107</v>
      </c>
      <c r="J24" s="116">
        <v>-7.5671852899575676</v>
      </c>
    </row>
    <row r="25" spans="1:15" s="110" customFormat="1" ht="24.95" customHeight="1" x14ac:dyDescent="0.2">
      <c r="A25" s="193" t="s">
        <v>222</v>
      </c>
      <c r="B25" s="204" t="s">
        <v>159</v>
      </c>
      <c r="C25" s="113">
        <v>15.629435935748972</v>
      </c>
      <c r="D25" s="115">
        <v>2092</v>
      </c>
      <c r="E25" s="114">
        <v>2118</v>
      </c>
      <c r="F25" s="114">
        <v>2234</v>
      </c>
      <c r="G25" s="114">
        <v>2168</v>
      </c>
      <c r="H25" s="140">
        <v>2130</v>
      </c>
      <c r="I25" s="115">
        <v>-38</v>
      </c>
      <c r="J25" s="116">
        <v>-1.784037558685446</v>
      </c>
    </row>
    <row r="26" spans="1:15" s="110" customFormat="1" ht="24.95" customHeight="1" x14ac:dyDescent="0.2">
      <c r="A26" s="201">
        <v>782.78300000000002</v>
      </c>
      <c r="B26" s="203" t="s">
        <v>160</v>
      </c>
      <c r="C26" s="113">
        <v>1.7183414269704893</v>
      </c>
      <c r="D26" s="115">
        <v>230</v>
      </c>
      <c r="E26" s="114">
        <v>281</v>
      </c>
      <c r="F26" s="114">
        <v>255</v>
      </c>
      <c r="G26" s="114">
        <v>242</v>
      </c>
      <c r="H26" s="140">
        <v>225</v>
      </c>
      <c r="I26" s="115">
        <v>5</v>
      </c>
      <c r="J26" s="116">
        <v>2.2222222222222223</v>
      </c>
    </row>
    <row r="27" spans="1:15" s="110" customFormat="1" ht="24.95" customHeight="1" x14ac:dyDescent="0.2">
      <c r="A27" s="193" t="s">
        <v>161</v>
      </c>
      <c r="B27" s="199" t="s">
        <v>162</v>
      </c>
      <c r="C27" s="113">
        <v>0.53791557713858795</v>
      </c>
      <c r="D27" s="115">
        <v>72</v>
      </c>
      <c r="E27" s="114">
        <v>70</v>
      </c>
      <c r="F27" s="114">
        <v>67</v>
      </c>
      <c r="G27" s="114">
        <v>74</v>
      </c>
      <c r="H27" s="140">
        <v>71</v>
      </c>
      <c r="I27" s="115">
        <v>1</v>
      </c>
      <c r="J27" s="116">
        <v>1.408450704225352</v>
      </c>
    </row>
    <row r="28" spans="1:15" s="110" customFormat="1" ht="24.95" customHeight="1" x14ac:dyDescent="0.2">
      <c r="A28" s="193" t="s">
        <v>163</v>
      </c>
      <c r="B28" s="199" t="s">
        <v>164</v>
      </c>
      <c r="C28" s="113">
        <v>10.145685468808368</v>
      </c>
      <c r="D28" s="115">
        <v>1358</v>
      </c>
      <c r="E28" s="114">
        <v>1461</v>
      </c>
      <c r="F28" s="114">
        <v>1377</v>
      </c>
      <c r="G28" s="114">
        <v>1428</v>
      </c>
      <c r="H28" s="140">
        <v>1397</v>
      </c>
      <c r="I28" s="115">
        <v>-39</v>
      </c>
      <c r="J28" s="116">
        <v>-2.7916964924838941</v>
      </c>
    </row>
    <row r="29" spans="1:15" s="110" customFormat="1" ht="24.95" customHeight="1" x14ac:dyDescent="0.2">
      <c r="A29" s="193">
        <v>86</v>
      </c>
      <c r="B29" s="199" t="s">
        <v>165</v>
      </c>
      <c r="C29" s="113">
        <v>6.2457975345536045</v>
      </c>
      <c r="D29" s="115">
        <v>836</v>
      </c>
      <c r="E29" s="114">
        <v>905</v>
      </c>
      <c r="F29" s="114">
        <v>892</v>
      </c>
      <c r="G29" s="114">
        <v>873</v>
      </c>
      <c r="H29" s="140">
        <v>864</v>
      </c>
      <c r="I29" s="115">
        <v>-28</v>
      </c>
      <c r="J29" s="116">
        <v>-3.2407407407407409</v>
      </c>
    </row>
    <row r="30" spans="1:15" s="110" customFormat="1" ht="24.95" customHeight="1" x14ac:dyDescent="0.2">
      <c r="A30" s="193">
        <v>87.88</v>
      </c>
      <c r="B30" s="204" t="s">
        <v>166</v>
      </c>
      <c r="C30" s="113">
        <v>3.3694434067986552</v>
      </c>
      <c r="D30" s="115">
        <v>451</v>
      </c>
      <c r="E30" s="114">
        <v>454</v>
      </c>
      <c r="F30" s="114">
        <v>477</v>
      </c>
      <c r="G30" s="114">
        <v>469</v>
      </c>
      <c r="H30" s="140">
        <v>479</v>
      </c>
      <c r="I30" s="115">
        <v>-28</v>
      </c>
      <c r="J30" s="116">
        <v>-5.8455114822546976</v>
      </c>
    </row>
    <row r="31" spans="1:15" s="110" customFormat="1" ht="24.95" customHeight="1" x14ac:dyDescent="0.2">
      <c r="A31" s="193" t="s">
        <v>167</v>
      </c>
      <c r="B31" s="199" t="s">
        <v>168</v>
      </c>
      <c r="C31" s="113">
        <v>11.400821815465072</v>
      </c>
      <c r="D31" s="115">
        <v>1526</v>
      </c>
      <c r="E31" s="114">
        <v>1698</v>
      </c>
      <c r="F31" s="114">
        <v>1726</v>
      </c>
      <c r="G31" s="114">
        <v>1728</v>
      </c>
      <c r="H31" s="140">
        <v>1719</v>
      </c>
      <c r="I31" s="115">
        <v>-193</v>
      </c>
      <c r="J31" s="116">
        <v>-11.227457824316463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5.2297347777362717E-2</v>
      </c>
      <c r="D34" s="115">
        <v>7</v>
      </c>
      <c r="E34" s="114">
        <v>8</v>
      </c>
      <c r="F34" s="114">
        <v>7</v>
      </c>
      <c r="G34" s="114">
        <v>7</v>
      </c>
      <c r="H34" s="140">
        <v>7</v>
      </c>
      <c r="I34" s="115">
        <v>0</v>
      </c>
      <c r="J34" s="116">
        <v>0</v>
      </c>
    </row>
    <row r="35" spans="1:10" s="110" customFormat="1" ht="24.95" customHeight="1" x14ac:dyDescent="0.2">
      <c r="A35" s="292" t="s">
        <v>171</v>
      </c>
      <c r="B35" s="293" t="s">
        <v>172</v>
      </c>
      <c r="C35" s="113">
        <v>6.7388868135973103</v>
      </c>
      <c r="D35" s="115">
        <v>902</v>
      </c>
      <c r="E35" s="114">
        <v>866</v>
      </c>
      <c r="F35" s="114">
        <v>880</v>
      </c>
      <c r="G35" s="114">
        <v>899</v>
      </c>
      <c r="H35" s="140">
        <v>829</v>
      </c>
      <c r="I35" s="115">
        <v>73</v>
      </c>
      <c r="J35" s="116">
        <v>8.8057901085645351</v>
      </c>
    </row>
    <row r="36" spans="1:10" s="110" customFormat="1" ht="24.95" customHeight="1" x14ac:dyDescent="0.2">
      <c r="A36" s="294" t="s">
        <v>173</v>
      </c>
      <c r="B36" s="295" t="s">
        <v>174</v>
      </c>
      <c r="C36" s="125">
        <v>93.208815838625327</v>
      </c>
      <c r="D36" s="143">
        <v>12476</v>
      </c>
      <c r="E36" s="144">
        <v>13313</v>
      </c>
      <c r="F36" s="144">
        <v>13336</v>
      </c>
      <c r="G36" s="144">
        <v>13313</v>
      </c>
      <c r="H36" s="145">
        <v>13236</v>
      </c>
      <c r="I36" s="143">
        <v>-760</v>
      </c>
      <c r="J36" s="146">
        <v>-5.7419159867029315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13385</v>
      </c>
      <c r="F11" s="264">
        <v>14187</v>
      </c>
      <c r="G11" s="264">
        <v>14223</v>
      </c>
      <c r="H11" s="264">
        <v>14219</v>
      </c>
      <c r="I11" s="265">
        <v>14072</v>
      </c>
      <c r="J11" s="263">
        <v>-687</v>
      </c>
      <c r="K11" s="266">
        <v>-4.8820352472996023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44.542398206948079</v>
      </c>
      <c r="E13" s="115">
        <v>5962</v>
      </c>
      <c r="F13" s="114">
        <v>6198</v>
      </c>
      <c r="G13" s="114">
        <v>6228</v>
      </c>
      <c r="H13" s="114">
        <v>6160</v>
      </c>
      <c r="I13" s="140">
        <v>6031</v>
      </c>
      <c r="J13" s="115">
        <v>-69</v>
      </c>
      <c r="K13" s="116">
        <v>-1.1440888741502238</v>
      </c>
    </row>
    <row r="14" spans="1:15" ht="15.95" customHeight="1" x14ac:dyDescent="0.2">
      <c r="A14" s="306" t="s">
        <v>230</v>
      </c>
      <c r="B14" s="307"/>
      <c r="C14" s="308"/>
      <c r="D14" s="113">
        <v>37.639148300336196</v>
      </c>
      <c r="E14" s="115">
        <v>5038</v>
      </c>
      <c r="F14" s="114">
        <v>5448</v>
      </c>
      <c r="G14" s="114">
        <v>5509</v>
      </c>
      <c r="H14" s="114">
        <v>5463</v>
      </c>
      <c r="I14" s="140">
        <v>5495</v>
      </c>
      <c r="J14" s="115">
        <v>-457</v>
      </c>
      <c r="K14" s="116">
        <v>-8.316651501364877</v>
      </c>
    </row>
    <row r="15" spans="1:15" ht="15.95" customHeight="1" x14ac:dyDescent="0.2">
      <c r="A15" s="306" t="s">
        <v>231</v>
      </c>
      <c r="B15" s="307"/>
      <c r="C15" s="308"/>
      <c r="D15" s="113">
        <v>4.3257377661561449</v>
      </c>
      <c r="E15" s="115">
        <v>579</v>
      </c>
      <c r="F15" s="114">
        <v>642</v>
      </c>
      <c r="G15" s="114">
        <v>642</v>
      </c>
      <c r="H15" s="114">
        <v>640</v>
      </c>
      <c r="I15" s="140">
        <v>633</v>
      </c>
      <c r="J15" s="115">
        <v>-54</v>
      </c>
      <c r="K15" s="116">
        <v>-8.5308056872037916</v>
      </c>
    </row>
    <row r="16" spans="1:15" ht="15.95" customHeight="1" x14ac:dyDescent="0.2">
      <c r="A16" s="306" t="s">
        <v>232</v>
      </c>
      <c r="B16" s="307"/>
      <c r="C16" s="308"/>
      <c r="D16" s="113">
        <v>10.915203586103848</v>
      </c>
      <c r="E16" s="115">
        <v>1461</v>
      </c>
      <c r="F16" s="114">
        <v>1538</v>
      </c>
      <c r="G16" s="114">
        <v>1479</v>
      </c>
      <c r="H16" s="114">
        <v>1572</v>
      </c>
      <c r="I16" s="140">
        <v>1538</v>
      </c>
      <c r="J16" s="115">
        <v>-77</v>
      </c>
      <c r="K16" s="116">
        <v>-5.0065019505851751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0.14942099364960776</v>
      </c>
      <c r="E18" s="115">
        <v>20</v>
      </c>
      <c r="F18" s="114">
        <v>20</v>
      </c>
      <c r="G18" s="114">
        <v>19</v>
      </c>
      <c r="H18" s="114">
        <v>18</v>
      </c>
      <c r="I18" s="140">
        <v>19</v>
      </c>
      <c r="J18" s="115">
        <v>1</v>
      </c>
      <c r="K18" s="116">
        <v>5.2631578947368425</v>
      </c>
    </row>
    <row r="19" spans="1:11" ht="14.1" customHeight="1" x14ac:dyDescent="0.2">
      <c r="A19" s="306" t="s">
        <v>235</v>
      </c>
      <c r="B19" s="307" t="s">
        <v>236</v>
      </c>
      <c r="C19" s="308"/>
      <c r="D19" s="113">
        <v>3.735524841240194E-2</v>
      </c>
      <c r="E19" s="115">
        <v>5</v>
      </c>
      <c r="F19" s="114">
        <v>5</v>
      </c>
      <c r="G19" s="114">
        <v>4</v>
      </c>
      <c r="H19" s="114">
        <v>4</v>
      </c>
      <c r="I19" s="140">
        <v>5</v>
      </c>
      <c r="J19" s="115">
        <v>0</v>
      </c>
      <c r="K19" s="116">
        <v>0</v>
      </c>
    </row>
    <row r="20" spans="1:11" ht="14.1" customHeight="1" x14ac:dyDescent="0.2">
      <c r="A20" s="306">
        <v>12</v>
      </c>
      <c r="B20" s="307" t="s">
        <v>237</v>
      </c>
      <c r="C20" s="308"/>
      <c r="D20" s="113">
        <v>0.34366828539409788</v>
      </c>
      <c r="E20" s="115">
        <v>46</v>
      </c>
      <c r="F20" s="114">
        <v>46</v>
      </c>
      <c r="G20" s="114">
        <v>47</v>
      </c>
      <c r="H20" s="114">
        <v>47</v>
      </c>
      <c r="I20" s="140">
        <v>49</v>
      </c>
      <c r="J20" s="115">
        <v>-3</v>
      </c>
      <c r="K20" s="116">
        <v>-6.1224489795918364</v>
      </c>
    </row>
    <row r="21" spans="1:11" ht="14.1" customHeight="1" x14ac:dyDescent="0.2">
      <c r="A21" s="306">
        <v>21</v>
      </c>
      <c r="B21" s="307" t="s">
        <v>238</v>
      </c>
      <c r="C21" s="308"/>
      <c r="D21" s="113">
        <v>0.93388121031004856</v>
      </c>
      <c r="E21" s="115">
        <v>125</v>
      </c>
      <c r="F21" s="114">
        <v>78</v>
      </c>
      <c r="G21" s="114">
        <v>106</v>
      </c>
      <c r="H21" s="114">
        <v>123</v>
      </c>
      <c r="I21" s="140">
        <v>54</v>
      </c>
      <c r="J21" s="115">
        <v>71</v>
      </c>
      <c r="K21" s="116">
        <v>131.4814814814815</v>
      </c>
    </row>
    <row r="22" spans="1:11" ht="14.1" customHeight="1" x14ac:dyDescent="0.2">
      <c r="A22" s="306">
        <v>22</v>
      </c>
      <c r="B22" s="307" t="s">
        <v>239</v>
      </c>
      <c r="C22" s="308"/>
      <c r="D22" s="113">
        <v>0.21666044079193125</v>
      </c>
      <c r="E22" s="115">
        <v>29</v>
      </c>
      <c r="F22" s="114">
        <v>33</v>
      </c>
      <c r="G22" s="114">
        <v>35</v>
      </c>
      <c r="H22" s="114">
        <v>40</v>
      </c>
      <c r="I22" s="140">
        <v>37</v>
      </c>
      <c r="J22" s="115">
        <v>-8</v>
      </c>
      <c r="K22" s="116">
        <v>-21.621621621621621</v>
      </c>
    </row>
    <row r="23" spans="1:11" ht="14.1" customHeight="1" x14ac:dyDescent="0.2">
      <c r="A23" s="306">
        <v>23</v>
      </c>
      <c r="B23" s="307" t="s">
        <v>240</v>
      </c>
      <c r="C23" s="308"/>
      <c r="D23" s="113">
        <v>0.26148673888681362</v>
      </c>
      <c r="E23" s="115">
        <v>35</v>
      </c>
      <c r="F23" s="114">
        <v>40</v>
      </c>
      <c r="G23" s="114">
        <v>39</v>
      </c>
      <c r="H23" s="114">
        <v>41</v>
      </c>
      <c r="I23" s="140">
        <v>37</v>
      </c>
      <c r="J23" s="115">
        <v>-2</v>
      </c>
      <c r="K23" s="116">
        <v>-5.4054054054054053</v>
      </c>
    </row>
    <row r="24" spans="1:11" ht="14.1" customHeight="1" x14ac:dyDescent="0.2">
      <c r="A24" s="306">
        <v>24</v>
      </c>
      <c r="B24" s="307" t="s">
        <v>241</v>
      </c>
      <c r="C24" s="308"/>
      <c r="D24" s="113">
        <v>0.23160254015689205</v>
      </c>
      <c r="E24" s="115">
        <v>31</v>
      </c>
      <c r="F24" s="114">
        <v>41</v>
      </c>
      <c r="G24" s="114">
        <v>41</v>
      </c>
      <c r="H24" s="114">
        <v>39</v>
      </c>
      <c r="I24" s="140">
        <v>43</v>
      </c>
      <c r="J24" s="115">
        <v>-12</v>
      </c>
      <c r="K24" s="116">
        <v>-27.906976744186046</v>
      </c>
    </row>
    <row r="25" spans="1:11" ht="14.1" customHeight="1" x14ac:dyDescent="0.2">
      <c r="A25" s="306">
        <v>25</v>
      </c>
      <c r="B25" s="307" t="s">
        <v>242</v>
      </c>
      <c r="C25" s="308"/>
      <c r="D25" s="113">
        <v>0.6051550242809115</v>
      </c>
      <c r="E25" s="115">
        <v>81</v>
      </c>
      <c r="F25" s="114">
        <v>77</v>
      </c>
      <c r="G25" s="114">
        <v>68</v>
      </c>
      <c r="H25" s="114">
        <v>66</v>
      </c>
      <c r="I25" s="140">
        <v>67</v>
      </c>
      <c r="J25" s="115">
        <v>14</v>
      </c>
      <c r="K25" s="116">
        <v>20.895522388059703</v>
      </c>
    </row>
    <row r="26" spans="1:11" ht="14.1" customHeight="1" x14ac:dyDescent="0.2">
      <c r="A26" s="306">
        <v>26</v>
      </c>
      <c r="B26" s="307" t="s">
        <v>243</v>
      </c>
      <c r="C26" s="308"/>
      <c r="D26" s="113">
        <v>0.35861038475905865</v>
      </c>
      <c r="E26" s="115">
        <v>48</v>
      </c>
      <c r="F26" s="114">
        <v>48</v>
      </c>
      <c r="G26" s="114">
        <v>50</v>
      </c>
      <c r="H26" s="114">
        <v>42</v>
      </c>
      <c r="I26" s="140">
        <v>42</v>
      </c>
      <c r="J26" s="115">
        <v>6</v>
      </c>
      <c r="K26" s="116">
        <v>14.285714285714286</v>
      </c>
    </row>
    <row r="27" spans="1:11" ht="14.1" customHeight="1" x14ac:dyDescent="0.2">
      <c r="A27" s="306">
        <v>27</v>
      </c>
      <c r="B27" s="307" t="s">
        <v>244</v>
      </c>
      <c r="C27" s="308"/>
      <c r="D27" s="113">
        <v>0.38102353380649984</v>
      </c>
      <c r="E27" s="115">
        <v>51</v>
      </c>
      <c r="F27" s="114">
        <v>53</v>
      </c>
      <c r="G27" s="114">
        <v>50</v>
      </c>
      <c r="H27" s="114">
        <v>54</v>
      </c>
      <c r="I27" s="140">
        <v>58</v>
      </c>
      <c r="J27" s="115">
        <v>-7</v>
      </c>
      <c r="K27" s="116">
        <v>-12.068965517241379</v>
      </c>
    </row>
    <row r="28" spans="1:11" ht="14.1" customHeight="1" x14ac:dyDescent="0.2">
      <c r="A28" s="306">
        <v>28</v>
      </c>
      <c r="B28" s="307" t="s">
        <v>245</v>
      </c>
      <c r="C28" s="308"/>
      <c r="D28" s="113">
        <v>0.14194994396712737</v>
      </c>
      <c r="E28" s="115">
        <v>19</v>
      </c>
      <c r="F28" s="114">
        <v>20</v>
      </c>
      <c r="G28" s="114">
        <v>22</v>
      </c>
      <c r="H28" s="114">
        <v>21</v>
      </c>
      <c r="I28" s="140">
        <v>23</v>
      </c>
      <c r="J28" s="115">
        <v>-4</v>
      </c>
      <c r="K28" s="116">
        <v>-17.391304347826086</v>
      </c>
    </row>
    <row r="29" spans="1:11" ht="14.1" customHeight="1" x14ac:dyDescent="0.2">
      <c r="A29" s="306">
        <v>29</v>
      </c>
      <c r="B29" s="307" t="s">
        <v>246</v>
      </c>
      <c r="C29" s="308"/>
      <c r="D29" s="113">
        <v>2.7269331341053418</v>
      </c>
      <c r="E29" s="115">
        <v>365</v>
      </c>
      <c r="F29" s="114">
        <v>447</v>
      </c>
      <c r="G29" s="114">
        <v>408</v>
      </c>
      <c r="H29" s="114">
        <v>392</v>
      </c>
      <c r="I29" s="140">
        <v>390</v>
      </c>
      <c r="J29" s="115">
        <v>-25</v>
      </c>
      <c r="K29" s="116">
        <v>-6.4102564102564106</v>
      </c>
    </row>
    <row r="30" spans="1:11" ht="14.1" customHeight="1" x14ac:dyDescent="0.2">
      <c r="A30" s="306" t="s">
        <v>247</v>
      </c>
      <c r="B30" s="307" t="s">
        <v>248</v>
      </c>
      <c r="C30" s="308"/>
      <c r="D30" s="113">
        <v>0.14194994396712737</v>
      </c>
      <c r="E30" s="115">
        <v>19</v>
      </c>
      <c r="F30" s="114">
        <v>23</v>
      </c>
      <c r="G30" s="114">
        <v>21</v>
      </c>
      <c r="H30" s="114">
        <v>30</v>
      </c>
      <c r="I30" s="140">
        <v>30</v>
      </c>
      <c r="J30" s="115">
        <v>-11</v>
      </c>
      <c r="K30" s="116">
        <v>-36.666666666666664</v>
      </c>
    </row>
    <row r="31" spans="1:11" ht="14.1" customHeight="1" x14ac:dyDescent="0.2">
      <c r="A31" s="306" t="s">
        <v>249</v>
      </c>
      <c r="B31" s="307" t="s">
        <v>250</v>
      </c>
      <c r="C31" s="308"/>
      <c r="D31" s="113">
        <v>2.5849831901382143</v>
      </c>
      <c r="E31" s="115">
        <v>346</v>
      </c>
      <c r="F31" s="114">
        <v>424</v>
      </c>
      <c r="G31" s="114">
        <v>387</v>
      </c>
      <c r="H31" s="114">
        <v>362</v>
      </c>
      <c r="I31" s="140">
        <v>360</v>
      </c>
      <c r="J31" s="115">
        <v>-14</v>
      </c>
      <c r="K31" s="116">
        <v>-3.8888888888888888</v>
      </c>
    </row>
    <row r="32" spans="1:11" ht="14.1" customHeight="1" x14ac:dyDescent="0.2">
      <c r="A32" s="306">
        <v>31</v>
      </c>
      <c r="B32" s="307" t="s">
        <v>251</v>
      </c>
      <c r="C32" s="308"/>
      <c r="D32" s="113">
        <v>0.27642883825177439</v>
      </c>
      <c r="E32" s="115">
        <v>37</v>
      </c>
      <c r="F32" s="114">
        <v>30</v>
      </c>
      <c r="G32" s="114">
        <v>36</v>
      </c>
      <c r="H32" s="114">
        <v>37</v>
      </c>
      <c r="I32" s="140">
        <v>41</v>
      </c>
      <c r="J32" s="115">
        <v>-4</v>
      </c>
      <c r="K32" s="116">
        <v>-9.7560975609756095</v>
      </c>
    </row>
    <row r="33" spans="1:11" ht="14.1" customHeight="1" x14ac:dyDescent="0.2">
      <c r="A33" s="306">
        <v>32</v>
      </c>
      <c r="B33" s="307" t="s">
        <v>252</v>
      </c>
      <c r="C33" s="308"/>
      <c r="D33" s="113">
        <v>0.6798655211057153</v>
      </c>
      <c r="E33" s="115">
        <v>91</v>
      </c>
      <c r="F33" s="114">
        <v>93</v>
      </c>
      <c r="G33" s="114">
        <v>97</v>
      </c>
      <c r="H33" s="114">
        <v>89</v>
      </c>
      <c r="I33" s="140">
        <v>94</v>
      </c>
      <c r="J33" s="115">
        <v>-3</v>
      </c>
      <c r="K33" s="116">
        <v>-3.1914893617021276</v>
      </c>
    </row>
    <row r="34" spans="1:11" ht="14.1" customHeight="1" x14ac:dyDescent="0.2">
      <c r="A34" s="306">
        <v>33</v>
      </c>
      <c r="B34" s="307" t="s">
        <v>253</v>
      </c>
      <c r="C34" s="308"/>
      <c r="D34" s="113">
        <v>0.37355248412401942</v>
      </c>
      <c r="E34" s="115">
        <v>50</v>
      </c>
      <c r="F34" s="114">
        <v>46</v>
      </c>
      <c r="G34" s="114">
        <v>43</v>
      </c>
      <c r="H34" s="114">
        <v>43</v>
      </c>
      <c r="I34" s="140">
        <v>51</v>
      </c>
      <c r="J34" s="115">
        <v>-1</v>
      </c>
      <c r="K34" s="116">
        <v>-1.9607843137254901</v>
      </c>
    </row>
    <row r="35" spans="1:11" ht="14.1" customHeight="1" x14ac:dyDescent="0.2">
      <c r="A35" s="306">
        <v>34</v>
      </c>
      <c r="B35" s="307" t="s">
        <v>254</v>
      </c>
      <c r="C35" s="308"/>
      <c r="D35" s="113">
        <v>3.6981695928277922</v>
      </c>
      <c r="E35" s="115">
        <v>495</v>
      </c>
      <c r="F35" s="114">
        <v>508</v>
      </c>
      <c r="G35" s="114">
        <v>513</v>
      </c>
      <c r="H35" s="114">
        <v>519</v>
      </c>
      <c r="I35" s="140">
        <v>538</v>
      </c>
      <c r="J35" s="115">
        <v>-43</v>
      </c>
      <c r="K35" s="116">
        <v>-7.992565055762082</v>
      </c>
    </row>
    <row r="36" spans="1:11" ht="14.1" customHeight="1" x14ac:dyDescent="0.2">
      <c r="A36" s="306">
        <v>41</v>
      </c>
      <c r="B36" s="307" t="s">
        <v>255</v>
      </c>
      <c r="C36" s="308"/>
      <c r="D36" s="113">
        <v>0.23160254015689205</v>
      </c>
      <c r="E36" s="115">
        <v>31</v>
      </c>
      <c r="F36" s="114">
        <v>24</v>
      </c>
      <c r="G36" s="114">
        <v>28</v>
      </c>
      <c r="H36" s="114">
        <v>36</v>
      </c>
      <c r="I36" s="140">
        <v>37</v>
      </c>
      <c r="J36" s="115">
        <v>-6</v>
      </c>
      <c r="K36" s="116">
        <v>-16.216216216216218</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0.61262607396339186</v>
      </c>
      <c r="E38" s="115">
        <v>82</v>
      </c>
      <c r="F38" s="114">
        <v>75</v>
      </c>
      <c r="G38" s="114">
        <v>72</v>
      </c>
      <c r="H38" s="114">
        <v>68</v>
      </c>
      <c r="I38" s="140">
        <v>72</v>
      </c>
      <c r="J38" s="115">
        <v>10</v>
      </c>
      <c r="K38" s="116">
        <v>13.888888888888889</v>
      </c>
    </row>
    <row r="39" spans="1:11" ht="14.1" customHeight="1" x14ac:dyDescent="0.2">
      <c r="A39" s="306">
        <v>51</v>
      </c>
      <c r="B39" s="307" t="s">
        <v>258</v>
      </c>
      <c r="C39" s="308"/>
      <c r="D39" s="113">
        <v>5.3119163242435565</v>
      </c>
      <c r="E39" s="115">
        <v>711</v>
      </c>
      <c r="F39" s="114">
        <v>747</v>
      </c>
      <c r="G39" s="114">
        <v>750</v>
      </c>
      <c r="H39" s="114">
        <v>745</v>
      </c>
      <c r="I39" s="140">
        <v>759</v>
      </c>
      <c r="J39" s="115">
        <v>-48</v>
      </c>
      <c r="K39" s="116">
        <v>-6.3241106719367588</v>
      </c>
    </row>
    <row r="40" spans="1:11" ht="14.1" customHeight="1" x14ac:dyDescent="0.2">
      <c r="A40" s="306" t="s">
        <v>259</v>
      </c>
      <c r="B40" s="307" t="s">
        <v>260</v>
      </c>
      <c r="C40" s="308"/>
      <c r="D40" s="113">
        <v>5.1251400821815469</v>
      </c>
      <c r="E40" s="115">
        <v>686</v>
      </c>
      <c r="F40" s="114">
        <v>722</v>
      </c>
      <c r="G40" s="114">
        <v>725</v>
      </c>
      <c r="H40" s="114">
        <v>718</v>
      </c>
      <c r="I40" s="140">
        <v>738</v>
      </c>
      <c r="J40" s="115">
        <v>-52</v>
      </c>
      <c r="K40" s="116">
        <v>-7.0460704607046072</v>
      </c>
    </row>
    <row r="41" spans="1:11" ht="14.1" customHeight="1" x14ac:dyDescent="0.2">
      <c r="A41" s="306"/>
      <c r="B41" s="307" t="s">
        <v>261</v>
      </c>
      <c r="C41" s="308"/>
      <c r="D41" s="113">
        <v>2.3982069480762047</v>
      </c>
      <c r="E41" s="115">
        <v>321</v>
      </c>
      <c r="F41" s="114">
        <v>359</v>
      </c>
      <c r="G41" s="114">
        <v>356</v>
      </c>
      <c r="H41" s="114">
        <v>353</v>
      </c>
      <c r="I41" s="140">
        <v>359</v>
      </c>
      <c r="J41" s="115">
        <v>-38</v>
      </c>
      <c r="K41" s="116">
        <v>-10.584958217270195</v>
      </c>
    </row>
    <row r="42" spans="1:11" ht="14.1" customHeight="1" x14ac:dyDescent="0.2">
      <c r="A42" s="306">
        <v>52</v>
      </c>
      <c r="B42" s="307" t="s">
        <v>262</v>
      </c>
      <c r="C42" s="308"/>
      <c r="D42" s="113">
        <v>3.7803511393350764</v>
      </c>
      <c r="E42" s="115">
        <v>506</v>
      </c>
      <c r="F42" s="114">
        <v>543</v>
      </c>
      <c r="G42" s="114">
        <v>548</v>
      </c>
      <c r="H42" s="114">
        <v>541</v>
      </c>
      <c r="I42" s="140">
        <v>551</v>
      </c>
      <c r="J42" s="115">
        <v>-45</v>
      </c>
      <c r="K42" s="116">
        <v>-8.1669691470054442</v>
      </c>
    </row>
    <row r="43" spans="1:11" ht="14.1" customHeight="1" x14ac:dyDescent="0.2">
      <c r="A43" s="306" t="s">
        <v>263</v>
      </c>
      <c r="B43" s="307" t="s">
        <v>264</v>
      </c>
      <c r="C43" s="308"/>
      <c r="D43" s="113">
        <v>3.7579379902876355</v>
      </c>
      <c r="E43" s="115">
        <v>503</v>
      </c>
      <c r="F43" s="114">
        <v>538</v>
      </c>
      <c r="G43" s="114">
        <v>544</v>
      </c>
      <c r="H43" s="114">
        <v>538</v>
      </c>
      <c r="I43" s="140">
        <v>548</v>
      </c>
      <c r="J43" s="115">
        <v>-45</v>
      </c>
      <c r="K43" s="116">
        <v>-8.2116788321167888</v>
      </c>
    </row>
    <row r="44" spans="1:11" ht="14.1" customHeight="1" x14ac:dyDescent="0.2">
      <c r="A44" s="306">
        <v>53</v>
      </c>
      <c r="B44" s="307" t="s">
        <v>265</v>
      </c>
      <c r="C44" s="308"/>
      <c r="D44" s="113">
        <v>2.5775121404557342</v>
      </c>
      <c r="E44" s="115">
        <v>345</v>
      </c>
      <c r="F44" s="114">
        <v>365</v>
      </c>
      <c r="G44" s="114">
        <v>357</v>
      </c>
      <c r="H44" s="114">
        <v>356</v>
      </c>
      <c r="I44" s="140">
        <v>353</v>
      </c>
      <c r="J44" s="115">
        <v>-8</v>
      </c>
      <c r="K44" s="116">
        <v>-2.2662889518413598</v>
      </c>
    </row>
    <row r="45" spans="1:11" ht="14.1" customHeight="1" x14ac:dyDescent="0.2">
      <c r="A45" s="306" t="s">
        <v>266</v>
      </c>
      <c r="B45" s="307" t="s">
        <v>267</v>
      </c>
      <c r="C45" s="308"/>
      <c r="D45" s="113">
        <v>2.5775121404557342</v>
      </c>
      <c r="E45" s="115">
        <v>345</v>
      </c>
      <c r="F45" s="114">
        <v>365</v>
      </c>
      <c r="G45" s="114">
        <v>356</v>
      </c>
      <c r="H45" s="114">
        <v>355</v>
      </c>
      <c r="I45" s="140">
        <v>352</v>
      </c>
      <c r="J45" s="115">
        <v>-7</v>
      </c>
      <c r="K45" s="116">
        <v>-1.9886363636363635</v>
      </c>
    </row>
    <row r="46" spans="1:11" ht="14.1" customHeight="1" x14ac:dyDescent="0.2">
      <c r="A46" s="306">
        <v>54</v>
      </c>
      <c r="B46" s="307" t="s">
        <v>268</v>
      </c>
      <c r="C46" s="308"/>
      <c r="D46" s="113">
        <v>19.140829286514755</v>
      </c>
      <c r="E46" s="115">
        <v>2562</v>
      </c>
      <c r="F46" s="114">
        <v>2610</v>
      </c>
      <c r="G46" s="114">
        <v>2619</v>
      </c>
      <c r="H46" s="114">
        <v>2540</v>
      </c>
      <c r="I46" s="140">
        <v>2529</v>
      </c>
      <c r="J46" s="115">
        <v>33</v>
      </c>
      <c r="K46" s="116">
        <v>1.3048635824436536</v>
      </c>
    </row>
    <row r="47" spans="1:11" ht="14.1" customHeight="1" x14ac:dyDescent="0.2">
      <c r="A47" s="306">
        <v>61</v>
      </c>
      <c r="B47" s="307" t="s">
        <v>269</v>
      </c>
      <c r="C47" s="308"/>
      <c r="D47" s="113">
        <v>0.56032872618602914</v>
      </c>
      <c r="E47" s="115">
        <v>75</v>
      </c>
      <c r="F47" s="114">
        <v>75</v>
      </c>
      <c r="G47" s="114">
        <v>69</v>
      </c>
      <c r="H47" s="114">
        <v>76</v>
      </c>
      <c r="I47" s="140">
        <v>72</v>
      </c>
      <c r="J47" s="115">
        <v>3</v>
      </c>
      <c r="K47" s="116">
        <v>4.166666666666667</v>
      </c>
    </row>
    <row r="48" spans="1:11" ht="14.1" customHeight="1" x14ac:dyDescent="0.2">
      <c r="A48" s="306">
        <v>62</v>
      </c>
      <c r="B48" s="307" t="s">
        <v>270</v>
      </c>
      <c r="C48" s="308"/>
      <c r="D48" s="113">
        <v>10.38475905864774</v>
      </c>
      <c r="E48" s="115">
        <v>1390</v>
      </c>
      <c r="F48" s="114">
        <v>1480</v>
      </c>
      <c r="G48" s="114">
        <v>1503</v>
      </c>
      <c r="H48" s="114">
        <v>1509</v>
      </c>
      <c r="I48" s="140">
        <v>1478</v>
      </c>
      <c r="J48" s="115">
        <v>-88</v>
      </c>
      <c r="K48" s="116">
        <v>-5.953991880920162</v>
      </c>
    </row>
    <row r="49" spans="1:11" ht="14.1" customHeight="1" x14ac:dyDescent="0.2">
      <c r="A49" s="306">
        <v>63</v>
      </c>
      <c r="B49" s="307" t="s">
        <v>271</v>
      </c>
      <c r="C49" s="308"/>
      <c r="D49" s="113">
        <v>13.163989540530444</v>
      </c>
      <c r="E49" s="115">
        <v>1762</v>
      </c>
      <c r="F49" s="114">
        <v>2009</v>
      </c>
      <c r="G49" s="114">
        <v>2045</v>
      </c>
      <c r="H49" s="114">
        <v>2021</v>
      </c>
      <c r="I49" s="140">
        <v>1973</v>
      </c>
      <c r="J49" s="115">
        <v>-211</v>
      </c>
      <c r="K49" s="116">
        <v>-10.694374049670552</v>
      </c>
    </row>
    <row r="50" spans="1:11" ht="14.1" customHeight="1" x14ac:dyDescent="0.2">
      <c r="A50" s="306" t="s">
        <v>272</v>
      </c>
      <c r="B50" s="307" t="s">
        <v>273</v>
      </c>
      <c r="C50" s="308"/>
      <c r="D50" s="113">
        <v>0.33619723571161747</v>
      </c>
      <c r="E50" s="115">
        <v>45</v>
      </c>
      <c r="F50" s="114">
        <v>56</v>
      </c>
      <c r="G50" s="114">
        <v>57</v>
      </c>
      <c r="H50" s="114">
        <v>58</v>
      </c>
      <c r="I50" s="140">
        <v>60</v>
      </c>
      <c r="J50" s="115">
        <v>-15</v>
      </c>
      <c r="K50" s="116">
        <v>-25</v>
      </c>
    </row>
    <row r="51" spans="1:11" ht="14.1" customHeight="1" x14ac:dyDescent="0.2">
      <c r="A51" s="306" t="s">
        <v>274</v>
      </c>
      <c r="B51" s="307" t="s">
        <v>275</v>
      </c>
      <c r="C51" s="308"/>
      <c r="D51" s="113">
        <v>12.469181920059768</v>
      </c>
      <c r="E51" s="115">
        <v>1669</v>
      </c>
      <c r="F51" s="114">
        <v>1900</v>
      </c>
      <c r="G51" s="114">
        <v>1925</v>
      </c>
      <c r="H51" s="114">
        <v>1905</v>
      </c>
      <c r="I51" s="140">
        <v>1857</v>
      </c>
      <c r="J51" s="115">
        <v>-188</v>
      </c>
      <c r="K51" s="116">
        <v>-10.123855681206246</v>
      </c>
    </row>
    <row r="52" spans="1:11" ht="14.1" customHeight="1" x14ac:dyDescent="0.2">
      <c r="A52" s="306">
        <v>71</v>
      </c>
      <c r="B52" s="307" t="s">
        <v>276</v>
      </c>
      <c r="C52" s="308"/>
      <c r="D52" s="113">
        <v>9.958909226746357</v>
      </c>
      <c r="E52" s="115">
        <v>1333</v>
      </c>
      <c r="F52" s="114">
        <v>1353</v>
      </c>
      <c r="G52" s="114">
        <v>1368</v>
      </c>
      <c r="H52" s="114">
        <v>1409</v>
      </c>
      <c r="I52" s="140">
        <v>1397</v>
      </c>
      <c r="J52" s="115">
        <v>-64</v>
      </c>
      <c r="K52" s="116">
        <v>-4.5812455261274163</v>
      </c>
    </row>
    <row r="53" spans="1:11" ht="14.1" customHeight="1" x14ac:dyDescent="0.2">
      <c r="A53" s="306" t="s">
        <v>277</v>
      </c>
      <c r="B53" s="307" t="s">
        <v>278</v>
      </c>
      <c r="C53" s="308"/>
      <c r="D53" s="113">
        <v>0.6425102726933134</v>
      </c>
      <c r="E53" s="115">
        <v>86</v>
      </c>
      <c r="F53" s="114">
        <v>82</v>
      </c>
      <c r="G53" s="114">
        <v>78</v>
      </c>
      <c r="H53" s="114">
        <v>80</v>
      </c>
      <c r="I53" s="140">
        <v>86</v>
      </c>
      <c r="J53" s="115">
        <v>0</v>
      </c>
      <c r="K53" s="116">
        <v>0</v>
      </c>
    </row>
    <row r="54" spans="1:11" ht="14.1" customHeight="1" x14ac:dyDescent="0.2">
      <c r="A54" s="306" t="s">
        <v>279</v>
      </c>
      <c r="B54" s="307" t="s">
        <v>280</v>
      </c>
      <c r="C54" s="308"/>
      <c r="D54" s="113">
        <v>8.7859544265969376</v>
      </c>
      <c r="E54" s="115">
        <v>1176</v>
      </c>
      <c r="F54" s="114">
        <v>1205</v>
      </c>
      <c r="G54" s="114">
        <v>1221</v>
      </c>
      <c r="H54" s="114">
        <v>1261</v>
      </c>
      <c r="I54" s="140">
        <v>1249</v>
      </c>
      <c r="J54" s="115">
        <v>-73</v>
      </c>
      <c r="K54" s="116">
        <v>-5.8446757405924741</v>
      </c>
    </row>
    <row r="55" spans="1:11" ht="14.1" customHeight="1" x14ac:dyDescent="0.2">
      <c r="A55" s="306">
        <v>72</v>
      </c>
      <c r="B55" s="307" t="s">
        <v>281</v>
      </c>
      <c r="C55" s="308"/>
      <c r="D55" s="113">
        <v>1.0160627568173328</v>
      </c>
      <c r="E55" s="115">
        <v>136</v>
      </c>
      <c r="F55" s="114">
        <v>143</v>
      </c>
      <c r="G55" s="114">
        <v>144</v>
      </c>
      <c r="H55" s="114">
        <v>149</v>
      </c>
      <c r="I55" s="140">
        <v>151</v>
      </c>
      <c r="J55" s="115">
        <v>-15</v>
      </c>
      <c r="K55" s="116">
        <v>-9.9337748344370862</v>
      </c>
    </row>
    <row r="56" spans="1:11" ht="14.1" customHeight="1" x14ac:dyDescent="0.2">
      <c r="A56" s="306" t="s">
        <v>282</v>
      </c>
      <c r="B56" s="307" t="s">
        <v>283</v>
      </c>
      <c r="C56" s="308"/>
      <c r="D56" s="113">
        <v>0.13447889428464699</v>
      </c>
      <c r="E56" s="115">
        <v>18</v>
      </c>
      <c r="F56" s="114">
        <v>20</v>
      </c>
      <c r="G56" s="114">
        <v>19</v>
      </c>
      <c r="H56" s="114">
        <v>22</v>
      </c>
      <c r="I56" s="140">
        <v>20</v>
      </c>
      <c r="J56" s="115">
        <v>-2</v>
      </c>
      <c r="K56" s="116">
        <v>-10</v>
      </c>
    </row>
    <row r="57" spans="1:11" ht="14.1" customHeight="1" x14ac:dyDescent="0.2">
      <c r="A57" s="306" t="s">
        <v>284</v>
      </c>
      <c r="B57" s="307" t="s">
        <v>285</v>
      </c>
      <c r="C57" s="308"/>
      <c r="D57" s="113">
        <v>0.47814717967874487</v>
      </c>
      <c r="E57" s="115">
        <v>64</v>
      </c>
      <c r="F57" s="114">
        <v>65</v>
      </c>
      <c r="G57" s="114">
        <v>69</v>
      </c>
      <c r="H57" s="114">
        <v>71</v>
      </c>
      <c r="I57" s="140">
        <v>74</v>
      </c>
      <c r="J57" s="115">
        <v>-10</v>
      </c>
      <c r="K57" s="116">
        <v>-13.513513513513514</v>
      </c>
    </row>
    <row r="58" spans="1:11" ht="14.1" customHeight="1" x14ac:dyDescent="0.2">
      <c r="A58" s="306">
        <v>73</v>
      </c>
      <c r="B58" s="307" t="s">
        <v>286</v>
      </c>
      <c r="C58" s="308"/>
      <c r="D58" s="113">
        <v>0.97870750840493093</v>
      </c>
      <c r="E58" s="115">
        <v>131</v>
      </c>
      <c r="F58" s="114">
        <v>132</v>
      </c>
      <c r="G58" s="114">
        <v>139</v>
      </c>
      <c r="H58" s="114">
        <v>135</v>
      </c>
      <c r="I58" s="140">
        <v>133</v>
      </c>
      <c r="J58" s="115">
        <v>-2</v>
      </c>
      <c r="K58" s="116">
        <v>-1.5037593984962405</v>
      </c>
    </row>
    <row r="59" spans="1:11" ht="14.1" customHeight="1" x14ac:dyDescent="0.2">
      <c r="A59" s="306" t="s">
        <v>287</v>
      </c>
      <c r="B59" s="307" t="s">
        <v>288</v>
      </c>
      <c r="C59" s="308"/>
      <c r="D59" s="113">
        <v>0.72469181920059766</v>
      </c>
      <c r="E59" s="115">
        <v>97</v>
      </c>
      <c r="F59" s="114">
        <v>99</v>
      </c>
      <c r="G59" s="114">
        <v>102</v>
      </c>
      <c r="H59" s="114">
        <v>98</v>
      </c>
      <c r="I59" s="140">
        <v>96</v>
      </c>
      <c r="J59" s="115">
        <v>1</v>
      </c>
      <c r="K59" s="116">
        <v>1.0416666666666667</v>
      </c>
    </row>
    <row r="60" spans="1:11" ht="14.1" customHeight="1" x14ac:dyDescent="0.2">
      <c r="A60" s="306">
        <v>81</v>
      </c>
      <c r="B60" s="307" t="s">
        <v>289</v>
      </c>
      <c r="C60" s="308"/>
      <c r="D60" s="113">
        <v>3.6010459469555474</v>
      </c>
      <c r="E60" s="115">
        <v>482</v>
      </c>
      <c r="F60" s="114">
        <v>545</v>
      </c>
      <c r="G60" s="114">
        <v>548</v>
      </c>
      <c r="H60" s="114">
        <v>517</v>
      </c>
      <c r="I60" s="140">
        <v>507</v>
      </c>
      <c r="J60" s="115">
        <v>-25</v>
      </c>
      <c r="K60" s="116">
        <v>-4.9309664694280082</v>
      </c>
    </row>
    <row r="61" spans="1:11" ht="14.1" customHeight="1" x14ac:dyDescent="0.2">
      <c r="A61" s="306" t="s">
        <v>290</v>
      </c>
      <c r="B61" s="307" t="s">
        <v>291</v>
      </c>
      <c r="C61" s="308"/>
      <c r="D61" s="113">
        <v>1.2551363466567054</v>
      </c>
      <c r="E61" s="115">
        <v>168</v>
      </c>
      <c r="F61" s="114">
        <v>170</v>
      </c>
      <c r="G61" s="114">
        <v>171</v>
      </c>
      <c r="H61" s="114">
        <v>183</v>
      </c>
      <c r="I61" s="140">
        <v>181</v>
      </c>
      <c r="J61" s="115">
        <v>-13</v>
      </c>
      <c r="K61" s="116">
        <v>-7.1823204419889501</v>
      </c>
    </row>
    <row r="62" spans="1:11" ht="14.1" customHeight="1" x14ac:dyDescent="0.2">
      <c r="A62" s="306" t="s">
        <v>292</v>
      </c>
      <c r="B62" s="307" t="s">
        <v>293</v>
      </c>
      <c r="C62" s="308"/>
      <c r="D62" s="113">
        <v>1.135599551737019</v>
      </c>
      <c r="E62" s="115">
        <v>152</v>
      </c>
      <c r="F62" s="114">
        <v>207</v>
      </c>
      <c r="G62" s="114">
        <v>203</v>
      </c>
      <c r="H62" s="114">
        <v>160</v>
      </c>
      <c r="I62" s="140">
        <v>155</v>
      </c>
      <c r="J62" s="115">
        <v>-3</v>
      </c>
      <c r="K62" s="116">
        <v>-1.935483870967742</v>
      </c>
    </row>
    <row r="63" spans="1:11" ht="14.1" customHeight="1" x14ac:dyDescent="0.2">
      <c r="A63" s="306"/>
      <c r="B63" s="307" t="s">
        <v>294</v>
      </c>
      <c r="C63" s="308"/>
      <c r="D63" s="113">
        <v>0.76204706761299967</v>
      </c>
      <c r="E63" s="115">
        <v>102</v>
      </c>
      <c r="F63" s="114">
        <v>108</v>
      </c>
      <c r="G63" s="114">
        <v>117</v>
      </c>
      <c r="H63" s="114">
        <v>110</v>
      </c>
      <c r="I63" s="140">
        <v>110</v>
      </c>
      <c r="J63" s="115">
        <v>-8</v>
      </c>
      <c r="K63" s="116">
        <v>-7.2727272727272725</v>
      </c>
    </row>
    <row r="64" spans="1:11" ht="14.1" customHeight="1" x14ac:dyDescent="0.2">
      <c r="A64" s="306" t="s">
        <v>295</v>
      </c>
      <c r="B64" s="307" t="s">
        <v>296</v>
      </c>
      <c r="C64" s="308"/>
      <c r="D64" s="113">
        <v>0.10459469555472543</v>
      </c>
      <c r="E64" s="115">
        <v>14</v>
      </c>
      <c r="F64" s="114">
        <v>11</v>
      </c>
      <c r="G64" s="114">
        <v>10</v>
      </c>
      <c r="H64" s="114">
        <v>11</v>
      </c>
      <c r="I64" s="140">
        <v>11</v>
      </c>
      <c r="J64" s="115">
        <v>3</v>
      </c>
      <c r="K64" s="116">
        <v>27.272727272727273</v>
      </c>
    </row>
    <row r="65" spans="1:11" ht="14.1" customHeight="1" x14ac:dyDescent="0.2">
      <c r="A65" s="306" t="s">
        <v>297</v>
      </c>
      <c r="B65" s="307" t="s">
        <v>298</v>
      </c>
      <c r="C65" s="308"/>
      <c r="D65" s="113">
        <v>0.62756817332835269</v>
      </c>
      <c r="E65" s="115">
        <v>84</v>
      </c>
      <c r="F65" s="114">
        <v>98</v>
      </c>
      <c r="G65" s="114">
        <v>109</v>
      </c>
      <c r="H65" s="114">
        <v>106</v>
      </c>
      <c r="I65" s="140">
        <v>106</v>
      </c>
      <c r="J65" s="115">
        <v>-22</v>
      </c>
      <c r="K65" s="116">
        <v>-20.754716981132077</v>
      </c>
    </row>
    <row r="66" spans="1:11" ht="14.1" customHeight="1" x14ac:dyDescent="0.2">
      <c r="A66" s="306">
        <v>82</v>
      </c>
      <c r="B66" s="307" t="s">
        <v>299</v>
      </c>
      <c r="C66" s="308"/>
      <c r="D66" s="113">
        <v>1.4493836384011953</v>
      </c>
      <c r="E66" s="115">
        <v>194</v>
      </c>
      <c r="F66" s="114">
        <v>206</v>
      </c>
      <c r="G66" s="114">
        <v>205</v>
      </c>
      <c r="H66" s="114">
        <v>214</v>
      </c>
      <c r="I66" s="140">
        <v>216</v>
      </c>
      <c r="J66" s="115">
        <v>-22</v>
      </c>
      <c r="K66" s="116">
        <v>-10.185185185185185</v>
      </c>
    </row>
    <row r="67" spans="1:11" ht="14.1" customHeight="1" x14ac:dyDescent="0.2">
      <c r="A67" s="306" t="s">
        <v>300</v>
      </c>
      <c r="B67" s="307" t="s">
        <v>301</v>
      </c>
      <c r="C67" s="308"/>
      <c r="D67" s="113">
        <v>0.47067612999626446</v>
      </c>
      <c r="E67" s="115">
        <v>63</v>
      </c>
      <c r="F67" s="114">
        <v>68</v>
      </c>
      <c r="G67" s="114">
        <v>62</v>
      </c>
      <c r="H67" s="114">
        <v>62</v>
      </c>
      <c r="I67" s="140">
        <v>62</v>
      </c>
      <c r="J67" s="115">
        <v>1</v>
      </c>
      <c r="K67" s="116">
        <v>1.6129032258064515</v>
      </c>
    </row>
    <row r="68" spans="1:11" ht="14.1" customHeight="1" x14ac:dyDescent="0.2">
      <c r="A68" s="306" t="s">
        <v>302</v>
      </c>
      <c r="B68" s="307" t="s">
        <v>303</v>
      </c>
      <c r="C68" s="308"/>
      <c r="D68" s="113">
        <v>0.70974971983563695</v>
      </c>
      <c r="E68" s="115">
        <v>95</v>
      </c>
      <c r="F68" s="114">
        <v>99</v>
      </c>
      <c r="G68" s="114">
        <v>104</v>
      </c>
      <c r="H68" s="114">
        <v>112</v>
      </c>
      <c r="I68" s="140">
        <v>108</v>
      </c>
      <c r="J68" s="115">
        <v>-13</v>
      </c>
      <c r="K68" s="116">
        <v>-12.037037037037036</v>
      </c>
    </row>
    <row r="69" spans="1:11" ht="14.1" customHeight="1" x14ac:dyDescent="0.2">
      <c r="A69" s="306">
        <v>83</v>
      </c>
      <c r="B69" s="307" t="s">
        <v>304</v>
      </c>
      <c r="C69" s="308"/>
      <c r="D69" s="113">
        <v>2.1068360104594697</v>
      </c>
      <c r="E69" s="115">
        <v>282</v>
      </c>
      <c r="F69" s="114">
        <v>281</v>
      </c>
      <c r="G69" s="114">
        <v>283</v>
      </c>
      <c r="H69" s="114">
        <v>296</v>
      </c>
      <c r="I69" s="140">
        <v>295</v>
      </c>
      <c r="J69" s="115">
        <v>-13</v>
      </c>
      <c r="K69" s="116">
        <v>-4.406779661016949</v>
      </c>
    </row>
    <row r="70" spans="1:11" ht="14.1" customHeight="1" x14ac:dyDescent="0.2">
      <c r="A70" s="306" t="s">
        <v>305</v>
      </c>
      <c r="B70" s="307" t="s">
        <v>306</v>
      </c>
      <c r="C70" s="308"/>
      <c r="D70" s="113">
        <v>1.4344415390362346</v>
      </c>
      <c r="E70" s="115">
        <v>192</v>
      </c>
      <c r="F70" s="114">
        <v>196</v>
      </c>
      <c r="G70" s="114">
        <v>204</v>
      </c>
      <c r="H70" s="114">
        <v>213</v>
      </c>
      <c r="I70" s="140">
        <v>214</v>
      </c>
      <c r="J70" s="115">
        <v>-22</v>
      </c>
      <c r="K70" s="116">
        <v>-10.280373831775702</v>
      </c>
    </row>
    <row r="71" spans="1:11" ht="14.1" customHeight="1" x14ac:dyDescent="0.2">
      <c r="A71" s="306"/>
      <c r="B71" s="307" t="s">
        <v>307</v>
      </c>
      <c r="C71" s="308"/>
      <c r="D71" s="113">
        <v>1.0310048561822935</v>
      </c>
      <c r="E71" s="115">
        <v>138</v>
      </c>
      <c r="F71" s="114">
        <v>143</v>
      </c>
      <c r="G71" s="114">
        <v>149</v>
      </c>
      <c r="H71" s="114">
        <v>153</v>
      </c>
      <c r="I71" s="140">
        <v>154</v>
      </c>
      <c r="J71" s="115">
        <v>-16</v>
      </c>
      <c r="K71" s="116">
        <v>-10.38961038961039</v>
      </c>
    </row>
    <row r="72" spans="1:11" ht="14.1" customHeight="1" x14ac:dyDescent="0.2">
      <c r="A72" s="306">
        <v>84</v>
      </c>
      <c r="B72" s="307" t="s">
        <v>308</v>
      </c>
      <c r="C72" s="308"/>
      <c r="D72" s="113">
        <v>9.4658199477026521</v>
      </c>
      <c r="E72" s="115">
        <v>1267</v>
      </c>
      <c r="F72" s="114">
        <v>1404</v>
      </c>
      <c r="G72" s="114">
        <v>1334</v>
      </c>
      <c r="H72" s="114">
        <v>1414</v>
      </c>
      <c r="I72" s="140">
        <v>1373</v>
      </c>
      <c r="J72" s="115">
        <v>-106</v>
      </c>
      <c r="K72" s="116">
        <v>-7.7203204661325566</v>
      </c>
    </row>
    <row r="73" spans="1:11" ht="14.1" customHeight="1" x14ac:dyDescent="0.2">
      <c r="A73" s="306" t="s">
        <v>309</v>
      </c>
      <c r="B73" s="307" t="s">
        <v>310</v>
      </c>
      <c r="C73" s="308"/>
      <c r="D73" s="113">
        <v>0.32872618602913711</v>
      </c>
      <c r="E73" s="115">
        <v>44</v>
      </c>
      <c r="F73" s="114">
        <v>43</v>
      </c>
      <c r="G73" s="114">
        <v>43</v>
      </c>
      <c r="H73" s="114">
        <v>42</v>
      </c>
      <c r="I73" s="140">
        <v>44</v>
      </c>
      <c r="J73" s="115">
        <v>0</v>
      </c>
      <c r="K73" s="116">
        <v>0</v>
      </c>
    </row>
    <row r="74" spans="1:11" ht="14.1" customHeight="1" x14ac:dyDescent="0.2">
      <c r="A74" s="306" t="s">
        <v>311</v>
      </c>
      <c r="B74" s="307" t="s">
        <v>312</v>
      </c>
      <c r="C74" s="308"/>
      <c r="D74" s="113">
        <v>5.2297347777362717E-2</v>
      </c>
      <c r="E74" s="115">
        <v>7</v>
      </c>
      <c r="F74" s="114">
        <v>8</v>
      </c>
      <c r="G74" s="114">
        <v>9</v>
      </c>
      <c r="H74" s="114">
        <v>7</v>
      </c>
      <c r="I74" s="140">
        <v>9</v>
      </c>
      <c r="J74" s="115">
        <v>-2</v>
      </c>
      <c r="K74" s="116">
        <v>-22.222222222222221</v>
      </c>
    </row>
    <row r="75" spans="1:11" ht="14.1" customHeight="1" x14ac:dyDescent="0.2">
      <c r="A75" s="306" t="s">
        <v>313</v>
      </c>
      <c r="B75" s="307" t="s">
        <v>314</v>
      </c>
      <c r="C75" s="308"/>
      <c r="D75" s="113">
        <v>8.3750466940605151</v>
      </c>
      <c r="E75" s="115">
        <v>1121</v>
      </c>
      <c r="F75" s="114">
        <v>1220</v>
      </c>
      <c r="G75" s="114">
        <v>1156</v>
      </c>
      <c r="H75" s="114">
        <v>1240</v>
      </c>
      <c r="I75" s="140">
        <v>1200</v>
      </c>
      <c r="J75" s="115">
        <v>-79</v>
      </c>
      <c r="K75" s="116">
        <v>-6.583333333333333</v>
      </c>
    </row>
    <row r="76" spans="1:11" ht="14.1" customHeight="1" x14ac:dyDescent="0.2">
      <c r="A76" s="306">
        <v>91</v>
      </c>
      <c r="B76" s="307" t="s">
        <v>315</v>
      </c>
      <c r="C76" s="308"/>
      <c r="D76" s="113">
        <v>5.9768397459843109E-2</v>
      </c>
      <c r="E76" s="115">
        <v>8</v>
      </c>
      <c r="F76" s="114">
        <v>15</v>
      </c>
      <c r="G76" s="114">
        <v>16</v>
      </c>
      <c r="H76" s="114">
        <v>14</v>
      </c>
      <c r="I76" s="140">
        <v>19</v>
      </c>
      <c r="J76" s="115">
        <v>-11</v>
      </c>
      <c r="K76" s="116">
        <v>-57.89473684210526</v>
      </c>
    </row>
    <row r="77" spans="1:11" ht="14.1" customHeight="1" x14ac:dyDescent="0.2">
      <c r="A77" s="306">
        <v>92</v>
      </c>
      <c r="B77" s="307" t="s">
        <v>316</v>
      </c>
      <c r="C77" s="308"/>
      <c r="D77" s="113">
        <v>0.62009712364587222</v>
      </c>
      <c r="E77" s="115">
        <v>83</v>
      </c>
      <c r="F77" s="114">
        <v>84</v>
      </c>
      <c r="G77" s="114">
        <v>93</v>
      </c>
      <c r="H77" s="114">
        <v>78</v>
      </c>
      <c r="I77" s="140">
        <v>92</v>
      </c>
      <c r="J77" s="115">
        <v>-9</v>
      </c>
      <c r="K77" s="116">
        <v>-9.7826086956521738</v>
      </c>
    </row>
    <row r="78" spans="1:11" ht="14.1" customHeight="1" x14ac:dyDescent="0.2">
      <c r="A78" s="306">
        <v>93</v>
      </c>
      <c r="B78" s="307" t="s">
        <v>317</v>
      </c>
      <c r="C78" s="308"/>
      <c r="D78" s="113">
        <v>5.9768397459843109E-2</v>
      </c>
      <c r="E78" s="115">
        <v>8</v>
      </c>
      <c r="F78" s="114">
        <v>9</v>
      </c>
      <c r="G78" s="114">
        <v>8</v>
      </c>
      <c r="H78" s="114">
        <v>6</v>
      </c>
      <c r="I78" s="140">
        <v>7</v>
      </c>
      <c r="J78" s="115">
        <v>1</v>
      </c>
      <c r="K78" s="116">
        <v>14.285714285714286</v>
      </c>
    </row>
    <row r="79" spans="1:11" ht="14.1" customHeight="1" x14ac:dyDescent="0.2">
      <c r="A79" s="306">
        <v>94</v>
      </c>
      <c r="B79" s="307" t="s">
        <v>318</v>
      </c>
      <c r="C79" s="308"/>
      <c r="D79" s="113">
        <v>0.91146806126260738</v>
      </c>
      <c r="E79" s="115">
        <v>122</v>
      </c>
      <c r="F79" s="114">
        <v>140</v>
      </c>
      <c r="G79" s="114">
        <v>148</v>
      </c>
      <c r="H79" s="114">
        <v>132</v>
      </c>
      <c r="I79" s="140">
        <v>132</v>
      </c>
      <c r="J79" s="115">
        <v>-10</v>
      </c>
      <c r="K79" s="116">
        <v>-7.5757575757575761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2.5775121404557342</v>
      </c>
      <c r="E81" s="143">
        <v>345</v>
      </c>
      <c r="F81" s="144">
        <v>361</v>
      </c>
      <c r="G81" s="144">
        <v>365</v>
      </c>
      <c r="H81" s="144">
        <v>384</v>
      </c>
      <c r="I81" s="145">
        <v>375</v>
      </c>
      <c r="J81" s="143">
        <v>-30</v>
      </c>
      <c r="K81" s="146">
        <v>-8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3905</v>
      </c>
      <c r="G12" s="536">
        <v>3647</v>
      </c>
      <c r="H12" s="536">
        <v>5177</v>
      </c>
      <c r="I12" s="536">
        <v>3983</v>
      </c>
      <c r="J12" s="537">
        <v>3665</v>
      </c>
      <c r="K12" s="538">
        <v>240</v>
      </c>
      <c r="L12" s="349">
        <v>6.5484311050477491</v>
      </c>
    </row>
    <row r="13" spans="1:17" s="110" customFormat="1" ht="15" customHeight="1" x14ac:dyDescent="0.2">
      <c r="A13" s="350" t="s">
        <v>344</v>
      </c>
      <c r="B13" s="351" t="s">
        <v>345</v>
      </c>
      <c r="C13" s="347"/>
      <c r="D13" s="347"/>
      <c r="E13" s="348"/>
      <c r="F13" s="536">
        <v>2201</v>
      </c>
      <c r="G13" s="536">
        <v>1932</v>
      </c>
      <c r="H13" s="536">
        <v>2861</v>
      </c>
      <c r="I13" s="536">
        <v>2271</v>
      </c>
      <c r="J13" s="537">
        <v>2033</v>
      </c>
      <c r="K13" s="538">
        <v>168</v>
      </c>
      <c r="L13" s="349">
        <v>8.2636497786522387</v>
      </c>
    </row>
    <row r="14" spans="1:17" s="110" customFormat="1" ht="22.5" customHeight="1" x14ac:dyDescent="0.2">
      <c r="A14" s="350"/>
      <c r="B14" s="351" t="s">
        <v>346</v>
      </c>
      <c r="C14" s="347"/>
      <c r="D14" s="347"/>
      <c r="E14" s="348"/>
      <c r="F14" s="536">
        <v>1704</v>
      </c>
      <c r="G14" s="536">
        <v>1715</v>
      </c>
      <c r="H14" s="536">
        <v>2316</v>
      </c>
      <c r="I14" s="536">
        <v>1712</v>
      </c>
      <c r="J14" s="537">
        <v>1632</v>
      </c>
      <c r="K14" s="538">
        <v>72</v>
      </c>
      <c r="L14" s="349">
        <v>4.4117647058823533</v>
      </c>
    </row>
    <row r="15" spans="1:17" s="110" customFormat="1" ht="15" customHeight="1" x14ac:dyDescent="0.2">
      <c r="A15" s="350" t="s">
        <v>347</v>
      </c>
      <c r="B15" s="351" t="s">
        <v>108</v>
      </c>
      <c r="C15" s="347"/>
      <c r="D15" s="347"/>
      <c r="E15" s="348"/>
      <c r="F15" s="536">
        <v>859</v>
      </c>
      <c r="G15" s="536">
        <v>1021</v>
      </c>
      <c r="H15" s="536">
        <v>1977</v>
      </c>
      <c r="I15" s="536">
        <v>1052</v>
      </c>
      <c r="J15" s="537">
        <v>888</v>
      </c>
      <c r="K15" s="538">
        <v>-29</v>
      </c>
      <c r="L15" s="349">
        <v>-3.2657657657657659</v>
      </c>
    </row>
    <row r="16" spans="1:17" s="110" customFormat="1" ht="15" customHeight="1" x14ac:dyDescent="0.2">
      <c r="A16" s="350"/>
      <c r="B16" s="351" t="s">
        <v>109</v>
      </c>
      <c r="C16" s="347"/>
      <c r="D16" s="347"/>
      <c r="E16" s="348"/>
      <c r="F16" s="536">
        <v>2641</v>
      </c>
      <c r="G16" s="536">
        <v>2359</v>
      </c>
      <c r="H16" s="536">
        <v>2894</v>
      </c>
      <c r="I16" s="536">
        <v>2616</v>
      </c>
      <c r="J16" s="537">
        <v>2491</v>
      </c>
      <c r="K16" s="538">
        <v>150</v>
      </c>
      <c r="L16" s="349">
        <v>6.0216780409474104</v>
      </c>
    </row>
    <row r="17" spans="1:12" s="110" customFormat="1" ht="15" customHeight="1" x14ac:dyDescent="0.2">
      <c r="A17" s="350"/>
      <c r="B17" s="351" t="s">
        <v>110</v>
      </c>
      <c r="C17" s="347"/>
      <c r="D17" s="347"/>
      <c r="E17" s="348"/>
      <c r="F17" s="536">
        <v>366</v>
      </c>
      <c r="G17" s="536">
        <v>230</v>
      </c>
      <c r="H17" s="536">
        <v>263</v>
      </c>
      <c r="I17" s="536">
        <v>280</v>
      </c>
      <c r="J17" s="537">
        <v>257</v>
      </c>
      <c r="K17" s="538">
        <v>109</v>
      </c>
      <c r="L17" s="349">
        <v>42.412451361867703</v>
      </c>
    </row>
    <row r="18" spans="1:12" s="110" customFormat="1" ht="15" customHeight="1" x14ac:dyDescent="0.2">
      <c r="A18" s="350"/>
      <c r="B18" s="351" t="s">
        <v>111</v>
      </c>
      <c r="C18" s="347"/>
      <c r="D18" s="347"/>
      <c r="E18" s="348"/>
      <c r="F18" s="536">
        <v>39</v>
      </c>
      <c r="G18" s="536">
        <v>37</v>
      </c>
      <c r="H18" s="536">
        <v>43</v>
      </c>
      <c r="I18" s="536">
        <v>35</v>
      </c>
      <c r="J18" s="537">
        <v>29</v>
      </c>
      <c r="K18" s="538">
        <v>10</v>
      </c>
      <c r="L18" s="349">
        <v>34.482758620689658</v>
      </c>
    </row>
    <row r="19" spans="1:12" s="110" customFormat="1" ht="15" customHeight="1" x14ac:dyDescent="0.2">
      <c r="A19" s="118" t="s">
        <v>113</v>
      </c>
      <c r="B19" s="119" t="s">
        <v>181</v>
      </c>
      <c r="C19" s="347"/>
      <c r="D19" s="347"/>
      <c r="E19" s="348"/>
      <c r="F19" s="536">
        <v>2294</v>
      </c>
      <c r="G19" s="536">
        <v>1886</v>
      </c>
      <c r="H19" s="536">
        <v>3234</v>
      </c>
      <c r="I19" s="536">
        <v>2255</v>
      </c>
      <c r="J19" s="537">
        <v>2101</v>
      </c>
      <c r="K19" s="538">
        <v>193</v>
      </c>
      <c r="L19" s="349">
        <v>9.1861018562589241</v>
      </c>
    </row>
    <row r="20" spans="1:12" s="110" customFormat="1" ht="15" customHeight="1" x14ac:dyDescent="0.2">
      <c r="A20" s="118"/>
      <c r="B20" s="119" t="s">
        <v>182</v>
      </c>
      <c r="C20" s="347"/>
      <c r="D20" s="347"/>
      <c r="E20" s="348"/>
      <c r="F20" s="536">
        <v>1611</v>
      </c>
      <c r="G20" s="536">
        <v>1761</v>
      </c>
      <c r="H20" s="536">
        <v>1943</v>
      </c>
      <c r="I20" s="536">
        <v>1728</v>
      </c>
      <c r="J20" s="537">
        <v>1564</v>
      </c>
      <c r="K20" s="538">
        <v>47</v>
      </c>
      <c r="L20" s="349">
        <v>3.0051150895140664</v>
      </c>
    </row>
    <row r="21" spans="1:12" s="110" customFormat="1" ht="15" customHeight="1" x14ac:dyDescent="0.2">
      <c r="A21" s="118" t="s">
        <v>113</v>
      </c>
      <c r="B21" s="119" t="s">
        <v>116</v>
      </c>
      <c r="C21" s="347"/>
      <c r="D21" s="347"/>
      <c r="E21" s="348"/>
      <c r="F21" s="536">
        <v>3068</v>
      </c>
      <c r="G21" s="536">
        <v>2776</v>
      </c>
      <c r="H21" s="536">
        <v>4017</v>
      </c>
      <c r="I21" s="536">
        <v>3073</v>
      </c>
      <c r="J21" s="537">
        <v>2805</v>
      </c>
      <c r="K21" s="538">
        <v>263</v>
      </c>
      <c r="L21" s="349">
        <v>9.3761140819964357</v>
      </c>
    </row>
    <row r="22" spans="1:12" s="110" customFormat="1" ht="15" customHeight="1" x14ac:dyDescent="0.2">
      <c r="A22" s="118"/>
      <c r="B22" s="119" t="s">
        <v>117</v>
      </c>
      <c r="C22" s="347"/>
      <c r="D22" s="347"/>
      <c r="E22" s="348"/>
      <c r="F22" s="536">
        <v>834</v>
      </c>
      <c r="G22" s="536">
        <v>866</v>
      </c>
      <c r="H22" s="536">
        <v>1156</v>
      </c>
      <c r="I22" s="536">
        <v>905</v>
      </c>
      <c r="J22" s="537">
        <v>858</v>
      </c>
      <c r="K22" s="538">
        <v>-24</v>
      </c>
      <c r="L22" s="349">
        <v>-2.7972027972027971</v>
      </c>
    </row>
    <row r="23" spans="1:12" s="110" customFormat="1" ht="15" customHeight="1" x14ac:dyDescent="0.2">
      <c r="A23" s="352" t="s">
        <v>347</v>
      </c>
      <c r="B23" s="353" t="s">
        <v>193</v>
      </c>
      <c r="C23" s="354"/>
      <c r="D23" s="354"/>
      <c r="E23" s="355"/>
      <c r="F23" s="539">
        <v>85</v>
      </c>
      <c r="G23" s="539">
        <v>165</v>
      </c>
      <c r="H23" s="539">
        <v>943</v>
      </c>
      <c r="I23" s="539">
        <v>78</v>
      </c>
      <c r="J23" s="540">
        <v>59</v>
      </c>
      <c r="K23" s="541">
        <v>26</v>
      </c>
      <c r="L23" s="356">
        <v>44.067796610169495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48.4</v>
      </c>
      <c r="G25" s="542">
        <v>49.2</v>
      </c>
      <c r="H25" s="542">
        <v>53.1</v>
      </c>
      <c r="I25" s="542">
        <v>48.8</v>
      </c>
      <c r="J25" s="542">
        <v>48.4</v>
      </c>
      <c r="K25" s="543" t="s">
        <v>349</v>
      </c>
      <c r="L25" s="364">
        <v>0</v>
      </c>
    </row>
    <row r="26" spans="1:12" s="110" customFormat="1" ht="15" customHeight="1" x14ac:dyDescent="0.2">
      <c r="A26" s="365" t="s">
        <v>105</v>
      </c>
      <c r="B26" s="366" t="s">
        <v>345</v>
      </c>
      <c r="C26" s="362"/>
      <c r="D26" s="362"/>
      <c r="E26" s="363"/>
      <c r="F26" s="542">
        <v>49.3</v>
      </c>
      <c r="G26" s="542">
        <v>47.6</v>
      </c>
      <c r="H26" s="542">
        <v>53.2</v>
      </c>
      <c r="I26" s="542">
        <v>47</v>
      </c>
      <c r="J26" s="544">
        <v>47</v>
      </c>
      <c r="K26" s="543" t="s">
        <v>349</v>
      </c>
      <c r="L26" s="364">
        <v>2.2999999999999972</v>
      </c>
    </row>
    <row r="27" spans="1:12" s="110" customFormat="1" ht="15" customHeight="1" x14ac:dyDescent="0.2">
      <c r="A27" s="365"/>
      <c r="B27" s="366" t="s">
        <v>346</v>
      </c>
      <c r="C27" s="362"/>
      <c r="D27" s="362"/>
      <c r="E27" s="363"/>
      <c r="F27" s="542">
        <v>47.3</v>
      </c>
      <c r="G27" s="542">
        <v>51.1</v>
      </c>
      <c r="H27" s="542">
        <v>52.9</v>
      </c>
      <c r="I27" s="542">
        <v>51.2</v>
      </c>
      <c r="J27" s="542">
        <v>50.2</v>
      </c>
      <c r="K27" s="543" t="s">
        <v>349</v>
      </c>
      <c r="L27" s="364">
        <v>-2.9000000000000057</v>
      </c>
    </row>
    <row r="28" spans="1:12" s="110" customFormat="1" ht="15" customHeight="1" x14ac:dyDescent="0.2">
      <c r="A28" s="365" t="s">
        <v>113</v>
      </c>
      <c r="B28" s="366" t="s">
        <v>108</v>
      </c>
      <c r="C28" s="362"/>
      <c r="D28" s="362"/>
      <c r="E28" s="363"/>
      <c r="F28" s="542">
        <v>57.3</v>
      </c>
      <c r="G28" s="542">
        <v>57.5</v>
      </c>
      <c r="H28" s="542">
        <v>62.4</v>
      </c>
      <c r="I28" s="542">
        <v>56.2</v>
      </c>
      <c r="J28" s="542">
        <v>59</v>
      </c>
      <c r="K28" s="543" t="s">
        <v>349</v>
      </c>
      <c r="L28" s="364">
        <v>-1.7000000000000028</v>
      </c>
    </row>
    <row r="29" spans="1:12" s="110" customFormat="1" ht="11.25" x14ac:dyDescent="0.2">
      <c r="A29" s="365"/>
      <c r="B29" s="366" t="s">
        <v>109</v>
      </c>
      <c r="C29" s="362"/>
      <c r="D29" s="362"/>
      <c r="E29" s="363"/>
      <c r="F29" s="542">
        <v>45.6</v>
      </c>
      <c r="G29" s="542">
        <v>47.7</v>
      </c>
      <c r="H29" s="542">
        <v>49.6</v>
      </c>
      <c r="I29" s="542">
        <v>47.3</v>
      </c>
      <c r="J29" s="544">
        <v>45.3</v>
      </c>
      <c r="K29" s="543" t="s">
        <v>349</v>
      </c>
      <c r="L29" s="364">
        <v>0.30000000000000426</v>
      </c>
    </row>
    <row r="30" spans="1:12" s="110" customFormat="1" ht="15" customHeight="1" x14ac:dyDescent="0.2">
      <c r="A30" s="365"/>
      <c r="B30" s="366" t="s">
        <v>110</v>
      </c>
      <c r="C30" s="362"/>
      <c r="D30" s="362"/>
      <c r="E30" s="363"/>
      <c r="F30" s="542">
        <v>51.9</v>
      </c>
      <c r="G30" s="542">
        <v>36.700000000000003</v>
      </c>
      <c r="H30" s="542">
        <v>51.9</v>
      </c>
      <c r="I30" s="542">
        <v>37.299999999999997</v>
      </c>
      <c r="J30" s="542">
        <v>43.6</v>
      </c>
      <c r="K30" s="543" t="s">
        <v>349</v>
      </c>
      <c r="L30" s="364">
        <v>8.2999999999999972</v>
      </c>
    </row>
    <row r="31" spans="1:12" s="110" customFormat="1" ht="15" customHeight="1" x14ac:dyDescent="0.2">
      <c r="A31" s="365"/>
      <c r="B31" s="366" t="s">
        <v>111</v>
      </c>
      <c r="C31" s="362"/>
      <c r="D31" s="362"/>
      <c r="E31" s="363"/>
      <c r="F31" s="542">
        <v>28.2</v>
      </c>
      <c r="G31" s="542">
        <v>32.4</v>
      </c>
      <c r="H31" s="542">
        <v>58.1</v>
      </c>
      <c r="I31" s="542">
        <v>45.7</v>
      </c>
      <c r="J31" s="542">
        <v>62.1</v>
      </c>
      <c r="K31" s="543" t="s">
        <v>349</v>
      </c>
      <c r="L31" s="364">
        <v>-33.900000000000006</v>
      </c>
    </row>
    <row r="32" spans="1:12" s="110" customFormat="1" ht="15" customHeight="1" x14ac:dyDescent="0.2">
      <c r="A32" s="367" t="s">
        <v>113</v>
      </c>
      <c r="B32" s="368" t="s">
        <v>181</v>
      </c>
      <c r="C32" s="362"/>
      <c r="D32" s="362"/>
      <c r="E32" s="363"/>
      <c r="F32" s="542">
        <v>44.3</v>
      </c>
      <c r="G32" s="542">
        <v>39.299999999999997</v>
      </c>
      <c r="H32" s="542">
        <v>43.5</v>
      </c>
      <c r="I32" s="542">
        <v>38.1</v>
      </c>
      <c r="J32" s="544">
        <v>41.7</v>
      </c>
      <c r="K32" s="543" t="s">
        <v>349</v>
      </c>
      <c r="L32" s="364">
        <v>2.5999999999999943</v>
      </c>
    </row>
    <row r="33" spans="1:12" s="110" customFormat="1" ht="15" customHeight="1" x14ac:dyDescent="0.2">
      <c r="A33" s="367"/>
      <c r="B33" s="368" t="s">
        <v>182</v>
      </c>
      <c r="C33" s="362"/>
      <c r="D33" s="362"/>
      <c r="E33" s="363"/>
      <c r="F33" s="542">
        <v>54.1</v>
      </c>
      <c r="G33" s="542">
        <v>58.9</v>
      </c>
      <c r="H33" s="542">
        <v>63.9</v>
      </c>
      <c r="I33" s="542">
        <v>62.1</v>
      </c>
      <c r="J33" s="542">
        <v>57.2</v>
      </c>
      <c r="K33" s="543" t="s">
        <v>349</v>
      </c>
      <c r="L33" s="364">
        <v>-3.1000000000000014</v>
      </c>
    </row>
    <row r="34" spans="1:12" s="369" customFormat="1" ht="15" customHeight="1" x14ac:dyDescent="0.2">
      <c r="A34" s="367" t="s">
        <v>113</v>
      </c>
      <c r="B34" s="368" t="s">
        <v>116</v>
      </c>
      <c r="C34" s="362"/>
      <c r="D34" s="362"/>
      <c r="E34" s="363"/>
      <c r="F34" s="542">
        <v>47.2</v>
      </c>
      <c r="G34" s="542">
        <v>47.7</v>
      </c>
      <c r="H34" s="542">
        <v>50.8</v>
      </c>
      <c r="I34" s="542">
        <v>47.7</v>
      </c>
      <c r="J34" s="542">
        <v>47</v>
      </c>
      <c r="K34" s="543" t="s">
        <v>349</v>
      </c>
      <c r="L34" s="364">
        <v>0.20000000000000284</v>
      </c>
    </row>
    <row r="35" spans="1:12" s="369" customFormat="1" ht="11.25" x14ac:dyDescent="0.2">
      <c r="A35" s="370"/>
      <c r="B35" s="371" t="s">
        <v>117</v>
      </c>
      <c r="C35" s="372"/>
      <c r="D35" s="372"/>
      <c r="E35" s="373"/>
      <c r="F35" s="545">
        <v>53.1</v>
      </c>
      <c r="G35" s="545">
        <v>54</v>
      </c>
      <c r="H35" s="545">
        <v>59.6</v>
      </c>
      <c r="I35" s="545">
        <v>52.6</v>
      </c>
      <c r="J35" s="546">
        <v>53.3</v>
      </c>
      <c r="K35" s="547" t="s">
        <v>349</v>
      </c>
      <c r="L35" s="374">
        <v>-0.19999999999999574</v>
      </c>
    </row>
    <row r="36" spans="1:12" s="369" customFormat="1" ht="15.95" customHeight="1" x14ac:dyDescent="0.2">
      <c r="A36" s="375" t="s">
        <v>350</v>
      </c>
      <c r="B36" s="376"/>
      <c r="C36" s="377"/>
      <c r="D36" s="376"/>
      <c r="E36" s="378"/>
      <c r="F36" s="548">
        <v>3796</v>
      </c>
      <c r="G36" s="548">
        <v>3449</v>
      </c>
      <c r="H36" s="548">
        <v>4082</v>
      </c>
      <c r="I36" s="548">
        <v>3880</v>
      </c>
      <c r="J36" s="548">
        <v>3575</v>
      </c>
      <c r="K36" s="549">
        <v>221</v>
      </c>
      <c r="L36" s="380">
        <v>6.1818181818181817</v>
      </c>
    </row>
    <row r="37" spans="1:12" s="369" customFormat="1" ht="15.95" customHeight="1" x14ac:dyDescent="0.2">
      <c r="A37" s="381"/>
      <c r="B37" s="382" t="s">
        <v>113</v>
      </c>
      <c r="C37" s="382" t="s">
        <v>351</v>
      </c>
      <c r="D37" s="382"/>
      <c r="E37" s="383"/>
      <c r="F37" s="548">
        <v>1839</v>
      </c>
      <c r="G37" s="548">
        <v>1698</v>
      </c>
      <c r="H37" s="548">
        <v>2166</v>
      </c>
      <c r="I37" s="548">
        <v>1893</v>
      </c>
      <c r="J37" s="548">
        <v>1732</v>
      </c>
      <c r="K37" s="549">
        <v>107</v>
      </c>
      <c r="L37" s="380">
        <v>6.177829099307159</v>
      </c>
    </row>
    <row r="38" spans="1:12" s="369" customFormat="1" ht="15.95" customHeight="1" x14ac:dyDescent="0.2">
      <c r="A38" s="381"/>
      <c r="B38" s="384" t="s">
        <v>105</v>
      </c>
      <c r="C38" s="384" t="s">
        <v>106</v>
      </c>
      <c r="D38" s="385"/>
      <c r="E38" s="383"/>
      <c r="F38" s="548">
        <v>2149</v>
      </c>
      <c r="G38" s="548">
        <v>1849</v>
      </c>
      <c r="H38" s="548">
        <v>2263</v>
      </c>
      <c r="I38" s="548">
        <v>2232</v>
      </c>
      <c r="J38" s="550">
        <v>1986</v>
      </c>
      <c r="K38" s="549">
        <v>163</v>
      </c>
      <c r="L38" s="380">
        <v>8.2074521651560932</v>
      </c>
    </row>
    <row r="39" spans="1:12" s="369" customFormat="1" ht="15.95" customHeight="1" x14ac:dyDescent="0.2">
      <c r="A39" s="381"/>
      <c r="B39" s="385"/>
      <c r="C39" s="382" t="s">
        <v>352</v>
      </c>
      <c r="D39" s="385"/>
      <c r="E39" s="383"/>
      <c r="F39" s="548">
        <v>1060</v>
      </c>
      <c r="G39" s="548">
        <v>881</v>
      </c>
      <c r="H39" s="548">
        <v>1203</v>
      </c>
      <c r="I39" s="548">
        <v>1049</v>
      </c>
      <c r="J39" s="548">
        <v>934</v>
      </c>
      <c r="K39" s="549">
        <v>126</v>
      </c>
      <c r="L39" s="380">
        <v>13.490364025695932</v>
      </c>
    </row>
    <row r="40" spans="1:12" s="369" customFormat="1" ht="15.95" customHeight="1" x14ac:dyDescent="0.2">
      <c r="A40" s="381"/>
      <c r="B40" s="384"/>
      <c r="C40" s="384" t="s">
        <v>107</v>
      </c>
      <c r="D40" s="385"/>
      <c r="E40" s="383"/>
      <c r="F40" s="548">
        <v>1647</v>
      </c>
      <c r="G40" s="548">
        <v>1600</v>
      </c>
      <c r="H40" s="548">
        <v>1819</v>
      </c>
      <c r="I40" s="548">
        <v>1648</v>
      </c>
      <c r="J40" s="548">
        <v>1589</v>
      </c>
      <c r="K40" s="549">
        <v>58</v>
      </c>
      <c r="L40" s="380">
        <v>3.6500943989930774</v>
      </c>
    </row>
    <row r="41" spans="1:12" s="369" customFormat="1" ht="24" customHeight="1" x14ac:dyDescent="0.2">
      <c r="A41" s="381"/>
      <c r="B41" s="385"/>
      <c r="C41" s="382" t="s">
        <v>352</v>
      </c>
      <c r="D41" s="385"/>
      <c r="E41" s="383"/>
      <c r="F41" s="548">
        <v>779</v>
      </c>
      <c r="G41" s="548">
        <v>817</v>
      </c>
      <c r="H41" s="548">
        <v>963</v>
      </c>
      <c r="I41" s="548">
        <v>844</v>
      </c>
      <c r="J41" s="550">
        <v>798</v>
      </c>
      <c r="K41" s="549">
        <v>-19</v>
      </c>
      <c r="L41" s="380">
        <v>-2.3809523809523809</v>
      </c>
    </row>
    <row r="42" spans="1:12" s="110" customFormat="1" ht="15" customHeight="1" x14ac:dyDescent="0.2">
      <c r="A42" s="381"/>
      <c r="B42" s="384" t="s">
        <v>113</v>
      </c>
      <c r="C42" s="384" t="s">
        <v>353</v>
      </c>
      <c r="D42" s="385"/>
      <c r="E42" s="383"/>
      <c r="F42" s="548">
        <v>775</v>
      </c>
      <c r="G42" s="548">
        <v>852</v>
      </c>
      <c r="H42" s="548">
        <v>1031</v>
      </c>
      <c r="I42" s="548">
        <v>973</v>
      </c>
      <c r="J42" s="548">
        <v>820</v>
      </c>
      <c r="K42" s="549">
        <v>-45</v>
      </c>
      <c r="L42" s="380">
        <v>-5.4878048780487809</v>
      </c>
    </row>
    <row r="43" spans="1:12" s="110" customFormat="1" ht="15" customHeight="1" x14ac:dyDescent="0.2">
      <c r="A43" s="381"/>
      <c r="B43" s="385"/>
      <c r="C43" s="382" t="s">
        <v>352</v>
      </c>
      <c r="D43" s="385"/>
      <c r="E43" s="383"/>
      <c r="F43" s="548">
        <v>444</v>
      </c>
      <c r="G43" s="548">
        <v>490</v>
      </c>
      <c r="H43" s="548">
        <v>643</v>
      </c>
      <c r="I43" s="548">
        <v>547</v>
      </c>
      <c r="J43" s="548">
        <v>484</v>
      </c>
      <c r="K43" s="549">
        <v>-40</v>
      </c>
      <c r="L43" s="380">
        <v>-8.2644628099173545</v>
      </c>
    </row>
    <row r="44" spans="1:12" s="110" customFormat="1" ht="15" customHeight="1" x14ac:dyDescent="0.2">
      <c r="A44" s="381"/>
      <c r="B44" s="384"/>
      <c r="C44" s="366" t="s">
        <v>109</v>
      </c>
      <c r="D44" s="385"/>
      <c r="E44" s="383"/>
      <c r="F44" s="548">
        <v>2616</v>
      </c>
      <c r="G44" s="548">
        <v>2331</v>
      </c>
      <c r="H44" s="548">
        <v>2746</v>
      </c>
      <c r="I44" s="548">
        <v>2593</v>
      </c>
      <c r="J44" s="550">
        <v>2469</v>
      </c>
      <c r="K44" s="549">
        <v>147</v>
      </c>
      <c r="L44" s="380">
        <v>5.9538274605103281</v>
      </c>
    </row>
    <row r="45" spans="1:12" s="110" customFormat="1" ht="15" customHeight="1" x14ac:dyDescent="0.2">
      <c r="A45" s="381"/>
      <c r="B45" s="385"/>
      <c r="C45" s="382" t="s">
        <v>352</v>
      </c>
      <c r="D45" s="385"/>
      <c r="E45" s="383"/>
      <c r="F45" s="548">
        <v>1194</v>
      </c>
      <c r="G45" s="548">
        <v>1112</v>
      </c>
      <c r="H45" s="548">
        <v>1362</v>
      </c>
      <c r="I45" s="548">
        <v>1226</v>
      </c>
      <c r="J45" s="548">
        <v>1118</v>
      </c>
      <c r="K45" s="549">
        <v>76</v>
      </c>
      <c r="L45" s="380">
        <v>6.7978533094812166</v>
      </c>
    </row>
    <row r="46" spans="1:12" s="110" customFormat="1" ht="15" customHeight="1" x14ac:dyDescent="0.2">
      <c r="A46" s="381"/>
      <c r="B46" s="384"/>
      <c r="C46" s="366" t="s">
        <v>110</v>
      </c>
      <c r="D46" s="385"/>
      <c r="E46" s="383"/>
      <c r="F46" s="548">
        <v>366</v>
      </c>
      <c r="G46" s="548">
        <v>229</v>
      </c>
      <c r="H46" s="548">
        <v>262</v>
      </c>
      <c r="I46" s="548">
        <v>279</v>
      </c>
      <c r="J46" s="548">
        <v>257</v>
      </c>
      <c r="K46" s="549">
        <v>109</v>
      </c>
      <c r="L46" s="380">
        <v>42.412451361867703</v>
      </c>
    </row>
    <row r="47" spans="1:12" s="110" customFormat="1" ht="15" customHeight="1" x14ac:dyDescent="0.2">
      <c r="A47" s="381"/>
      <c r="B47" s="385"/>
      <c r="C47" s="382" t="s">
        <v>352</v>
      </c>
      <c r="D47" s="385"/>
      <c r="E47" s="383"/>
      <c r="F47" s="548">
        <v>190</v>
      </c>
      <c r="G47" s="548">
        <v>84</v>
      </c>
      <c r="H47" s="548">
        <v>136</v>
      </c>
      <c r="I47" s="548">
        <v>104</v>
      </c>
      <c r="J47" s="550">
        <v>112</v>
      </c>
      <c r="K47" s="549">
        <v>78</v>
      </c>
      <c r="L47" s="380">
        <v>69.642857142857139</v>
      </c>
    </row>
    <row r="48" spans="1:12" s="110" customFormat="1" ht="15" customHeight="1" x14ac:dyDescent="0.2">
      <c r="A48" s="381"/>
      <c r="B48" s="385"/>
      <c r="C48" s="366" t="s">
        <v>111</v>
      </c>
      <c r="D48" s="386"/>
      <c r="E48" s="387"/>
      <c r="F48" s="548">
        <v>39</v>
      </c>
      <c r="G48" s="548">
        <v>37</v>
      </c>
      <c r="H48" s="548">
        <v>43</v>
      </c>
      <c r="I48" s="548">
        <v>35</v>
      </c>
      <c r="J48" s="548">
        <v>29</v>
      </c>
      <c r="K48" s="549">
        <v>10</v>
      </c>
      <c r="L48" s="380">
        <v>34.482758620689658</v>
      </c>
    </row>
    <row r="49" spans="1:12" s="110" customFormat="1" ht="15" customHeight="1" x14ac:dyDescent="0.2">
      <c r="A49" s="381"/>
      <c r="B49" s="385"/>
      <c r="C49" s="382" t="s">
        <v>352</v>
      </c>
      <c r="D49" s="385"/>
      <c r="E49" s="383"/>
      <c r="F49" s="548">
        <v>11</v>
      </c>
      <c r="G49" s="548">
        <v>12</v>
      </c>
      <c r="H49" s="548">
        <v>25</v>
      </c>
      <c r="I49" s="548">
        <v>16</v>
      </c>
      <c r="J49" s="548">
        <v>18</v>
      </c>
      <c r="K49" s="549">
        <v>-7</v>
      </c>
      <c r="L49" s="380">
        <v>-38.888888888888886</v>
      </c>
    </row>
    <row r="50" spans="1:12" s="110" customFormat="1" ht="15" customHeight="1" x14ac:dyDescent="0.2">
      <c r="A50" s="381"/>
      <c r="B50" s="384" t="s">
        <v>113</v>
      </c>
      <c r="C50" s="382" t="s">
        <v>181</v>
      </c>
      <c r="D50" s="385"/>
      <c r="E50" s="383"/>
      <c r="F50" s="548">
        <v>2193</v>
      </c>
      <c r="G50" s="548">
        <v>1698</v>
      </c>
      <c r="H50" s="548">
        <v>2173</v>
      </c>
      <c r="I50" s="548">
        <v>2156</v>
      </c>
      <c r="J50" s="550">
        <v>2022</v>
      </c>
      <c r="K50" s="549">
        <v>171</v>
      </c>
      <c r="L50" s="380">
        <v>8.4569732937685451</v>
      </c>
    </row>
    <row r="51" spans="1:12" s="110" customFormat="1" ht="15" customHeight="1" x14ac:dyDescent="0.2">
      <c r="A51" s="381"/>
      <c r="B51" s="385"/>
      <c r="C51" s="382" t="s">
        <v>352</v>
      </c>
      <c r="D51" s="385"/>
      <c r="E51" s="383"/>
      <c r="F51" s="548">
        <v>972</v>
      </c>
      <c r="G51" s="548">
        <v>667</v>
      </c>
      <c r="H51" s="548">
        <v>946</v>
      </c>
      <c r="I51" s="548">
        <v>822</v>
      </c>
      <c r="J51" s="548">
        <v>844</v>
      </c>
      <c r="K51" s="549">
        <v>128</v>
      </c>
      <c r="L51" s="380">
        <v>15.165876777251185</v>
      </c>
    </row>
    <row r="52" spans="1:12" s="110" customFormat="1" ht="15" customHeight="1" x14ac:dyDescent="0.2">
      <c r="A52" s="381"/>
      <c r="B52" s="384"/>
      <c r="C52" s="382" t="s">
        <v>182</v>
      </c>
      <c r="D52" s="385"/>
      <c r="E52" s="383"/>
      <c r="F52" s="548">
        <v>1603</v>
      </c>
      <c r="G52" s="548">
        <v>1751</v>
      </c>
      <c r="H52" s="548">
        <v>1909</v>
      </c>
      <c r="I52" s="548">
        <v>1724</v>
      </c>
      <c r="J52" s="548">
        <v>1553</v>
      </c>
      <c r="K52" s="549">
        <v>50</v>
      </c>
      <c r="L52" s="380">
        <v>3.2195750160978749</v>
      </c>
    </row>
    <row r="53" spans="1:12" s="269" customFormat="1" ht="11.25" customHeight="1" x14ac:dyDescent="0.2">
      <c r="A53" s="381"/>
      <c r="B53" s="385"/>
      <c r="C53" s="382" t="s">
        <v>352</v>
      </c>
      <c r="D53" s="385"/>
      <c r="E53" s="383"/>
      <c r="F53" s="548">
        <v>867</v>
      </c>
      <c r="G53" s="548">
        <v>1031</v>
      </c>
      <c r="H53" s="548">
        <v>1220</v>
      </c>
      <c r="I53" s="548">
        <v>1071</v>
      </c>
      <c r="J53" s="550">
        <v>888</v>
      </c>
      <c r="K53" s="549">
        <v>-21</v>
      </c>
      <c r="L53" s="380">
        <v>-2.3648648648648649</v>
      </c>
    </row>
    <row r="54" spans="1:12" s="151" customFormat="1" ht="12.75" customHeight="1" x14ac:dyDescent="0.2">
      <c r="A54" s="381"/>
      <c r="B54" s="384" t="s">
        <v>113</v>
      </c>
      <c r="C54" s="384" t="s">
        <v>116</v>
      </c>
      <c r="D54" s="385"/>
      <c r="E54" s="383"/>
      <c r="F54" s="548">
        <v>2972</v>
      </c>
      <c r="G54" s="548">
        <v>2598</v>
      </c>
      <c r="H54" s="548">
        <v>3018</v>
      </c>
      <c r="I54" s="548">
        <v>2984</v>
      </c>
      <c r="J54" s="548">
        <v>2725</v>
      </c>
      <c r="K54" s="549">
        <v>247</v>
      </c>
      <c r="L54" s="380">
        <v>9.0642201834862384</v>
      </c>
    </row>
    <row r="55" spans="1:12" ht="11.25" x14ac:dyDescent="0.2">
      <c r="A55" s="381"/>
      <c r="B55" s="385"/>
      <c r="C55" s="382" t="s">
        <v>352</v>
      </c>
      <c r="D55" s="385"/>
      <c r="E55" s="383"/>
      <c r="F55" s="548">
        <v>1403</v>
      </c>
      <c r="G55" s="548">
        <v>1239</v>
      </c>
      <c r="H55" s="548">
        <v>1533</v>
      </c>
      <c r="I55" s="548">
        <v>1423</v>
      </c>
      <c r="J55" s="548">
        <v>1280</v>
      </c>
      <c r="K55" s="549">
        <v>123</v>
      </c>
      <c r="L55" s="380">
        <v>9.609375</v>
      </c>
    </row>
    <row r="56" spans="1:12" ht="14.25" customHeight="1" x14ac:dyDescent="0.2">
      <c r="A56" s="381"/>
      <c r="B56" s="385"/>
      <c r="C56" s="384" t="s">
        <v>117</v>
      </c>
      <c r="D56" s="385"/>
      <c r="E56" s="383"/>
      <c r="F56" s="548">
        <v>821</v>
      </c>
      <c r="G56" s="548">
        <v>846</v>
      </c>
      <c r="H56" s="548">
        <v>1061</v>
      </c>
      <c r="I56" s="548">
        <v>891</v>
      </c>
      <c r="J56" s="548">
        <v>848</v>
      </c>
      <c r="K56" s="549">
        <v>-27</v>
      </c>
      <c r="L56" s="380">
        <v>-3.1839622641509435</v>
      </c>
    </row>
    <row r="57" spans="1:12" ht="18.75" customHeight="1" x14ac:dyDescent="0.2">
      <c r="A57" s="388"/>
      <c r="B57" s="389"/>
      <c r="C57" s="390" t="s">
        <v>352</v>
      </c>
      <c r="D57" s="389"/>
      <c r="E57" s="391"/>
      <c r="F57" s="551">
        <v>436</v>
      </c>
      <c r="G57" s="552">
        <v>457</v>
      </c>
      <c r="H57" s="552">
        <v>632</v>
      </c>
      <c r="I57" s="552">
        <v>469</v>
      </c>
      <c r="J57" s="552">
        <v>452</v>
      </c>
      <c r="K57" s="553">
        <f t="shared" ref="K57" si="0">IF(OR(F57=".",J57=".")=TRUE,".",IF(OR(F57="*",J57="*")=TRUE,"*",IF(AND(F57="-",J57="-")=TRUE,"-",IF(AND(ISNUMBER(J57),ISNUMBER(F57))=TRUE,IF(F57-J57=0,0,F57-J57),IF(ISNUMBER(F57)=TRUE,F57,-J57)))))</f>
        <v>-16</v>
      </c>
      <c r="L57" s="392">
        <f t="shared" ref="L57" si="1">IF(K57 =".",".",IF(K57 ="*","*",IF(K57="-","-",IF(K57=0,0,IF(OR(J57="-",J57=".",F57="-",F57=".")=TRUE,"X",IF(J57=0,"0,0",IF(ABS(K57*100/J57)&gt;250,".X",(K57*100/J57))))))))</f>
        <v>-3.5398230088495577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3905</v>
      </c>
      <c r="E11" s="114">
        <v>3647</v>
      </c>
      <c r="F11" s="114">
        <v>5177</v>
      </c>
      <c r="G11" s="114">
        <v>3983</v>
      </c>
      <c r="H11" s="140">
        <v>3665</v>
      </c>
      <c r="I11" s="115">
        <v>240</v>
      </c>
      <c r="J11" s="116">
        <v>6.5484311050477491</v>
      </c>
    </row>
    <row r="12" spans="1:15" s="110" customFormat="1" ht="24.95" customHeight="1" x14ac:dyDescent="0.2">
      <c r="A12" s="193" t="s">
        <v>132</v>
      </c>
      <c r="B12" s="194" t="s">
        <v>133</v>
      </c>
      <c r="C12" s="113">
        <v>0.23047375160051217</v>
      </c>
      <c r="D12" s="115">
        <v>9</v>
      </c>
      <c r="E12" s="114">
        <v>3</v>
      </c>
      <c r="F12" s="114" t="s">
        <v>513</v>
      </c>
      <c r="G12" s="114">
        <v>6</v>
      </c>
      <c r="H12" s="140">
        <v>12</v>
      </c>
      <c r="I12" s="115">
        <v>-3</v>
      </c>
      <c r="J12" s="116">
        <v>-25</v>
      </c>
    </row>
    <row r="13" spans="1:15" s="110" customFormat="1" ht="24.95" customHeight="1" x14ac:dyDescent="0.2">
      <c r="A13" s="193" t="s">
        <v>134</v>
      </c>
      <c r="B13" s="199" t="s">
        <v>214</v>
      </c>
      <c r="C13" s="113">
        <v>0.81946222791293211</v>
      </c>
      <c r="D13" s="115">
        <v>32</v>
      </c>
      <c r="E13" s="114">
        <v>30</v>
      </c>
      <c r="F13" s="114" t="s">
        <v>513</v>
      </c>
      <c r="G13" s="114">
        <v>30</v>
      </c>
      <c r="H13" s="140">
        <v>30</v>
      </c>
      <c r="I13" s="115">
        <v>2</v>
      </c>
      <c r="J13" s="116">
        <v>6.666666666666667</v>
      </c>
    </row>
    <row r="14" spans="1:15" s="287" customFormat="1" ht="24.95" customHeight="1" x14ac:dyDescent="0.2">
      <c r="A14" s="193" t="s">
        <v>215</v>
      </c>
      <c r="B14" s="199" t="s">
        <v>137</v>
      </c>
      <c r="C14" s="113">
        <v>12.932138284250961</v>
      </c>
      <c r="D14" s="115">
        <v>505</v>
      </c>
      <c r="E14" s="114">
        <v>305</v>
      </c>
      <c r="F14" s="114">
        <v>467</v>
      </c>
      <c r="G14" s="114">
        <v>395</v>
      </c>
      <c r="H14" s="140">
        <v>290</v>
      </c>
      <c r="I14" s="115">
        <v>215</v>
      </c>
      <c r="J14" s="116">
        <v>74.137931034482762</v>
      </c>
      <c r="K14" s="110"/>
      <c r="L14" s="110"/>
      <c r="M14" s="110"/>
      <c r="N14" s="110"/>
      <c r="O14" s="110"/>
    </row>
    <row r="15" spans="1:15" s="110" customFormat="1" ht="24.95" customHeight="1" x14ac:dyDescent="0.2">
      <c r="A15" s="193" t="s">
        <v>216</v>
      </c>
      <c r="B15" s="199" t="s">
        <v>217</v>
      </c>
      <c r="C15" s="113">
        <v>0.84507042253521125</v>
      </c>
      <c r="D15" s="115">
        <v>33</v>
      </c>
      <c r="E15" s="114">
        <v>43</v>
      </c>
      <c r="F15" s="114">
        <v>69</v>
      </c>
      <c r="G15" s="114">
        <v>41</v>
      </c>
      <c r="H15" s="140">
        <v>40</v>
      </c>
      <c r="I15" s="115">
        <v>-7</v>
      </c>
      <c r="J15" s="116">
        <v>-17.5</v>
      </c>
    </row>
    <row r="16" spans="1:15" s="287" customFormat="1" ht="24.95" customHeight="1" x14ac:dyDescent="0.2">
      <c r="A16" s="193" t="s">
        <v>218</v>
      </c>
      <c r="B16" s="199" t="s">
        <v>141</v>
      </c>
      <c r="C16" s="113">
        <v>8.5275288092189498</v>
      </c>
      <c r="D16" s="115">
        <v>333</v>
      </c>
      <c r="E16" s="114">
        <v>99</v>
      </c>
      <c r="F16" s="114">
        <v>205</v>
      </c>
      <c r="G16" s="114">
        <v>208</v>
      </c>
      <c r="H16" s="140">
        <v>132</v>
      </c>
      <c r="I16" s="115">
        <v>201</v>
      </c>
      <c r="J16" s="116">
        <v>152.27272727272728</v>
      </c>
      <c r="K16" s="110"/>
      <c r="L16" s="110"/>
      <c r="M16" s="110"/>
      <c r="N16" s="110"/>
      <c r="O16" s="110"/>
    </row>
    <row r="17" spans="1:15" s="110" customFormat="1" ht="24.95" customHeight="1" x14ac:dyDescent="0.2">
      <c r="A17" s="193" t="s">
        <v>142</v>
      </c>
      <c r="B17" s="199" t="s">
        <v>220</v>
      </c>
      <c r="C17" s="113">
        <v>3.5595390524967989</v>
      </c>
      <c r="D17" s="115">
        <v>139</v>
      </c>
      <c r="E17" s="114">
        <v>163</v>
      </c>
      <c r="F17" s="114">
        <v>193</v>
      </c>
      <c r="G17" s="114">
        <v>146</v>
      </c>
      <c r="H17" s="140">
        <v>118</v>
      </c>
      <c r="I17" s="115">
        <v>21</v>
      </c>
      <c r="J17" s="116">
        <v>17.796610169491526</v>
      </c>
    </row>
    <row r="18" spans="1:15" s="287" customFormat="1" ht="24.95" customHeight="1" x14ac:dyDescent="0.2">
      <c r="A18" s="201" t="s">
        <v>144</v>
      </c>
      <c r="B18" s="202" t="s">
        <v>145</v>
      </c>
      <c r="C18" s="113">
        <v>4.4046094750320099</v>
      </c>
      <c r="D18" s="115">
        <v>172</v>
      </c>
      <c r="E18" s="114">
        <v>119</v>
      </c>
      <c r="F18" s="114" t="s">
        <v>513</v>
      </c>
      <c r="G18" s="114">
        <v>236</v>
      </c>
      <c r="H18" s="140">
        <v>197</v>
      </c>
      <c r="I18" s="115">
        <v>-25</v>
      </c>
      <c r="J18" s="116">
        <v>-12.690355329949238</v>
      </c>
      <c r="K18" s="110"/>
      <c r="L18" s="110"/>
      <c r="M18" s="110"/>
      <c r="N18" s="110"/>
      <c r="O18" s="110"/>
    </row>
    <row r="19" spans="1:15" s="110" customFormat="1" ht="24.95" customHeight="1" x14ac:dyDescent="0.2">
      <c r="A19" s="193" t="s">
        <v>146</v>
      </c>
      <c r="B19" s="199" t="s">
        <v>147</v>
      </c>
      <c r="C19" s="113">
        <v>11.830985915492958</v>
      </c>
      <c r="D19" s="115">
        <v>462</v>
      </c>
      <c r="E19" s="114">
        <v>470</v>
      </c>
      <c r="F19" s="114">
        <v>676</v>
      </c>
      <c r="G19" s="114">
        <v>500</v>
      </c>
      <c r="H19" s="140">
        <v>501</v>
      </c>
      <c r="I19" s="115">
        <v>-39</v>
      </c>
      <c r="J19" s="116">
        <v>-7.7844311377245505</v>
      </c>
    </row>
    <row r="20" spans="1:15" s="287" customFormat="1" ht="24.95" customHeight="1" x14ac:dyDescent="0.2">
      <c r="A20" s="193" t="s">
        <v>148</v>
      </c>
      <c r="B20" s="199" t="s">
        <v>149</v>
      </c>
      <c r="C20" s="113">
        <v>2.1766965428937262</v>
      </c>
      <c r="D20" s="115">
        <v>85</v>
      </c>
      <c r="E20" s="114">
        <v>182</v>
      </c>
      <c r="F20" s="114">
        <v>117</v>
      </c>
      <c r="G20" s="114">
        <v>99</v>
      </c>
      <c r="H20" s="140">
        <v>75</v>
      </c>
      <c r="I20" s="115">
        <v>10</v>
      </c>
      <c r="J20" s="116">
        <v>13.333333333333334</v>
      </c>
      <c r="K20" s="110"/>
      <c r="L20" s="110"/>
      <c r="M20" s="110"/>
      <c r="N20" s="110"/>
      <c r="O20" s="110"/>
    </row>
    <row r="21" spans="1:15" s="110" customFormat="1" ht="24.95" customHeight="1" x14ac:dyDescent="0.2">
      <c r="A21" s="201" t="s">
        <v>150</v>
      </c>
      <c r="B21" s="202" t="s">
        <v>151</v>
      </c>
      <c r="C21" s="113">
        <v>8.8348271446862991</v>
      </c>
      <c r="D21" s="115">
        <v>345</v>
      </c>
      <c r="E21" s="114">
        <v>406</v>
      </c>
      <c r="F21" s="114">
        <v>372</v>
      </c>
      <c r="G21" s="114">
        <v>320</v>
      </c>
      <c r="H21" s="140">
        <v>326</v>
      </c>
      <c r="I21" s="115">
        <v>19</v>
      </c>
      <c r="J21" s="116">
        <v>5.8282208588957056</v>
      </c>
    </row>
    <row r="22" spans="1:15" s="110" customFormat="1" ht="24.95" customHeight="1" x14ac:dyDescent="0.2">
      <c r="A22" s="201" t="s">
        <v>152</v>
      </c>
      <c r="B22" s="199" t="s">
        <v>153</v>
      </c>
      <c r="C22" s="113">
        <v>2.586427656850192</v>
      </c>
      <c r="D22" s="115">
        <v>101</v>
      </c>
      <c r="E22" s="114">
        <v>94</v>
      </c>
      <c r="F22" s="114">
        <v>189</v>
      </c>
      <c r="G22" s="114">
        <v>108</v>
      </c>
      <c r="H22" s="140">
        <v>130</v>
      </c>
      <c r="I22" s="115">
        <v>-29</v>
      </c>
      <c r="J22" s="116">
        <v>-22.307692307692307</v>
      </c>
    </row>
    <row r="23" spans="1:15" s="110" customFormat="1" ht="24.95" customHeight="1" x14ac:dyDescent="0.2">
      <c r="A23" s="193" t="s">
        <v>154</v>
      </c>
      <c r="B23" s="199" t="s">
        <v>155</v>
      </c>
      <c r="C23" s="113">
        <v>0.69142125480153649</v>
      </c>
      <c r="D23" s="115">
        <v>27</v>
      </c>
      <c r="E23" s="114">
        <v>19</v>
      </c>
      <c r="F23" s="114">
        <v>51</v>
      </c>
      <c r="G23" s="114">
        <v>25</v>
      </c>
      <c r="H23" s="140">
        <v>31</v>
      </c>
      <c r="I23" s="115">
        <v>-4</v>
      </c>
      <c r="J23" s="116">
        <v>-12.903225806451612</v>
      </c>
    </row>
    <row r="24" spans="1:15" s="110" customFormat="1" ht="24.95" customHeight="1" x14ac:dyDescent="0.2">
      <c r="A24" s="193" t="s">
        <v>156</v>
      </c>
      <c r="B24" s="199" t="s">
        <v>221</v>
      </c>
      <c r="C24" s="113">
        <v>7.1446862996158771</v>
      </c>
      <c r="D24" s="115">
        <v>279</v>
      </c>
      <c r="E24" s="114">
        <v>211</v>
      </c>
      <c r="F24" s="114">
        <v>349</v>
      </c>
      <c r="G24" s="114">
        <v>295</v>
      </c>
      <c r="H24" s="140">
        <v>293</v>
      </c>
      <c r="I24" s="115">
        <v>-14</v>
      </c>
      <c r="J24" s="116">
        <v>-4.7781569965870307</v>
      </c>
    </row>
    <row r="25" spans="1:15" s="110" customFormat="1" ht="24.95" customHeight="1" x14ac:dyDescent="0.2">
      <c r="A25" s="193" t="s">
        <v>222</v>
      </c>
      <c r="B25" s="204" t="s">
        <v>159</v>
      </c>
      <c r="C25" s="113">
        <v>7.9641485275288089</v>
      </c>
      <c r="D25" s="115">
        <v>311</v>
      </c>
      <c r="E25" s="114">
        <v>269</v>
      </c>
      <c r="F25" s="114">
        <v>336</v>
      </c>
      <c r="G25" s="114">
        <v>327</v>
      </c>
      <c r="H25" s="140">
        <v>368</v>
      </c>
      <c r="I25" s="115">
        <v>-57</v>
      </c>
      <c r="J25" s="116">
        <v>-15.489130434782609</v>
      </c>
    </row>
    <row r="26" spans="1:15" s="110" customFormat="1" ht="24.95" customHeight="1" x14ac:dyDescent="0.2">
      <c r="A26" s="201">
        <v>782.78300000000002</v>
      </c>
      <c r="B26" s="203" t="s">
        <v>160</v>
      </c>
      <c r="C26" s="113">
        <v>11.113956466069142</v>
      </c>
      <c r="D26" s="115">
        <v>434</v>
      </c>
      <c r="E26" s="114">
        <v>448</v>
      </c>
      <c r="F26" s="114">
        <v>697</v>
      </c>
      <c r="G26" s="114">
        <v>528</v>
      </c>
      <c r="H26" s="140">
        <v>472</v>
      </c>
      <c r="I26" s="115">
        <v>-38</v>
      </c>
      <c r="J26" s="116">
        <v>-8.0508474576271194</v>
      </c>
    </row>
    <row r="27" spans="1:15" s="110" customFormat="1" ht="24.95" customHeight="1" x14ac:dyDescent="0.2">
      <c r="A27" s="193" t="s">
        <v>161</v>
      </c>
      <c r="B27" s="199" t="s">
        <v>162</v>
      </c>
      <c r="C27" s="113">
        <v>2.765685019206146</v>
      </c>
      <c r="D27" s="115">
        <v>108</v>
      </c>
      <c r="E27" s="114">
        <v>137</v>
      </c>
      <c r="F27" s="114">
        <v>140</v>
      </c>
      <c r="G27" s="114">
        <v>146</v>
      </c>
      <c r="H27" s="140">
        <v>86</v>
      </c>
      <c r="I27" s="115">
        <v>22</v>
      </c>
      <c r="J27" s="116">
        <v>25.581395348837209</v>
      </c>
    </row>
    <row r="28" spans="1:15" s="110" customFormat="1" ht="24.95" customHeight="1" x14ac:dyDescent="0.2">
      <c r="A28" s="193" t="s">
        <v>163</v>
      </c>
      <c r="B28" s="199" t="s">
        <v>164</v>
      </c>
      <c r="C28" s="113">
        <v>8.7836107554417406</v>
      </c>
      <c r="D28" s="115">
        <v>343</v>
      </c>
      <c r="E28" s="114">
        <v>336</v>
      </c>
      <c r="F28" s="114">
        <v>518</v>
      </c>
      <c r="G28" s="114">
        <v>377</v>
      </c>
      <c r="H28" s="140">
        <v>312</v>
      </c>
      <c r="I28" s="115">
        <v>31</v>
      </c>
      <c r="J28" s="116">
        <v>9.9358974358974361</v>
      </c>
    </row>
    <row r="29" spans="1:15" s="110" customFormat="1" ht="24.95" customHeight="1" x14ac:dyDescent="0.2">
      <c r="A29" s="193">
        <v>86</v>
      </c>
      <c r="B29" s="199" t="s">
        <v>165</v>
      </c>
      <c r="C29" s="113">
        <v>6.7349551856594108</v>
      </c>
      <c r="D29" s="115">
        <v>263</v>
      </c>
      <c r="E29" s="114">
        <v>252</v>
      </c>
      <c r="F29" s="114">
        <v>302</v>
      </c>
      <c r="G29" s="114">
        <v>230</v>
      </c>
      <c r="H29" s="140">
        <v>193</v>
      </c>
      <c r="I29" s="115">
        <v>70</v>
      </c>
      <c r="J29" s="116">
        <v>36.269430051813472</v>
      </c>
    </row>
    <row r="30" spans="1:15" s="110" customFormat="1" ht="24.95" customHeight="1" x14ac:dyDescent="0.2">
      <c r="A30" s="193">
        <v>87.88</v>
      </c>
      <c r="B30" s="204" t="s">
        <v>166</v>
      </c>
      <c r="C30" s="113">
        <v>5.4545454545454541</v>
      </c>
      <c r="D30" s="115">
        <v>213</v>
      </c>
      <c r="E30" s="114">
        <v>193</v>
      </c>
      <c r="F30" s="114">
        <v>380</v>
      </c>
      <c r="G30" s="114">
        <v>159</v>
      </c>
      <c r="H30" s="140">
        <v>136</v>
      </c>
      <c r="I30" s="115">
        <v>77</v>
      </c>
      <c r="J30" s="116">
        <v>56.617647058823529</v>
      </c>
    </row>
    <row r="31" spans="1:15" s="110" customFormat="1" ht="24.95" customHeight="1" x14ac:dyDescent="0.2">
      <c r="A31" s="193" t="s">
        <v>167</v>
      </c>
      <c r="B31" s="199" t="s">
        <v>168</v>
      </c>
      <c r="C31" s="113">
        <v>5.5313700384122919</v>
      </c>
      <c r="D31" s="115">
        <v>216</v>
      </c>
      <c r="E31" s="114">
        <v>173</v>
      </c>
      <c r="F31" s="114">
        <v>283</v>
      </c>
      <c r="G31" s="114">
        <v>202</v>
      </c>
      <c r="H31" s="140">
        <v>213</v>
      </c>
      <c r="I31" s="115">
        <v>3</v>
      </c>
      <c r="J31" s="116">
        <v>1.408450704225352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0.23047375160051217</v>
      </c>
      <c r="D34" s="115">
        <v>9</v>
      </c>
      <c r="E34" s="114">
        <v>3</v>
      </c>
      <c r="F34" s="114" t="s">
        <v>513</v>
      </c>
      <c r="G34" s="114">
        <v>6</v>
      </c>
      <c r="H34" s="140">
        <v>12</v>
      </c>
      <c r="I34" s="115">
        <v>-3</v>
      </c>
      <c r="J34" s="116">
        <v>-25</v>
      </c>
    </row>
    <row r="35" spans="1:10" s="110" customFormat="1" ht="24.95" customHeight="1" x14ac:dyDescent="0.2">
      <c r="A35" s="292" t="s">
        <v>171</v>
      </c>
      <c r="B35" s="293" t="s">
        <v>172</v>
      </c>
      <c r="C35" s="113">
        <v>18.156209987195904</v>
      </c>
      <c r="D35" s="115">
        <v>709</v>
      </c>
      <c r="E35" s="114">
        <v>454</v>
      </c>
      <c r="F35" s="114" t="s">
        <v>513</v>
      </c>
      <c r="G35" s="114">
        <v>661</v>
      </c>
      <c r="H35" s="140">
        <v>517</v>
      </c>
      <c r="I35" s="115">
        <v>192</v>
      </c>
      <c r="J35" s="116">
        <v>37.137330754352028</v>
      </c>
    </row>
    <row r="36" spans="1:10" s="110" customFormat="1" ht="24.95" customHeight="1" x14ac:dyDescent="0.2">
      <c r="A36" s="294" t="s">
        <v>173</v>
      </c>
      <c r="B36" s="295" t="s">
        <v>174</v>
      </c>
      <c r="C36" s="125">
        <v>81.613316261203579</v>
      </c>
      <c r="D36" s="143">
        <v>3187</v>
      </c>
      <c r="E36" s="144">
        <v>3190</v>
      </c>
      <c r="F36" s="144">
        <v>4410</v>
      </c>
      <c r="G36" s="144">
        <v>3316</v>
      </c>
      <c r="H36" s="145">
        <v>3136</v>
      </c>
      <c r="I36" s="143">
        <v>51</v>
      </c>
      <c r="J36" s="146">
        <v>1.6262755102040816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3905</v>
      </c>
      <c r="F11" s="264">
        <v>3647</v>
      </c>
      <c r="G11" s="264">
        <v>5177</v>
      </c>
      <c r="H11" s="264">
        <v>3983</v>
      </c>
      <c r="I11" s="265">
        <v>3665</v>
      </c>
      <c r="J11" s="263">
        <v>240</v>
      </c>
      <c r="K11" s="266">
        <v>6.5484311050477491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25.761843790012804</v>
      </c>
      <c r="E13" s="115">
        <v>1006</v>
      </c>
      <c r="F13" s="114">
        <v>1166</v>
      </c>
      <c r="G13" s="114">
        <v>1566</v>
      </c>
      <c r="H13" s="114">
        <v>1331</v>
      </c>
      <c r="I13" s="140">
        <v>1144</v>
      </c>
      <c r="J13" s="115">
        <v>-138</v>
      </c>
      <c r="K13" s="116">
        <v>-12.062937062937063</v>
      </c>
    </row>
    <row r="14" spans="1:15" ht="15.95" customHeight="1" x14ac:dyDescent="0.2">
      <c r="A14" s="306" t="s">
        <v>230</v>
      </c>
      <c r="B14" s="307"/>
      <c r="C14" s="308"/>
      <c r="D14" s="113">
        <v>50.422535211267608</v>
      </c>
      <c r="E14" s="115">
        <v>1969</v>
      </c>
      <c r="F14" s="114">
        <v>1572</v>
      </c>
      <c r="G14" s="114">
        <v>2513</v>
      </c>
      <c r="H14" s="114">
        <v>1767</v>
      </c>
      <c r="I14" s="140">
        <v>1670</v>
      </c>
      <c r="J14" s="115">
        <v>299</v>
      </c>
      <c r="K14" s="116">
        <v>17.904191616766468</v>
      </c>
    </row>
    <row r="15" spans="1:15" ht="15.95" customHeight="1" x14ac:dyDescent="0.2">
      <c r="A15" s="306" t="s">
        <v>231</v>
      </c>
      <c r="B15" s="307"/>
      <c r="C15" s="308"/>
      <c r="D15" s="113">
        <v>9.193341869398207</v>
      </c>
      <c r="E15" s="115">
        <v>359</v>
      </c>
      <c r="F15" s="114">
        <v>356</v>
      </c>
      <c r="G15" s="114">
        <v>411</v>
      </c>
      <c r="H15" s="114">
        <v>262</v>
      </c>
      <c r="I15" s="140">
        <v>271</v>
      </c>
      <c r="J15" s="115">
        <v>88</v>
      </c>
      <c r="K15" s="116">
        <v>32.472324723247233</v>
      </c>
    </row>
    <row r="16" spans="1:15" ht="15.95" customHeight="1" x14ac:dyDescent="0.2">
      <c r="A16" s="306" t="s">
        <v>232</v>
      </c>
      <c r="B16" s="307"/>
      <c r="C16" s="308"/>
      <c r="D16" s="113">
        <v>14.289372599231754</v>
      </c>
      <c r="E16" s="115">
        <v>558</v>
      </c>
      <c r="F16" s="114">
        <v>552</v>
      </c>
      <c r="G16" s="114">
        <v>643</v>
      </c>
      <c r="H16" s="114">
        <v>622</v>
      </c>
      <c r="I16" s="140">
        <v>578</v>
      </c>
      <c r="J16" s="115">
        <v>-20</v>
      </c>
      <c r="K16" s="116">
        <v>-3.4602076124567476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0.40973111395646605</v>
      </c>
      <c r="E18" s="115">
        <v>16</v>
      </c>
      <c r="F18" s="114">
        <v>26</v>
      </c>
      <c r="G18" s="114">
        <v>11</v>
      </c>
      <c r="H18" s="114">
        <v>11</v>
      </c>
      <c r="I18" s="140">
        <v>11</v>
      </c>
      <c r="J18" s="115">
        <v>5</v>
      </c>
      <c r="K18" s="116">
        <v>45.454545454545453</v>
      </c>
    </row>
    <row r="19" spans="1:11" ht="14.1" customHeight="1" x14ac:dyDescent="0.2">
      <c r="A19" s="306" t="s">
        <v>235</v>
      </c>
      <c r="B19" s="307" t="s">
        <v>236</v>
      </c>
      <c r="C19" s="308"/>
      <c r="D19" s="113">
        <v>7.6824583866837381E-2</v>
      </c>
      <c r="E19" s="115">
        <v>3</v>
      </c>
      <c r="F19" s="114">
        <v>15</v>
      </c>
      <c r="G19" s="114" t="s">
        <v>513</v>
      </c>
      <c r="H19" s="114">
        <v>4</v>
      </c>
      <c r="I19" s="140" t="s">
        <v>513</v>
      </c>
      <c r="J19" s="115" t="s">
        <v>513</v>
      </c>
      <c r="K19" s="116" t="s">
        <v>513</v>
      </c>
    </row>
    <row r="20" spans="1:11" ht="14.1" customHeight="1" x14ac:dyDescent="0.2">
      <c r="A20" s="306">
        <v>12</v>
      </c>
      <c r="B20" s="307" t="s">
        <v>237</v>
      </c>
      <c r="C20" s="308"/>
      <c r="D20" s="113">
        <v>0.71702944942381563</v>
      </c>
      <c r="E20" s="115">
        <v>28</v>
      </c>
      <c r="F20" s="114">
        <v>11</v>
      </c>
      <c r="G20" s="114">
        <v>29</v>
      </c>
      <c r="H20" s="114">
        <v>30</v>
      </c>
      <c r="I20" s="140">
        <v>32</v>
      </c>
      <c r="J20" s="115">
        <v>-4</v>
      </c>
      <c r="K20" s="116">
        <v>-12.5</v>
      </c>
    </row>
    <row r="21" spans="1:11" ht="14.1" customHeight="1" x14ac:dyDescent="0.2">
      <c r="A21" s="306">
        <v>21</v>
      </c>
      <c r="B21" s="307" t="s">
        <v>238</v>
      </c>
      <c r="C21" s="308"/>
      <c r="D21" s="113">
        <v>1.6389244558258642</v>
      </c>
      <c r="E21" s="115">
        <v>64</v>
      </c>
      <c r="F21" s="114">
        <v>111</v>
      </c>
      <c r="G21" s="114">
        <v>93</v>
      </c>
      <c r="H21" s="114">
        <v>77</v>
      </c>
      <c r="I21" s="140">
        <v>47</v>
      </c>
      <c r="J21" s="115">
        <v>17</v>
      </c>
      <c r="K21" s="116">
        <v>36.170212765957444</v>
      </c>
    </row>
    <row r="22" spans="1:11" ht="14.1" customHeight="1" x14ac:dyDescent="0.2">
      <c r="A22" s="306">
        <v>22</v>
      </c>
      <c r="B22" s="307" t="s">
        <v>239</v>
      </c>
      <c r="C22" s="308"/>
      <c r="D22" s="113">
        <v>0.8706786171574904</v>
      </c>
      <c r="E22" s="115">
        <v>34</v>
      </c>
      <c r="F22" s="114">
        <v>21</v>
      </c>
      <c r="G22" s="114">
        <v>44</v>
      </c>
      <c r="H22" s="114">
        <v>19</v>
      </c>
      <c r="I22" s="140">
        <v>30</v>
      </c>
      <c r="J22" s="115">
        <v>4</v>
      </c>
      <c r="K22" s="116">
        <v>13.333333333333334</v>
      </c>
    </row>
    <row r="23" spans="1:11" ht="14.1" customHeight="1" x14ac:dyDescent="0.2">
      <c r="A23" s="306">
        <v>23</v>
      </c>
      <c r="B23" s="307" t="s">
        <v>240</v>
      </c>
      <c r="C23" s="308"/>
      <c r="D23" s="113">
        <v>0.48655569782330343</v>
      </c>
      <c r="E23" s="115">
        <v>19</v>
      </c>
      <c r="F23" s="114">
        <v>17</v>
      </c>
      <c r="G23" s="114">
        <v>51</v>
      </c>
      <c r="H23" s="114">
        <v>49</v>
      </c>
      <c r="I23" s="140">
        <v>40</v>
      </c>
      <c r="J23" s="115">
        <v>-21</v>
      </c>
      <c r="K23" s="116">
        <v>-52.5</v>
      </c>
    </row>
    <row r="24" spans="1:11" ht="14.1" customHeight="1" x14ac:dyDescent="0.2">
      <c r="A24" s="306">
        <v>24</v>
      </c>
      <c r="B24" s="307" t="s">
        <v>241</v>
      </c>
      <c r="C24" s="308"/>
      <c r="D24" s="113">
        <v>2.1510883482714469</v>
      </c>
      <c r="E24" s="115">
        <v>84</v>
      </c>
      <c r="F24" s="114">
        <v>62</v>
      </c>
      <c r="G24" s="114">
        <v>120</v>
      </c>
      <c r="H24" s="114">
        <v>161</v>
      </c>
      <c r="I24" s="140">
        <v>84</v>
      </c>
      <c r="J24" s="115">
        <v>0</v>
      </c>
      <c r="K24" s="116">
        <v>0</v>
      </c>
    </row>
    <row r="25" spans="1:11" ht="14.1" customHeight="1" x14ac:dyDescent="0.2">
      <c r="A25" s="306">
        <v>25</v>
      </c>
      <c r="B25" s="307" t="s">
        <v>242</v>
      </c>
      <c r="C25" s="308"/>
      <c r="D25" s="113">
        <v>5.6338028169014081</v>
      </c>
      <c r="E25" s="115">
        <v>220</v>
      </c>
      <c r="F25" s="114">
        <v>122</v>
      </c>
      <c r="G25" s="114">
        <v>302</v>
      </c>
      <c r="H25" s="114">
        <v>154</v>
      </c>
      <c r="I25" s="140">
        <v>162</v>
      </c>
      <c r="J25" s="115">
        <v>58</v>
      </c>
      <c r="K25" s="116">
        <v>35.802469135802468</v>
      </c>
    </row>
    <row r="26" spans="1:11" ht="14.1" customHeight="1" x14ac:dyDescent="0.2">
      <c r="A26" s="306">
        <v>26</v>
      </c>
      <c r="B26" s="307" t="s">
        <v>243</v>
      </c>
      <c r="C26" s="308"/>
      <c r="D26" s="113">
        <v>3.3034571062740077</v>
      </c>
      <c r="E26" s="115">
        <v>129</v>
      </c>
      <c r="F26" s="114">
        <v>75</v>
      </c>
      <c r="G26" s="114">
        <v>166</v>
      </c>
      <c r="H26" s="114">
        <v>76</v>
      </c>
      <c r="I26" s="140">
        <v>110</v>
      </c>
      <c r="J26" s="115">
        <v>19</v>
      </c>
      <c r="K26" s="116">
        <v>17.272727272727273</v>
      </c>
    </row>
    <row r="27" spans="1:11" ht="14.1" customHeight="1" x14ac:dyDescent="0.2">
      <c r="A27" s="306">
        <v>27</v>
      </c>
      <c r="B27" s="307" t="s">
        <v>244</v>
      </c>
      <c r="C27" s="308"/>
      <c r="D27" s="113">
        <v>0.94750320102432783</v>
      </c>
      <c r="E27" s="115">
        <v>37</v>
      </c>
      <c r="F27" s="114">
        <v>35</v>
      </c>
      <c r="G27" s="114">
        <v>54</v>
      </c>
      <c r="H27" s="114">
        <v>60</v>
      </c>
      <c r="I27" s="140">
        <v>51</v>
      </c>
      <c r="J27" s="115">
        <v>-14</v>
      </c>
      <c r="K27" s="116">
        <v>-27.450980392156861</v>
      </c>
    </row>
    <row r="28" spans="1:11" ht="14.1" customHeight="1" x14ac:dyDescent="0.2">
      <c r="A28" s="306">
        <v>28</v>
      </c>
      <c r="B28" s="307" t="s">
        <v>245</v>
      </c>
      <c r="C28" s="308"/>
      <c r="D28" s="113">
        <v>0.23047375160051217</v>
      </c>
      <c r="E28" s="115">
        <v>9</v>
      </c>
      <c r="F28" s="114">
        <v>8</v>
      </c>
      <c r="G28" s="114">
        <v>10</v>
      </c>
      <c r="H28" s="114">
        <v>7</v>
      </c>
      <c r="I28" s="140">
        <v>9</v>
      </c>
      <c r="J28" s="115">
        <v>0</v>
      </c>
      <c r="K28" s="116">
        <v>0</v>
      </c>
    </row>
    <row r="29" spans="1:11" ht="14.1" customHeight="1" x14ac:dyDescent="0.2">
      <c r="A29" s="306">
        <v>29</v>
      </c>
      <c r="B29" s="307" t="s">
        <v>246</v>
      </c>
      <c r="C29" s="308"/>
      <c r="D29" s="113">
        <v>4.0717029449423814</v>
      </c>
      <c r="E29" s="115">
        <v>159</v>
      </c>
      <c r="F29" s="114">
        <v>204</v>
      </c>
      <c r="G29" s="114">
        <v>152</v>
      </c>
      <c r="H29" s="114">
        <v>154</v>
      </c>
      <c r="I29" s="140">
        <v>137</v>
      </c>
      <c r="J29" s="115">
        <v>22</v>
      </c>
      <c r="K29" s="116">
        <v>16.058394160583941</v>
      </c>
    </row>
    <row r="30" spans="1:11" ht="14.1" customHeight="1" x14ac:dyDescent="0.2">
      <c r="A30" s="306" t="s">
        <v>247</v>
      </c>
      <c r="B30" s="307" t="s">
        <v>248</v>
      </c>
      <c r="C30" s="308"/>
      <c r="D30" s="113">
        <v>0.61459667093469905</v>
      </c>
      <c r="E30" s="115">
        <v>24</v>
      </c>
      <c r="F30" s="114">
        <v>21</v>
      </c>
      <c r="G30" s="114">
        <v>27</v>
      </c>
      <c r="H30" s="114">
        <v>22</v>
      </c>
      <c r="I30" s="140">
        <v>29</v>
      </c>
      <c r="J30" s="115">
        <v>-5</v>
      </c>
      <c r="K30" s="116">
        <v>-17.241379310344829</v>
      </c>
    </row>
    <row r="31" spans="1:11" ht="14.1" customHeight="1" x14ac:dyDescent="0.2">
      <c r="A31" s="306" t="s">
        <v>249</v>
      </c>
      <c r="B31" s="307" t="s">
        <v>250</v>
      </c>
      <c r="C31" s="308"/>
      <c r="D31" s="113">
        <v>3.4571062740076823</v>
      </c>
      <c r="E31" s="115">
        <v>135</v>
      </c>
      <c r="F31" s="114">
        <v>183</v>
      </c>
      <c r="G31" s="114">
        <v>125</v>
      </c>
      <c r="H31" s="114">
        <v>132</v>
      </c>
      <c r="I31" s="140">
        <v>108</v>
      </c>
      <c r="J31" s="115">
        <v>27</v>
      </c>
      <c r="K31" s="116">
        <v>25</v>
      </c>
    </row>
    <row r="32" spans="1:11" ht="14.1" customHeight="1" x14ac:dyDescent="0.2">
      <c r="A32" s="306">
        <v>31</v>
      </c>
      <c r="B32" s="307" t="s">
        <v>251</v>
      </c>
      <c r="C32" s="308"/>
      <c r="D32" s="113">
        <v>0.79385403329065296</v>
      </c>
      <c r="E32" s="115">
        <v>31</v>
      </c>
      <c r="F32" s="114">
        <v>32</v>
      </c>
      <c r="G32" s="114">
        <v>41</v>
      </c>
      <c r="H32" s="114">
        <v>39</v>
      </c>
      <c r="I32" s="140">
        <v>48</v>
      </c>
      <c r="J32" s="115">
        <v>-17</v>
      </c>
      <c r="K32" s="116">
        <v>-35.416666666666664</v>
      </c>
    </row>
    <row r="33" spans="1:11" ht="14.1" customHeight="1" x14ac:dyDescent="0.2">
      <c r="A33" s="306">
        <v>32</v>
      </c>
      <c r="B33" s="307" t="s">
        <v>252</v>
      </c>
      <c r="C33" s="308"/>
      <c r="D33" s="113">
        <v>1.2035851472471191</v>
      </c>
      <c r="E33" s="115">
        <v>47</v>
      </c>
      <c r="F33" s="114">
        <v>51</v>
      </c>
      <c r="G33" s="114">
        <v>95</v>
      </c>
      <c r="H33" s="114">
        <v>135</v>
      </c>
      <c r="I33" s="140">
        <v>115</v>
      </c>
      <c r="J33" s="115">
        <v>-68</v>
      </c>
      <c r="K33" s="116">
        <v>-59.130434782608695</v>
      </c>
    </row>
    <row r="34" spans="1:11" ht="14.1" customHeight="1" x14ac:dyDescent="0.2">
      <c r="A34" s="306">
        <v>33</v>
      </c>
      <c r="B34" s="307" t="s">
        <v>253</v>
      </c>
      <c r="C34" s="308"/>
      <c r="D34" s="113">
        <v>0.69142125480153649</v>
      </c>
      <c r="E34" s="115">
        <v>27</v>
      </c>
      <c r="F34" s="114">
        <v>15</v>
      </c>
      <c r="G34" s="114">
        <v>40</v>
      </c>
      <c r="H34" s="114">
        <v>52</v>
      </c>
      <c r="I34" s="140">
        <v>36</v>
      </c>
      <c r="J34" s="115">
        <v>-9</v>
      </c>
      <c r="K34" s="116">
        <v>-25</v>
      </c>
    </row>
    <row r="35" spans="1:11" ht="14.1" customHeight="1" x14ac:dyDescent="0.2">
      <c r="A35" s="306">
        <v>34</v>
      </c>
      <c r="B35" s="307" t="s">
        <v>254</v>
      </c>
      <c r="C35" s="308"/>
      <c r="D35" s="113">
        <v>1.5620998719590269</v>
      </c>
      <c r="E35" s="115">
        <v>61</v>
      </c>
      <c r="F35" s="114">
        <v>49</v>
      </c>
      <c r="G35" s="114">
        <v>76</v>
      </c>
      <c r="H35" s="114">
        <v>45</v>
      </c>
      <c r="I35" s="140">
        <v>66</v>
      </c>
      <c r="J35" s="115">
        <v>-5</v>
      </c>
      <c r="K35" s="116">
        <v>-7.5757575757575761</v>
      </c>
    </row>
    <row r="36" spans="1:11" ht="14.1" customHeight="1" x14ac:dyDescent="0.2">
      <c r="A36" s="306">
        <v>41</v>
      </c>
      <c r="B36" s="307" t="s">
        <v>255</v>
      </c>
      <c r="C36" s="308"/>
      <c r="D36" s="113">
        <v>1.382842509603073</v>
      </c>
      <c r="E36" s="115">
        <v>54</v>
      </c>
      <c r="F36" s="114">
        <v>45</v>
      </c>
      <c r="G36" s="114">
        <v>99</v>
      </c>
      <c r="H36" s="114">
        <v>52</v>
      </c>
      <c r="I36" s="140">
        <v>48</v>
      </c>
      <c r="J36" s="115">
        <v>6</v>
      </c>
      <c r="K36" s="116">
        <v>12.5</v>
      </c>
    </row>
    <row r="37" spans="1:11" ht="14.1" customHeight="1" x14ac:dyDescent="0.2">
      <c r="A37" s="306">
        <v>42</v>
      </c>
      <c r="B37" s="307" t="s">
        <v>256</v>
      </c>
      <c r="C37" s="308"/>
      <c r="D37" s="113">
        <v>7.6824583866837381E-2</v>
      </c>
      <c r="E37" s="115">
        <v>3</v>
      </c>
      <c r="F37" s="114" t="s">
        <v>513</v>
      </c>
      <c r="G37" s="114">
        <v>5</v>
      </c>
      <c r="H37" s="114" t="s">
        <v>513</v>
      </c>
      <c r="I37" s="140">
        <v>5</v>
      </c>
      <c r="J37" s="115">
        <v>-2</v>
      </c>
      <c r="K37" s="116">
        <v>-40</v>
      </c>
    </row>
    <row r="38" spans="1:11" ht="14.1" customHeight="1" x14ac:dyDescent="0.2">
      <c r="A38" s="306">
        <v>43</v>
      </c>
      <c r="B38" s="307" t="s">
        <v>257</v>
      </c>
      <c r="C38" s="308"/>
      <c r="D38" s="113">
        <v>1.997439180537772</v>
      </c>
      <c r="E38" s="115">
        <v>78</v>
      </c>
      <c r="F38" s="114">
        <v>60</v>
      </c>
      <c r="G38" s="114">
        <v>137</v>
      </c>
      <c r="H38" s="114">
        <v>96</v>
      </c>
      <c r="I38" s="140">
        <v>89</v>
      </c>
      <c r="J38" s="115">
        <v>-11</v>
      </c>
      <c r="K38" s="116">
        <v>-12.359550561797754</v>
      </c>
    </row>
    <row r="39" spans="1:11" ht="14.1" customHeight="1" x14ac:dyDescent="0.2">
      <c r="A39" s="306">
        <v>51</v>
      </c>
      <c r="B39" s="307" t="s">
        <v>258</v>
      </c>
      <c r="C39" s="308"/>
      <c r="D39" s="113">
        <v>5.5569782330345712</v>
      </c>
      <c r="E39" s="115">
        <v>217</v>
      </c>
      <c r="F39" s="114">
        <v>299</v>
      </c>
      <c r="G39" s="114">
        <v>419</v>
      </c>
      <c r="H39" s="114">
        <v>339</v>
      </c>
      <c r="I39" s="140">
        <v>294</v>
      </c>
      <c r="J39" s="115">
        <v>-77</v>
      </c>
      <c r="K39" s="116">
        <v>-26.19047619047619</v>
      </c>
    </row>
    <row r="40" spans="1:11" ht="14.1" customHeight="1" x14ac:dyDescent="0.2">
      <c r="A40" s="306" t="s">
        <v>259</v>
      </c>
      <c r="B40" s="307" t="s">
        <v>260</v>
      </c>
      <c r="C40" s="308"/>
      <c r="D40" s="113">
        <v>5.0192061459667094</v>
      </c>
      <c r="E40" s="115">
        <v>196</v>
      </c>
      <c r="F40" s="114">
        <v>266</v>
      </c>
      <c r="G40" s="114">
        <v>405</v>
      </c>
      <c r="H40" s="114">
        <v>323</v>
      </c>
      <c r="I40" s="140">
        <v>284</v>
      </c>
      <c r="J40" s="115">
        <v>-88</v>
      </c>
      <c r="K40" s="116">
        <v>-30.985915492957748</v>
      </c>
    </row>
    <row r="41" spans="1:11" ht="14.1" customHeight="1" x14ac:dyDescent="0.2">
      <c r="A41" s="306"/>
      <c r="B41" s="307" t="s">
        <v>261</v>
      </c>
      <c r="C41" s="308"/>
      <c r="D41" s="113">
        <v>4.4814340588988477</v>
      </c>
      <c r="E41" s="115">
        <v>175</v>
      </c>
      <c r="F41" s="114">
        <v>247</v>
      </c>
      <c r="G41" s="114">
        <v>376</v>
      </c>
      <c r="H41" s="114">
        <v>273</v>
      </c>
      <c r="I41" s="140">
        <v>248</v>
      </c>
      <c r="J41" s="115">
        <v>-73</v>
      </c>
      <c r="K41" s="116">
        <v>-29.43548387096774</v>
      </c>
    </row>
    <row r="42" spans="1:11" ht="14.1" customHeight="1" x14ac:dyDescent="0.2">
      <c r="A42" s="306">
        <v>52</v>
      </c>
      <c r="B42" s="307" t="s">
        <v>262</v>
      </c>
      <c r="C42" s="308"/>
      <c r="D42" s="113">
        <v>2.6120358514724713</v>
      </c>
      <c r="E42" s="115">
        <v>102</v>
      </c>
      <c r="F42" s="114">
        <v>152</v>
      </c>
      <c r="G42" s="114">
        <v>119</v>
      </c>
      <c r="H42" s="114">
        <v>101</v>
      </c>
      <c r="I42" s="140">
        <v>100</v>
      </c>
      <c r="J42" s="115">
        <v>2</v>
      </c>
      <c r="K42" s="116">
        <v>2</v>
      </c>
    </row>
    <row r="43" spans="1:11" ht="14.1" customHeight="1" x14ac:dyDescent="0.2">
      <c r="A43" s="306" t="s">
        <v>263</v>
      </c>
      <c r="B43" s="307" t="s">
        <v>264</v>
      </c>
      <c r="C43" s="308"/>
      <c r="D43" s="113">
        <v>1.9462227912932137</v>
      </c>
      <c r="E43" s="115">
        <v>76</v>
      </c>
      <c r="F43" s="114">
        <v>136</v>
      </c>
      <c r="G43" s="114">
        <v>96</v>
      </c>
      <c r="H43" s="114">
        <v>71</v>
      </c>
      <c r="I43" s="140">
        <v>66</v>
      </c>
      <c r="J43" s="115">
        <v>10</v>
      </c>
      <c r="K43" s="116">
        <v>15.151515151515152</v>
      </c>
    </row>
    <row r="44" spans="1:11" ht="14.1" customHeight="1" x14ac:dyDescent="0.2">
      <c r="A44" s="306">
        <v>53</v>
      </c>
      <c r="B44" s="307" t="s">
        <v>265</v>
      </c>
      <c r="C44" s="308"/>
      <c r="D44" s="113">
        <v>0.71702944942381563</v>
      </c>
      <c r="E44" s="115">
        <v>28</v>
      </c>
      <c r="F44" s="114">
        <v>25</v>
      </c>
      <c r="G44" s="114">
        <v>36</v>
      </c>
      <c r="H44" s="114">
        <v>43</v>
      </c>
      <c r="I44" s="140">
        <v>35</v>
      </c>
      <c r="J44" s="115">
        <v>-7</v>
      </c>
      <c r="K44" s="116">
        <v>-20</v>
      </c>
    </row>
    <row r="45" spans="1:11" ht="14.1" customHeight="1" x14ac:dyDescent="0.2">
      <c r="A45" s="306" t="s">
        <v>266</v>
      </c>
      <c r="B45" s="307" t="s">
        <v>267</v>
      </c>
      <c r="C45" s="308"/>
      <c r="D45" s="113">
        <v>0.69142125480153649</v>
      </c>
      <c r="E45" s="115">
        <v>27</v>
      </c>
      <c r="F45" s="114">
        <v>25</v>
      </c>
      <c r="G45" s="114">
        <v>33</v>
      </c>
      <c r="H45" s="114">
        <v>43</v>
      </c>
      <c r="I45" s="140">
        <v>32</v>
      </c>
      <c r="J45" s="115">
        <v>-5</v>
      </c>
      <c r="K45" s="116">
        <v>-15.625</v>
      </c>
    </row>
    <row r="46" spans="1:11" ht="14.1" customHeight="1" x14ac:dyDescent="0.2">
      <c r="A46" s="306">
        <v>54</v>
      </c>
      <c r="B46" s="307" t="s">
        <v>268</v>
      </c>
      <c r="C46" s="308"/>
      <c r="D46" s="113">
        <v>5.4289372599231758</v>
      </c>
      <c r="E46" s="115">
        <v>212</v>
      </c>
      <c r="F46" s="114">
        <v>225</v>
      </c>
      <c r="G46" s="114">
        <v>245</v>
      </c>
      <c r="H46" s="114">
        <v>245</v>
      </c>
      <c r="I46" s="140">
        <v>235</v>
      </c>
      <c r="J46" s="115">
        <v>-23</v>
      </c>
      <c r="K46" s="116">
        <v>-9.787234042553191</v>
      </c>
    </row>
    <row r="47" spans="1:11" ht="14.1" customHeight="1" x14ac:dyDescent="0.2">
      <c r="A47" s="306">
        <v>61</v>
      </c>
      <c r="B47" s="307" t="s">
        <v>269</v>
      </c>
      <c r="C47" s="308"/>
      <c r="D47" s="113">
        <v>2.4071702944942381</v>
      </c>
      <c r="E47" s="115">
        <v>94</v>
      </c>
      <c r="F47" s="114">
        <v>74</v>
      </c>
      <c r="G47" s="114">
        <v>108</v>
      </c>
      <c r="H47" s="114">
        <v>74</v>
      </c>
      <c r="I47" s="140">
        <v>67</v>
      </c>
      <c r="J47" s="115">
        <v>27</v>
      </c>
      <c r="K47" s="116">
        <v>40.298507462686565</v>
      </c>
    </row>
    <row r="48" spans="1:11" ht="14.1" customHeight="1" x14ac:dyDescent="0.2">
      <c r="A48" s="306">
        <v>62</v>
      </c>
      <c r="B48" s="307" t="s">
        <v>270</v>
      </c>
      <c r="C48" s="308"/>
      <c r="D48" s="113">
        <v>6.4276568501920615</v>
      </c>
      <c r="E48" s="115">
        <v>251</v>
      </c>
      <c r="F48" s="114">
        <v>364</v>
      </c>
      <c r="G48" s="114">
        <v>435</v>
      </c>
      <c r="H48" s="114">
        <v>335</v>
      </c>
      <c r="I48" s="140">
        <v>292</v>
      </c>
      <c r="J48" s="115">
        <v>-41</v>
      </c>
      <c r="K48" s="116">
        <v>-14.04109589041096</v>
      </c>
    </row>
    <row r="49" spans="1:11" ht="14.1" customHeight="1" x14ac:dyDescent="0.2">
      <c r="A49" s="306">
        <v>63</v>
      </c>
      <c r="B49" s="307" t="s">
        <v>271</v>
      </c>
      <c r="C49" s="308"/>
      <c r="D49" s="113">
        <v>5.7618437900128043</v>
      </c>
      <c r="E49" s="115">
        <v>225</v>
      </c>
      <c r="F49" s="114">
        <v>237</v>
      </c>
      <c r="G49" s="114">
        <v>282</v>
      </c>
      <c r="H49" s="114">
        <v>259</v>
      </c>
      <c r="I49" s="140">
        <v>228</v>
      </c>
      <c r="J49" s="115">
        <v>-3</v>
      </c>
      <c r="K49" s="116">
        <v>-1.3157894736842106</v>
      </c>
    </row>
    <row r="50" spans="1:11" ht="14.1" customHeight="1" x14ac:dyDescent="0.2">
      <c r="A50" s="306" t="s">
        <v>272</v>
      </c>
      <c r="B50" s="307" t="s">
        <v>273</v>
      </c>
      <c r="C50" s="308"/>
      <c r="D50" s="113">
        <v>0.94750320102432783</v>
      </c>
      <c r="E50" s="115">
        <v>37</v>
      </c>
      <c r="F50" s="114">
        <v>23</v>
      </c>
      <c r="G50" s="114">
        <v>50</v>
      </c>
      <c r="H50" s="114">
        <v>29</v>
      </c>
      <c r="I50" s="140">
        <v>24</v>
      </c>
      <c r="J50" s="115">
        <v>13</v>
      </c>
      <c r="K50" s="116">
        <v>54.166666666666664</v>
      </c>
    </row>
    <row r="51" spans="1:11" ht="14.1" customHeight="1" x14ac:dyDescent="0.2">
      <c r="A51" s="306" t="s">
        <v>274</v>
      </c>
      <c r="B51" s="307" t="s">
        <v>275</v>
      </c>
      <c r="C51" s="308"/>
      <c r="D51" s="113">
        <v>4.1741357234314984</v>
      </c>
      <c r="E51" s="115">
        <v>163</v>
      </c>
      <c r="F51" s="114">
        <v>200</v>
      </c>
      <c r="G51" s="114">
        <v>212</v>
      </c>
      <c r="H51" s="114">
        <v>221</v>
      </c>
      <c r="I51" s="140">
        <v>181</v>
      </c>
      <c r="J51" s="115">
        <v>-18</v>
      </c>
      <c r="K51" s="116">
        <v>-9.94475138121547</v>
      </c>
    </row>
    <row r="52" spans="1:11" ht="14.1" customHeight="1" x14ac:dyDescent="0.2">
      <c r="A52" s="306">
        <v>71</v>
      </c>
      <c r="B52" s="307" t="s">
        <v>276</v>
      </c>
      <c r="C52" s="308"/>
      <c r="D52" s="113">
        <v>13.674775928297056</v>
      </c>
      <c r="E52" s="115">
        <v>534</v>
      </c>
      <c r="F52" s="114">
        <v>248</v>
      </c>
      <c r="G52" s="114">
        <v>392</v>
      </c>
      <c r="H52" s="114">
        <v>306</v>
      </c>
      <c r="I52" s="140">
        <v>284</v>
      </c>
      <c r="J52" s="115">
        <v>250</v>
      </c>
      <c r="K52" s="116">
        <v>88.028169014084511</v>
      </c>
    </row>
    <row r="53" spans="1:11" ht="14.1" customHeight="1" x14ac:dyDescent="0.2">
      <c r="A53" s="306" t="s">
        <v>277</v>
      </c>
      <c r="B53" s="307" t="s">
        <v>278</v>
      </c>
      <c r="C53" s="308"/>
      <c r="D53" s="113">
        <v>3.149807938540333</v>
      </c>
      <c r="E53" s="115">
        <v>123</v>
      </c>
      <c r="F53" s="114">
        <v>65</v>
      </c>
      <c r="G53" s="114">
        <v>105</v>
      </c>
      <c r="H53" s="114">
        <v>71</v>
      </c>
      <c r="I53" s="140">
        <v>85</v>
      </c>
      <c r="J53" s="115">
        <v>38</v>
      </c>
      <c r="K53" s="116">
        <v>44.705882352941174</v>
      </c>
    </row>
    <row r="54" spans="1:11" ht="14.1" customHeight="1" x14ac:dyDescent="0.2">
      <c r="A54" s="306" t="s">
        <v>279</v>
      </c>
      <c r="B54" s="307" t="s">
        <v>280</v>
      </c>
      <c r="C54" s="308"/>
      <c r="D54" s="113">
        <v>9.8079385403329074</v>
      </c>
      <c r="E54" s="115">
        <v>383</v>
      </c>
      <c r="F54" s="114">
        <v>154</v>
      </c>
      <c r="G54" s="114">
        <v>260</v>
      </c>
      <c r="H54" s="114">
        <v>209</v>
      </c>
      <c r="I54" s="140">
        <v>169</v>
      </c>
      <c r="J54" s="115">
        <v>214</v>
      </c>
      <c r="K54" s="116">
        <v>126.62721893491124</v>
      </c>
    </row>
    <row r="55" spans="1:11" ht="14.1" customHeight="1" x14ac:dyDescent="0.2">
      <c r="A55" s="306">
        <v>72</v>
      </c>
      <c r="B55" s="307" t="s">
        <v>281</v>
      </c>
      <c r="C55" s="308"/>
      <c r="D55" s="113">
        <v>1.0755441741357235</v>
      </c>
      <c r="E55" s="115">
        <v>42</v>
      </c>
      <c r="F55" s="114">
        <v>37</v>
      </c>
      <c r="G55" s="114">
        <v>86</v>
      </c>
      <c r="H55" s="114">
        <v>38</v>
      </c>
      <c r="I55" s="140">
        <v>57</v>
      </c>
      <c r="J55" s="115">
        <v>-15</v>
      </c>
      <c r="K55" s="116">
        <v>-26.315789473684209</v>
      </c>
    </row>
    <row r="56" spans="1:11" ht="14.1" customHeight="1" x14ac:dyDescent="0.2">
      <c r="A56" s="306" t="s">
        <v>282</v>
      </c>
      <c r="B56" s="307" t="s">
        <v>283</v>
      </c>
      <c r="C56" s="308"/>
      <c r="D56" s="113">
        <v>0.28169014084507044</v>
      </c>
      <c r="E56" s="115">
        <v>11</v>
      </c>
      <c r="F56" s="114">
        <v>7</v>
      </c>
      <c r="G56" s="114">
        <v>32</v>
      </c>
      <c r="H56" s="114">
        <v>7</v>
      </c>
      <c r="I56" s="140">
        <v>19</v>
      </c>
      <c r="J56" s="115">
        <v>-8</v>
      </c>
      <c r="K56" s="116">
        <v>-42.10526315789474</v>
      </c>
    </row>
    <row r="57" spans="1:11" ht="14.1" customHeight="1" x14ac:dyDescent="0.2">
      <c r="A57" s="306" t="s">
        <v>284</v>
      </c>
      <c r="B57" s="307" t="s">
        <v>285</v>
      </c>
      <c r="C57" s="308"/>
      <c r="D57" s="113">
        <v>0.56338028169014087</v>
      </c>
      <c r="E57" s="115">
        <v>22</v>
      </c>
      <c r="F57" s="114">
        <v>19</v>
      </c>
      <c r="G57" s="114">
        <v>17</v>
      </c>
      <c r="H57" s="114">
        <v>20</v>
      </c>
      <c r="I57" s="140">
        <v>27</v>
      </c>
      <c r="J57" s="115">
        <v>-5</v>
      </c>
      <c r="K57" s="116">
        <v>-18.518518518518519</v>
      </c>
    </row>
    <row r="58" spans="1:11" ht="14.1" customHeight="1" x14ac:dyDescent="0.2">
      <c r="A58" s="306">
        <v>73</v>
      </c>
      <c r="B58" s="307" t="s">
        <v>286</v>
      </c>
      <c r="C58" s="308"/>
      <c r="D58" s="113">
        <v>1.7669654289372598</v>
      </c>
      <c r="E58" s="115">
        <v>69</v>
      </c>
      <c r="F58" s="114">
        <v>78</v>
      </c>
      <c r="G58" s="114">
        <v>121</v>
      </c>
      <c r="H58" s="114">
        <v>87</v>
      </c>
      <c r="I58" s="140">
        <v>69</v>
      </c>
      <c r="J58" s="115">
        <v>0</v>
      </c>
      <c r="K58" s="116">
        <v>0</v>
      </c>
    </row>
    <row r="59" spans="1:11" ht="14.1" customHeight="1" x14ac:dyDescent="0.2">
      <c r="A59" s="306" t="s">
        <v>287</v>
      </c>
      <c r="B59" s="307" t="s">
        <v>288</v>
      </c>
      <c r="C59" s="308"/>
      <c r="D59" s="113">
        <v>1.2548015364916774</v>
      </c>
      <c r="E59" s="115">
        <v>49</v>
      </c>
      <c r="F59" s="114">
        <v>54</v>
      </c>
      <c r="G59" s="114">
        <v>81</v>
      </c>
      <c r="H59" s="114">
        <v>46</v>
      </c>
      <c r="I59" s="140">
        <v>52</v>
      </c>
      <c r="J59" s="115">
        <v>-3</v>
      </c>
      <c r="K59" s="116">
        <v>-5.7692307692307692</v>
      </c>
    </row>
    <row r="60" spans="1:11" ht="14.1" customHeight="1" x14ac:dyDescent="0.2">
      <c r="A60" s="306">
        <v>81</v>
      </c>
      <c r="B60" s="307" t="s">
        <v>289</v>
      </c>
      <c r="C60" s="308"/>
      <c r="D60" s="113">
        <v>7.5544174135723434</v>
      </c>
      <c r="E60" s="115">
        <v>295</v>
      </c>
      <c r="F60" s="114">
        <v>274</v>
      </c>
      <c r="G60" s="114">
        <v>341</v>
      </c>
      <c r="H60" s="114">
        <v>258</v>
      </c>
      <c r="I60" s="140">
        <v>204</v>
      </c>
      <c r="J60" s="115">
        <v>91</v>
      </c>
      <c r="K60" s="116">
        <v>44.607843137254903</v>
      </c>
    </row>
    <row r="61" spans="1:11" ht="14.1" customHeight="1" x14ac:dyDescent="0.2">
      <c r="A61" s="306" t="s">
        <v>290</v>
      </c>
      <c r="B61" s="307" t="s">
        <v>291</v>
      </c>
      <c r="C61" s="308"/>
      <c r="D61" s="113">
        <v>2.6632522407170294</v>
      </c>
      <c r="E61" s="115">
        <v>104</v>
      </c>
      <c r="F61" s="114">
        <v>34</v>
      </c>
      <c r="G61" s="114">
        <v>128</v>
      </c>
      <c r="H61" s="114">
        <v>85</v>
      </c>
      <c r="I61" s="140">
        <v>61</v>
      </c>
      <c r="J61" s="115">
        <v>43</v>
      </c>
      <c r="K61" s="116">
        <v>70.491803278688522</v>
      </c>
    </row>
    <row r="62" spans="1:11" ht="14.1" customHeight="1" x14ac:dyDescent="0.2">
      <c r="A62" s="306" t="s">
        <v>292</v>
      </c>
      <c r="B62" s="307" t="s">
        <v>293</v>
      </c>
      <c r="C62" s="308"/>
      <c r="D62" s="113">
        <v>2.4583866837387962</v>
      </c>
      <c r="E62" s="115">
        <v>96</v>
      </c>
      <c r="F62" s="114">
        <v>132</v>
      </c>
      <c r="G62" s="114">
        <v>138</v>
      </c>
      <c r="H62" s="114">
        <v>99</v>
      </c>
      <c r="I62" s="140">
        <v>66</v>
      </c>
      <c r="J62" s="115">
        <v>30</v>
      </c>
      <c r="K62" s="116">
        <v>45.454545454545453</v>
      </c>
    </row>
    <row r="63" spans="1:11" ht="14.1" customHeight="1" x14ac:dyDescent="0.2">
      <c r="A63" s="306"/>
      <c r="B63" s="307" t="s">
        <v>294</v>
      </c>
      <c r="C63" s="308"/>
      <c r="D63" s="113">
        <v>1.997439180537772</v>
      </c>
      <c r="E63" s="115">
        <v>78</v>
      </c>
      <c r="F63" s="114">
        <v>94</v>
      </c>
      <c r="G63" s="114">
        <v>79</v>
      </c>
      <c r="H63" s="114">
        <v>88</v>
      </c>
      <c r="I63" s="140">
        <v>49</v>
      </c>
      <c r="J63" s="115">
        <v>29</v>
      </c>
      <c r="K63" s="116">
        <v>59.183673469387756</v>
      </c>
    </row>
    <row r="64" spans="1:11" ht="14.1" customHeight="1" x14ac:dyDescent="0.2">
      <c r="A64" s="306" t="s">
        <v>295</v>
      </c>
      <c r="B64" s="307" t="s">
        <v>296</v>
      </c>
      <c r="C64" s="308"/>
      <c r="D64" s="113">
        <v>0.97311139564660687</v>
      </c>
      <c r="E64" s="115">
        <v>38</v>
      </c>
      <c r="F64" s="114">
        <v>28</v>
      </c>
      <c r="G64" s="114">
        <v>24</v>
      </c>
      <c r="H64" s="114">
        <v>35</v>
      </c>
      <c r="I64" s="140">
        <v>33</v>
      </c>
      <c r="J64" s="115">
        <v>5</v>
      </c>
      <c r="K64" s="116">
        <v>15.151515151515152</v>
      </c>
    </row>
    <row r="65" spans="1:11" ht="14.1" customHeight="1" x14ac:dyDescent="0.2">
      <c r="A65" s="306" t="s">
        <v>297</v>
      </c>
      <c r="B65" s="307" t="s">
        <v>298</v>
      </c>
      <c r="C65" s="308"/>
      <c r="D65" s="113">
        <v>0.84507042253521125</v>
      </c>
      <c r="E65" s="115">
        <v>33</v>
      </c>
      <c r="F65" s="114">
        <v>52</v>
      </c>
      <c r="G65" s="114">
        <v>17</v>
      </c>
      <c r="H65" s="114">
        <v>21</v>
      </c>
      <c r="I65" s="140">
        <v>29</v>
      </c>
      <c r="J65" s="115">
        <v>4</v>
      </c>
      <c r="K65" s="116">
        <v>13.793103448275861</v>
      </c>
    </row>
    <row r="66" spans="1:11" ht="14.1" customHeight="1" x14ac:dyDescent="0.2">
      <c r="A66" s="306">
        <v>82</v>
      </c>
      <c r="B66" s="307" t="s">
        <v>299</v>
      </c>
      <c r="C66" s="308"/>
      <c r="D66" s="113">
        <v>3.7644046094750321</v>
      </c>
      <c r="E66" s="115">
        <v>147</v>
      </c>
      <c r="F66" s="114">
        <v>112</v>
      </c>
      <c r="G66" s="114">
        <v>228</v>
      </c>
      <c r="H66" s="114">
        <v>102</v>
      </c>
      <c r="I66" s="140">
        <v>91</v>
      </c>
      <c r="J66" s="115">
        <v>56</v>
      </c>
      <c r="K66" s="116">
        <v>61.53846153846154</v>
      </c>
    </row>
    <row r="67" spans="1:11" ht="14.1" customHeight="1" x14ac:dyDescent="0.2">
      <c r="A67" s="306" t="s">
        <v>300</v>
      </c>
      <c r="B67" s="307" t="s">
        <v>301</v>
      </c>
      <c r="C67" s="308"/>
      <c r="D67" s="113">
        <v>2.0998719590268884</v>
      </c>
      <c r="E67" s="115">
        <v>82</v>
      </c>
      <c r="F67" s="114">
        <v>74</v>
      </c>
      <c r="G67" s="114">
        <v>158</v>
      </c>
      <c r="H67" s="114">
        <v>53</v>
      </c>
      <c r="I67" s="140">
        <v>45</v>
      </c>
      <c r="J67" s="115">
        <v>37</v>
      </c>
      <c r="K67" s="116">
        <v>82.222222222222229</v>
      </c>
    </row>
    <row r="68" spans="1:11" ht="14.1" customHeight="1" x14ac:dyDescent="0.2">
      <c r="A68" s="306" t="s">
        <v>302</v>
      </c>
      <c r="B68" s="307" t="s">
        <v>303</v>
      </c>
      <c r="C68" s="308"/>
      <c r="D68" s="113">
        <v>1.2035851472471191</v>
      </c>
      <c r="E68" s="115">
        <v>47</v>
      </c>
      <c r="F68" s="114">
        <v>24</v>
      </c>
      <c r="G68" s="114">
        <v>50</v>
      </c>
      <c r="H68" s="114">
        <v>30</v>
      </c>
      <c r="I68" s="140">
        <v>31</v>
      </c>
      <c r="J68" s="115">
        <v>16</v>
      </c>
      <c r="K68" s="116">
        <v>51.612903225806448</v>
      </c>
    </row>
    <row r="69" spans="1:11" ht="14.1" customHeight="1" x14ac:dyDescent="0.2">
      <c r="A69" s="306">
        <v>83</v>
      </c>
      <c r="B69" s="307" t="s">
        <v>304</v>
      </c>
      <c r="C69" s="308"/>
      <c r="D69" s="113">
        <v>2.9193341869398206</v>
      </c>
      <c r="E69" s="115">
        <v>114</v>
      </c>
      <c r="F69" s="114">
        <v>110</v>
      </c>
      <c r="G69" s="114">
        <v>236</v>
      </c>
      <c r="H69" s="114">
        <v>96</v>
      </c>
      <c r="I69" s="140">
        <v>104</v>
      </c>
      <c r="J69" s="115">
        <v>10</v>
      </c>
      <c r="K69" s="116">
        <v>9.615384615384615</v>
      </c>
    </row>
    <row r="70" spans="1:11" ht="14.1" customHeight="1" x14ac:dyDescent="0.2">
      <c r="A70" s="306" t="s">
        <v>305</v>
      </c>
      <c r="B70" s="307" t="s">
        <v>306</v>
      </c>
      <c r="C70" s="308"/>
      <c r="D70" s="113">
        <v>2.2791293213828423</v>
      </c>
      <c r="E70" s="115">
        <v>89</v>
      </c>
      <c r="F70" s="114">
        <v>89</v>
      </c>
      <c r="G70" s="114">
        <v>212</v>
      </c>
      <c r="H70" s="114">
        <v>74</v>
      </c>
      <c r="I70" s="140">
        <v>89</v>
      </c>
      <c r="J70" s="115">
        <v>0</v>
      </c>
      <c r="K70" s="116">
        <v>0</v>
      </c>
    </row>
    <row r="71" spans="1:11" ht="14.1" customHeight="1" x14ac:dyDescent="0.2">
      <c r="A71" s="306"/>
      <c r="B71" s="307" t="s">
        <v>307</v>
      </c>
      <c r="C71" s="308"/>
      <c r="D71" s="113">
        <v>1.17797695262484</v>
      </c>
      <c r="E71" s="115">
        <v>46</v>
      </c>
      <c r="F71" s="114">
        <v>25</v>
      </c>
      <c r="G71" s="114">
        <v>121</v>
      </c>
      <c r="H71" s="114">
        <v>29</v>
      </c>
      <c r="I71" s="140">
        <v>41</v>
      </c>
      <c r="J71" s="115">
        <v>5</v>
      </c>
      <c r="K71" s="116">
        <v>12.195121951219512</v>
      </c>
    </row>
    <row r="72" spans="1:11" ht="14.1" customHeight="1" x14ac:dyDescent="0.2">
      <c r="A72" s="306">
        <v>84</v>
      </c>
      <c r="B72" s="307" t="s">
        <v>308</v>
      </c>
      <c r="C72" s="308"/>
      <c r="D72" s="113">
        <v>7.0934699103713186</v>
      </c>
      <c r="E72" s="115">
        <v>277</v>
      </c>
      <c r="F72" s="114">
        <v>301</v>
      </c>
      <c r="G72" s="114">
        <v>343</v>
      </c>
      <c r="H72" s="114">
        <v>322</v>
      </c>
      <c r="I72" s="140">
        <v>250</v>
      </c>
      <c r="J72" s="115">
        <v>27</v>
      </c>
      <c r="K72" s="116">
        <v>10.8</v>
      </c>
    </row>
    <row r="73" spans="1:11" ht="14.1" customHeight="1" x14ac:dyDescent="0.2">
      <c r="A73" s="306" t="s">
        <v>309</v>
      </c>
      <c r="B73" s="307" t="s">
        <v>310</v>
      </c>
      <c r="C73" s="308"/>
      <c r="D73" s="113">
        <v>1.0755441741357235</v>
      </c>
      <c r="E73" s="115">
        <v>42</v>
      </c>
      <c r="F73" s="114">
        <v>23</v>
      </c>
      <c r="G73" s="114">
        <v>55</v>
      </c>
      <c r="H73" s="114">
        <v>26</v>
      </c>
      <c r="I73" s="140">
        <v>27</v>
      </c>
      <c r="J73" s="115">
        <v>15</v>
      </c>
      <c r="K73" s="116">
        <v>55.555555555555557</v>
      </c>
    </row>
    <row r="74" spans="1:11" ht="14.1" customHeight="1" x14ac:dyDescent="0.2">
      <c r="A74" s="306" t="s">
        <v>311</v>
      </c>
      <c r="B74" s="307" t="s">
        <v>312</v>
      </c>
      <c r="C74" s="308"/>
      <c r="D74" s="113">
        <v>0.12804097311139565</v>
      </c>
      <c r="E74" s="115">
        <v>5</v>
      </c>
      <c r="F74" s="114" t="s">
        <v>513</v>
      </c>
      <c r="G74" s="114">
        <v>6</v>
      </c>
      <c r="H74" s="114">
        <v>5</v>
      </c>
      <c r="I74" s="140">
        <v>3</v>
      </c>
      <c r="J74" s="115">
        <v>2</v>
      </c>
      <c r="K74" s="116">
        <v>66.666666666666671</v>
      </c>
    </row>
    <row r="75" spans="1:11" ht="14.1" customHeight="1" x14ac:dyDescent="0.2">
      <c r="A75" s="306" t="s">
        <v>313</v>
      </c>
      <c r="B75" s="307" t="s">
        <v>314</v>
      </c>
      <c r="C75" s="308"/>
      <c r="D75" s="113">
        <v>5.5825864276568504</v>
      </c>
      <c r="E75" s="115">
        <v>218</v>
      </c>
      <c r="F75" s="114">
        <v>263</v>
      </c>
      <c r="G75" s="114">
        <v>263</v>
      </c>
      <c r="H75" s="114">
        <v>280</v>
      </c>
      <c r="I75" s="140">
        <v>209</v>
      </c>
      <c r="J75" s="115">
        <v>9</v>
      </c>
      <c r="K75" s="116">
        <v>4.3062200956937797</v>
      </c>
    </row>
    <row r="76" spans="1:11" ht="14.1" customHeight="1" x14ac:dyDescent="0.2">
      <c r="A76" s="306">
        <v>91</v>
      </c>
      <c r="B76" s="307" t="s">
        <v>315</v>
      </c>
      <c r="C76" s="308"/>
      <c r="D76" s="113">
        <v>0.17925736235595391</v>
      </c>
      <c r="E76" s="115">
        <v>7</v>
      </c>
      <c r="F76" s="114">
        <v>6</v>
      </c>
      <c r="G76" s="114">
        <v>8</v>
      </c>
      <c r="H76" s="114">
        <v>15</v>
      </c>
      <c r="I76" s="140">
        <v>11</v>
      </c>
      <c r="J76" s="115">
        <v>-4</v>
      </c>
      <c r="K76" s="116">
        <v>-36.363636363636367</v>
      </c>
    </row>
    <row r="77" spans="1:11" ht="14.1" customHeight="1" x14ac:dyDescent="0.2">
      <c r="A77" s="306">
        <v>92</v>
      </c>
      <c r="B77" s="307" t="s">
        <v>316</v>
      </c>
      <c r="C77" s="308"/>
      <c r="D77" s="113">
        <v>2.6376440460947501</v>
      </c>
      <c r="E77" s="115">
        <v>103</v>
      </c>
      <c r="F77" s="114">
        <v>90</v>
      </c>
      <c r="G77" s="114">
        <v>82</v>
      </c>
      <c r="H77" s="114">
        <v>75</v>
      </c>
      <c r="I77" s="140">
        <v>135</v>
      </c>
      <c r="J77" s="115">
        <v>-32</v>
      </c>
      <c r="K77" s="116">
        <v>-23.703703703703702</v>
      </c>
    </row>
    <row r="78" spans="1:11" ht="14.1" customHeight="1" x14ac:dyDescent="0.2">
      <c r="A78" s="306">
        <v>93</v>
      </c>
      <c r="B78" s="307" t="s">
        <v>317</v>
      </c>
      <c r="C78" s="308"/>
      <c r="D78" s="113">
        <v>7.6824583866837381E-2</v>
      </c>
      <c r="E78" s="115">
        <v>3</v>
      </c>
      <c r="F78" s="114" t="s">
        <v>513</v>
      </c>
      <c r="G78" s="114">
        <v>6</v>
      </c>
      <c r="H78" s="114" t="s">
        <v>513</v>
      </c>
      <c r="I78" s="140">
        <v>7</v>
      </c>
      <c r="J78" s="115">
        <v>-4</v>
      </c>
      <c r="K78" s="116">
        <v>-57.142857142857146</v>
      </c>
    </row>
    <row r="79" spans="1:11" ht="14.1" customHeight="1" x14ac:dyDescent="0.2">
      <c r="A79" s="306">
        <v>94</v>
      </c>
      <c r="B79" s="307" t="s">
        <v>318</v>
      </c>
      <c r="C79" s="308"/>
      <c r="D79" s="113">
        <v>1.8437900128040974</v>
      </c>
      <c r="E79" s="115">
        <v>72</v>
      </c>
      <c r="F79" s="114">
        <v>58</v>
      </c>
      <c r="G79" s="114">
        <v>109</v>
      </c>
      <c r="H79" s="114">
        <v>63</v>
      </c>
      <c r="I79" s="140">
        <v>79</v>
      </c>
      <c r="J79" s="115">
        <v>-7</v>
      </c>
      <c r="K79" s="116">
        <v>-8.8607594936708853</v>
      </c>
    </row>
    <row r="80" spans="1:11" ht="14.1" customHeight="1" x14ac:dyDescent="0.2">
      <c r="A80" s="306" t="s">
        <v>319</v>
      </c>
      <c r="B80" s="307" t="s">
        <v>320</v>
      </c>
      <c r="C80" s="308"/>
      <c r="D80" s="113">
        <v>0</v>
      </c>
      <c r="E80" s="115">
        <v>0</v>
      </c>
      <c r="F80" s="114">
        <v>8</v>
      </c>
      <c r="G80" s="114">
        <v>12</v>
      </c>
      <c r="H80" s="114">
        <v>0</v>
      </c>
      <c r="I80" s="140" t="s">
        <v>513</v>
      </c>
      <c r="J80" s="115" t="s">
        <v>513</v>
      </c>
      <c r="K80" s="116" t="s">
        <v>513</v>
      </c>
    </row>
    <row r="81" spans="1:11" ht="14.1" customHeight="1" x14ac:dyDescent="0.2">
      <c r="A81" s="310" t="s">
        <v>321</v>
      </c>
      <c r="B81" s="311" t="s">
        <v>333</v>
      </c>
      <c r="C81" s="312"/>
      <c r="D81" s="125">
        <v>0.33290653008962867</v>
      </c>
      <c r="E81" s="143">
        <v>13</v>
      </c>
      <c r="F81" s="144" t="s">
        <v>513</v>
      </c>
      <c r="G81" s="144">
        <v>44</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4573</v>
      </c>
      <c r="E11" s="114">
        <v>3902</v>
      </c>
      <c r="F11" s="114">
        <v>4405</v>
      </c>
      <c r="G11" s="114">
        <v>4060</v>
      </c>
      <c r="H11" s="140">
        <v>4124</v>
      </c>
      <c r="I11" s="115">
        <v>449</v>
      </c>
      <c r="J11" s="116">
        <v>10.88748787584869</v>
      </c>
    </row>
    <row r="12" spans="1:15" s="110" customFormat="1" ht="24.95" customHeight="1" x14ac:dyDescent="0.2">
      <c r="A12" s="193" t="s">
        <v>132</v>
      </c>
      <c r="B12" s="194" t="s">
        <v>133</v>
      </c>
      <c r="C12" s="113" t="s">
        <v>513</v>
      </c>
      <c r="D12" s="115" t="s">
        <v>513</v>
      </c>
      <c r="E12" s="114">
        <v>5</v>
      </c>
      <c r="F12" s="114" t="s">
        <v>513</v>
      </c>
      <c r="G12" s="114">
        <v>9</v>
      </c>
      <c r="H12" s="140">
        <v>7</v>
      </c>
      <c r="I12" s="115" t="s">
        <v>513</v>
      </c>
      <c r="J12" s="116" t="s">
        <v>513</v>
      </c>
    </row>
    <row r="13" spans="1:15" s="110" customFormat="1" ht="24.95" customHeight="1" x14ac:dyDescent="0.2">
      <c r="A13" s="193" t="s">
        <v>134</v>
      </c>
      <c r="B13" s="199" t="s">
        <v>214</v>
      </c>
      <c r="C13" s="113" t="s">
        <v>513</v>
      </c>
      <c r="D13" s="115" t="s">
        <v>513</v>
      </c>
      <c r="E13" s="114">
        <v>34</v>
      </c>
      <c r="F13" s="114" t="s">
        <v>513</v>
      </c>
      <c r="G13" s="114">
        <v>28</v>
      </c>
      <c r="H13" s="140">
        <v>26</v>
      </c>
      <c r="I13" s="115" t="s">
        <v>513</v>
      </c>
      <c r="J13" s="116" t="s">
        <v>513</v>
      </c>
    </row>
    <row r="14" spans="1:15" s="287" customFormat="1" ht="24.95" customHeight="1" x14ac:dyDescent="0.2">
      <c r="A14" s="193" t="s">
        <v>215</v>
      </c>
      <c r="B14" s="199" t="s">
        <v>137</v>
      </c>
      <c r="C14" s="113">
        <v>14.432538814782419</v>
      </c>
      <c r="D14" s="115">
        <v>660</v>
      </c>
      <c r="E14" s="114">
        <v>285</v>
      </c>
      <c r="F14" s="114">
        <v>346</v>
      </c>
      <c r="G14" s="114">
        <v>435</v>
      </c>
      <c r="H14" s="140">
        <v>396</v>
      </c>
      <c r="I14" s="115">
        <v>264</v>
      </c>
      <c r="J14" s="116">
        <v>66.666666666666671</v>
      </c>
      <c r="K14" s="110"/>
      <c r="L14" s="110"/>
      <c r="M14" s="110"/>
      <c r="N14" s="110"/>
      <c r="O14" s="110"/>
    </row>
    <row r="15" spans="1:15" s="110" customFormat="1" ht="24.95" customHeight="1" x14ac:dyDescent="0.2">
      <c r="A15" s="193" t="s">
        <v>216</v>
      </c>
      <c r="B15" s="199" t="s">
        <v>217</v>
      </c>
      <c r="C15" s="113">
        <v>1.1589766017931336</v>
      </c>
      <c r="D15" s="115">
        <v>53</v>
      </c>
      <c r="E15" s="114">
        <v>51</v>
      </c>
      <c r="F15" s="114">
        <v>53</v>
      </c>
      <c r="G15" s="114">
        <v>42</v>
      </c>
      <c r="H15" s="140">
        <v>52</v>
      </c>
      <c r="I15" s="115">
        <v>1</v>
      </c>
      <c r="J15" s="116">
        <v>1.9230769230769231</v>
      </c>
    </row>
    <row r="16" spans="1:15" s="287" customFormat="1" ht="24.95" customHeight="1" x14ac:dyDescent="0.2">
      <c r="A16" s="193" t="s">
        <v>218</v>
      </c>
      <c r="B16" s="199" t="s">
        <v>141</v>
      </c>
      <c r="C16" s="113">
        <v>9.3592827465558717</v>
      </c>
      <c r="D16" s="115">
        <v>428</v>
      </c>
      <c r="E16" s="114">
        <v>136</v>
      </c>
      <c r="F16" s="114">
        <v>158</v>
      </c>
      <c r="G16" s="114">
        <v>254</v>
      </c>
      <c r="H16" s="140">
        <v>201</v>
      </c>
      <c r="I16" s="115">
        <v>227</v>
      </c>
      <c r="J16" s="116">
        <v>112.93532338308458</v>
      </c>
      <c r="K16" s="110"/>
      <c r="L16" s="110"/>
      <c r="M16" s="110"/>
      <c r="N16" s="110"/>
      <c r="O16" s="110"/>
    </row>
    <row r="17" spans="1:15" s="110" customFormat="1" ht="24.95" customHeight="1" x14ac:dyDescent="0.2">
      <c r="A17" s="193" t="s">
        <v>142</v>
      </c>
      <c r="B17" s="199" t="s">
        <v>220</v>
      </c>
      <c r="C17" s="113">
        <v>3.9142794664334137</v>
      </c>
      <c r="D17" s="115">
        <v>179</v>
      </c>
      <c r="E17" s="114">
        <v>98</v>
      </c>
      <c r="F17" s="114">
        <v>135</v>
      </c>
      <c r="G17" s="114">
        <v>139</v>
      </c>
      <c r="H17" s="140">
        <v>143</v>
      </c>
      <c r="I17" s="115">
        <v>36</v>
      </c>
      <c r="J17" s="116">
        <v>25.174825174825173</v>
      </c>
    </row>
    <row r="18" spans="1:15" s="287" customFormat="1" ht="24.95" customHeight="1" x14ac:dyDescent="0.2">
      <c r="A18" s="201" t="s">
        <v>144</v>
      </c>
      <c r="B18" s="202" t="s">
        <v>145</v>
      </c>
      <c r="C18" s="113" t="s">
        <v>513</v>
      </c>
      <c r="D18" s="115" t="s">
        <v>513</v>
      </c>
      <c r="E18" s="114">
        <v>231</v>
      </c>
      <c r="F18" s="114" t="s">
        <v>513</v>
      </c>
      <c r="G18" s="114">
        <v>179</v>
      </c>
      <c r="H18" s="140">
        <v>131</v>
      </c>
      <c r="I18" s="115" t="s">
        <v>513</v>
      </c>
      <c r="J18" s="116" t="s">
        <v>513</v>
      </c>
      <c r="K18" s="110"/>
      <c r="L18" s="110"/>
      <c r="M18" s="110"/>
      <c r="N18" s="110"/>
      <c r="O18" s="110"/>
    </row>
    <row r="19" spans="1:15" s="110" customFormat="1" ht="24.95" customHeight="1" x14ac:dyDescent="0.2">
      <c r="A19" s="193" t="s">
        <v>146</v>
      </c>
      <c r="B19" s="199" t="s">
        <v>147</v>
      </c>
      <c r="C19" s="113">
        <v>12.836212551935272</v>
      </c>
      <c r="D19" s="115">
        <v>587</v>
      </c>
      <c r="E19" s="114">
        <v>585</v>
      </c>
      <c r="F19" s="114">
        <v>541</v>
      </c>
      <c r="G19" s="114">
        <v>529</v>
      </c>
      <c r="H19" s="140">
        <v>580</v>
      </c>
      <c r="I19" s="115">
        <v>7</v>
      </c>
      <c r="J19" s="116">
        <v>1.2068965517241379</v>
      </c>
    </row>
    <row r="20" spans="1:15" s="287" customFormat="1" ht="24.95" customHeight="1" x14ac:dyDescent="0.2">
      <c r="A20" s="193" t="s">
        <v>148</v>
      </c>
      <c r="B20" s="199" t="s">
        <v>149</v>
      </c>
      <c r="C20" s="113">
        <v>2.6240979663240762</v>
      </c>
      <c r="D20" s="115">
        <v>120</v>
      </c>
      <c r="E20" s="114">
        <v>189</v>
      </c>
      <c r="F20" s="114">
        <v>119</v>
      </c>
      <c r="G20" s="114">
        <v>109</v>
      </c>
      <c r="H20" s="140">
        <v>104</v>
      </c>
      <c r="I20" s="115">
        <v>16</v>
      </c>
      <c r="J20" s="116">
        <v>15.384615384615385</v>
      </c>
      <c r="K20" s="110"/>
      <c r="L20" s="110"/>
      <c r="M20" s="110"/>
      <c r="N20" s="110"/>
      <c r="O20" s="110"/>
    </row>
    <row r="21" spans="1:15" s="110" customFormat="1" ht="24.95" customHeight="1" x14ac:dyDescent="0.2">
      <c r="A21" s="201" t="s">
        <v>150</v>
      </c>
      <c r="B21" s="202" t="s">
        <v>151</v>
      </c>
      <c r="C21" s="113">
        <v>8.0472337633938338</v>
      </c>
      <c r="D21" s="115">
        <v>368</v>
      </c>
      <c r="E21" s="114">
        <v>357</v>
      </c>
      <c r="F21" s="114">
        <v>338</v>
      </c>
      <c r="G21" s="114">
        <v>263</v>
      </c>
      <c r="H21" s="140">
        <v>296</v>
      </c>
      <c r="I21" s="115">
        <v>72</v>
      </c>
      <c r="J21" s="116">
        <v>24.324324324324323</v>
      </c>
    </row>
    <row r="22" spans="1:15" s="110" customFormat="1" ht="24.95" customHeight="1" x14ac:dyDescent="0.2">
      <c r="A22" s="201" t="s">
        <v>152</v>
      </c>
      <c r="B22" s="199" t="s">
        <v>153</v>
      </c>
      <c r="C22" s="113">
        <v>2.4928930680078722</v>
      </c>
      <c r="D22" s="115">
        <v>114</v>
      </c>
      <c r="E22" s="114">
        <v>98</v>
      </c>
      <c r="F22" s="114">
        <v>144</v>
      </c>
      <c r="G22" s="114">
        <v>132</v>
      </c>
      <c r="H22" s="140">
        <v>125</v>
      </c>
      <c r="I22" s="115">
        <v>-11</v>
      </c>
      <c r="J22" s="116">
        <v>-8.8000000000000007</v>
      </c>
    </row>
    <row r="23" spans="1:15" s="110" customFormat="1" ht="24.95" customHeight="1" x14ac:dyDescent="0.2">
      <c r="A23" s="193" t="s">
        <v>154</v>
      </c>
      <c r="B23" s="199" t="s">
        <v>155</v>
      </c>
      <c r="C23" s="113">
        <v>0.98403673737152852</v>
      </c>
      <c r="D23" s="115">
        <v>45</v>
      </c>
      <c r="E23" s="114">
        <v>40</v>
      </c>
      <c r="F23" s="114">
        <v>49</v>
      </c>
      <c r="G23" s="114">
        <v>34</v>
      </c>
      <c r="H23" s="140">
        <v>51</v>
      </c>
      <c r="I23" s="115">
        <v>-6</v>
      </c>
      <c r="J23" s="116">
        <v>-11.764705882352942</v>
      </c>
    </row>
    <row r="24" spans="1:15" s="110" customFormat="1" ht="24.95" customHeight="1" x14ac:dyDescent="0.2">
      <c r="A24" s="193" t="s">
        <v>156</v>
      </c>
      <c r="B24" s="199" t="s">
        <v>221</v>
      </c>
      <c r="C24" s="113">
        <v>6.866389678547999</v>
      </c>
      <c r="D24" s="115">
        <v>314</v>
      </c>
      <c r="E24" s="114">
        <v>244</v>
      </c>
      <c r="F24" s="114">
        <v>269</v>
      </c>
      <c r="G24" s="114">
        <v>295</v>
      </c>
      <c r="H24" s="140">
        <v>254</v>
      </c>
      <c r="I24" s="115">
        <v>60</v>
      </c>
      <c r="J24" s="116">
        <v>23.622047244094489</v>
      </c>
    </row>
    <row r="25" spans="1:15" s="110" customFormat="1" ht="24.95" customHeight="1" x14ac:dyDescent="0.2">
      <c r="A25" s="193" t="s">
        <v>222</v>
      </c>
      <c r="B25" s="204" t="s">
        <v>159</v>
      </c>
      <c r="C25" s="113">
        <v>6.866389678547999</v>
      </c>
      <c r="D25" s="115">
        <v>314</v>
      </c>
      <c r="E25" s="114">
        <v>288</v>
      </c>
      <c r="F25" s="114">
        <v>332</v>
      </c>
      <c r="G25" s="114">
        <v>331</v>
      </c>
      <c r="H25" s="140">
        <v>342</v>
      </c>
      <c r="I25" s="115">
        <v>-28</v>
      </c>
      <c r="J25" s="116">
        <v>-8.1871345029239766</v>
      </c>
    </row>
    <row r="26" spans="1:15" s="110" customFormat="1" ht="24.95" customHeight="1" x14ac:dyDescent="0.2">
      <c r="A26" s="201">
        <v>782.78300000000002</v>
      </c>
      <c r="B26" s="203" t="s">
        <v>160</v>
      </c>
      <c r="C26" s="113">
        <v>11.895910780669144</v>
      </c>
      <c r="D26" s="115">
        <v>544</v>
      </c>
      <c r="E26" s="114">
        <v>568</v>
      </c>
      <c r="F26" s="114">
        <v>651</v>
      </c>
      <c r="G26" s="114">
        <v>577</v>
      </c>
      <c r="H26" s="140">
        <v>625</v>
      </c>
      <c r="I26" s="115">
        <v>-81</v>
      </c>
      <c r="J26" s="116">
        <v>-12.96</v>
      </c>
    </row>
    <row r="27" spans="1:15" s="110" customFormat="1" ht="24.95" customHeight="1" x14ac:dyDescent="0.2">
      <c r="A27" s="193" t="s">
        <v>161</v>
      </c>
      <c r="B27" s="199" t="s">
        <v>162</v>
      </c>
      <c r="C27" s="113">
        <v>3.301989940957796</v>
      </c>
      <c r="D27" s="115">
        <v>151</v>
      </c>
      <c r="E27" s="114">
        <v>104</v>
      </c>
      <c r="F27" s="114">
        <v>161</v>
      </c>
      <c r="G27" s="114">
        <v>125</v>
      </c>
      <c r="H27" s="140">
        <v>159</v>
      </c>
      <c r="I27" s="115">
        <v>-8</v>
      </c>
      <c r="J27" s="116">
        <v>-5.0314465408805029</v>
      </c>
    </row>
    <row r="28" spans="1:15" s="110" customFormat="1" ht="24.95" customHeight="1" x14ac:dyDescent="0.2">
      <c r="A28" s="193" t="s">
        <v>163</v>
      </c>
      <c r="B28" s="199" t="s">
        <v>164</v>
      </c>
      <c r="C28" s="113">
        <v>9.0312705007653626</v>
      </c>
      <c r="D28" s="115">
        <v>413</v>
      </c>
      <c r="E28" s="114">
        <v>326</v>
      </c>
      <c r="F28" s="114">
        <v>424</v>
      </c>
      <c r="G28" s="114">
        <v>392</v>
      </c>
      <c r="H28" s="140">
        <v>402</v>
      </c>
      <c r="I28" s="115">
        <v>11</v>
      </c>
      <c r="J28" s="116">
        <v>2.7363184079601992</v>
      </c>
    </row>
    <row r="29" spans="1:15" s="110" customFormat="1" ht="24.95" customHeight="1" x14ac:dyDescent="0.2">
      <c r="A29" s="193">
        <v>86</v>
      </c>
      <c r="B29" s="199" t="s">
        <v>165</v>
      </c>
      <c r="C29" s="113">
        <v>6.3853050513885856</v>
      </c>
      <c r="D29" s="115">
        <v>292</v>
      </c>
      <c r="E29" s="114">
        <v>193</v>
      </c>
      <c r="F29" s="114">
        <v>256</v>
      </c>
      <c r="G29" s="114">
        <v>274</v>
      </c>
      <c r="H29" s="140">
        <v>206</v>
      </c>
      <c r="I29" s="115">
        <v>86</v>
      </c>
      <c r="J29" s="116">
        <v>41.747572815533978</v>
      </c>
    </row>
    <row r="30" spans="1:15" s="110" customFormat="1" ht="24.95" customHeight="1" x14ac:dyDescent="0.2">
      <c r="A30" s="193">
        <v>87.88</v>
      </c>
      <c r="B30" s="204" t="s">
        <v>166</v>
      </c>
      <c r="C30" s="113">
        <v>4.6796413732779358</v>
      </c>
      <c r="D30" s="115">
        <v>214</v>
      </c>
      <c r="E30" s="114">
        <v>182</v>
      </c>
      <c r="F30" s="114">
        <v>297</v>
      </c>
      <c r="G30" s="114">
        <v>154</v>
      </c>
      <c r="H30" s="140">
        <v>169</v>
      </c>
      <c r="I30" s="115">
        <v>45</v>
      </c>
      <c r="J30" s="116">
        <v>26.627218934911241</v>
      </c>
    </row>
    <row r="31" spans="1:15" s="110" customFormat="1" ht="24.95" customHeight="1" x14ac:dyDescent="0.2">
      <c r="A31" s="193" t="s">
        <v>167</v>
      </c>
      <c r="B31" s="199" t="s">
        <v>168</v>
      </c>
      <c r="C31" s="113">
        <v>5.2919308987535532</v>
      </c>
      <c r="D31" s="115">
        <v>242</v>
      </c>
      <c r="E31" s="114">
        <v>173</v>
      </c>
      <c r="F31" s="114">
        <v>254</v>
      </c>
      <c r="G31" s="114">
        <v>194</v>
      </c>
      <c r="H31" s="140">
        <v>251</v>
      </c>
      <c r="I31" s="115">
        <v>-9</v>
      </c>
      <c r="J31" s="116">
        <v>-3.5856573705179282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5</v>
      </c>
      <c r="F34" s="114" t="s">
        <v>513</v>
      </c>
      <c r="G34" s="114">
        <v>9</v>
      </c>
      <c r="H34" s="140">
        <v>7</v>
      </c>
      <c r="I34" s="115" t="s">
        <v>513</v>
      </c>
      <c r="J34" s="116" t="s">
        <v>513</v>
      </c>
    </row>
    <row r="35" spans="1:10" s="110" customFormat="1" ht="24.95" customHeight="1" x14ac:dyDescent="0.2">
      <c r="A35" s="292" t="s">
        <v>171</v>
      </c>
      <c r="B35" s="293" t="s">
        <v>172</v>
      </c>
      <c r="C35" s="113" t="s">
        <v>513</v>
      </c>
      <c r="D35" s="115" t="s">
        <v>513</v>
      </c>
      <c r="E35" s="114">
        <v>550</v>
      </c>
      <c r="F35" s="114" t="s">
        <v>513</v>
      </c>
      <c r="G35" s="114">
        <v>642</v>
      </c>
      <c r="H35" s="140">
        <v>553</v>
      </c>
      <c r="I35" s="115" t="s">
        <v>513</v>
      </c>
      <c r="J35" s="116" t="s">
        <v>513</v>
      </c>
    </row>
    <row r="36" spans="1:10" s="110" customFormat="1" ht="24.95" customHeight="1" x14ac:dyDescent="0.2">
      <c r="A36" s="294" t="s">
        <v>173</v>
      </c>
      <c r="B36" s="295" t="s">
        <v>174</v>
      </c>
      <c r="C36" s="125">
        <v>81.303301989940962</v>
      </c>
      <c r="D36" s="143">
        <v>3718</v>
      </c>
      <c r="E36" s="144">
        <v>3347</v>
      </c>
      <c r="F36" s="144">
        <v>3835</v>
      </c>
      <c r="G36" s="144">
        <v>3409</v>
      </c>
      <c r="H36" s="145">
        <v>3564</v>
      </c>
      <c r="I36" s="143">
        <v>154</v>
      </c>
      <c r="J36" s="146">
        <v>4.3209876543209873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4573</v>
      </c>
      <c r="F11" s="264">
        <v>3902</v>
      </c>
      <c r="G11" s="264">
        <v>4405</v>
      </c>
      <c r="H11" s="264">
        <v>4060</v>
      </c>
      <c r="I11" s="265">
        <v>4124</v>
      </c>
      <c r="J11" s="263">
        <v>449</v>
      </c>
      <c r="K11" s="266">
        <v>10.88748787584869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28.580800349879731</v>
      </c>
      <c r="E13" s="115">
        <v>1307</v>
      </c>
      <c r="F13" s="114">
        <v>1240</v>
      </c>
      <c r="G13" s="114">
        <v>1450</v>
      </c>
      <c r="H13" s="114">
        <v>1167</v>
      </c>
      <c r="I13" s="140">
        <v>1136</v>
      </c>
      <c r="J13" s="115">
        <v>171</v>
      </c>
      <c r="K13" s="116">
        <v>15.05281690140845</v>
      </c>
    </row>
    <row r="14" spans="1:17" ht="15.95" customHeight="1" x14ac:dyDescent="0.2">
      <c r="A14" s="306" t="s">
        <v>230</v>
      </c>
      <c r="B14" s="307"/>
      <c r="C14" s="308"/>
      <c r="D14" s="113">
        <v>47.758582987098187</v>
      </c>
      <c r="E14" s="115">
        <v>2184</v>
      </c>
      <c r="F14" s="114">
        <v>1830</v>
      </c>
      <c r="G14" s="114">
        <v>2008</v>
      </c>
      <c r="H14" s="114">
        <v>2043</v>
      </c>
      <c r="I14" s="140">
        <v>2067</v>
      </c>
      <c r="J14" s="115">
        <v>117</v>
      </c>
      <c r="K14" s="116">
        <v>5.6603773584905657</v>
      </c>
    </row>
    <row r="15" spans="1:17" ht="15.95" customHeight="1" x14ac:dyDescent="0.2">
      <c r="A15" s="306" t="s">
        <v>231</v>
      </c>
      <c r="B15" s="307"/>
      <c r="C15" s="308"/>
      <c r="D15" s="113">
        <v>9.2280778482396677</v>
      </c>
      <c r="E15" s="115">
        <v>422</v>
      </c>
      <c r="F15" s="114">
        <v>336</v>
      </c>
      <c r="G15" s="114">
        <v>345</v>
      </c>
      <c r="H15" s="114">
        <v>276</v>
      </c>
      <c r="I15" s="140">
        <v>286</v>
      </c>
      <c r="J15" s="115">
        <v>136</v>
      </c>
      <c r="K15" s="116">
        <v>47.552447552447553</v>
      </c>
    </row>
    <row r="16" spans="1:17" ht="15.95" customHeight="1" x14ac:dyDescent="0.2">
      <c r="A16" s="306" t="s">
        <v>232</v>
      </c>
      <c r="B16" s="307"/>
      <c r="C16" s="308"/>
      <c r="D16" s="113">
        <v>14.104526568991909</v>
      </c>
      <c r="E16" s="115">
        <v>645</v>
      </c>
      <c r="F16" s="114">
        <v>488</v>
      </c>
      <c r="G16" s="114">
        <v>576</v>
      </c>
      <c r="H16" s="114">
        <v>557</v>
      </c>
      <c r="I16" s="140">
        <v>612</v>
      </c>
      <c r="J16" s="115">
        <v>33</v>
      </c>
      <c r="K16" s="116">
        <v>5.3921568627450984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0.32801224579050953</v>
      </c>
      <c r="E18" s="115">
        <v>15</v>
      </c>
      <c r="F18" s="114">
        <v>17</v>
      </c>
      <c r="G18" s="114">
        <v>9</v>
      </c>
      <c r="H18" s="114">
        <v>10</v>
      </c>
      <c r="I18" s="140">
        <v>12</v>
      </c>
      <c r="J18" s="115">
        <v>3</v>
      </c>
      <c r="K18" s="116">
        <v>25</v>
      </c>
    </row>
    <row r="19" spans="1:11" ht="14.1" customHeight="1" x14ac:dyDescent="0.2">
      <c r="A19" s="306" t="s">
        <v>235</v>
      </c>
      <c r="B19" s="307" t="s">
        <v>236</v>
      </c>
      <c r="C19" s="308"/>
      <c r="D19" s="113">
        <v>8.7469932210802542E-2</v>
      </c>
      <c r="E19" s="115">
        <v>4</v>
      </c>
      <c r="F19" s="114">
        <v>10</v>
      </c>
      <c r="G19" s="114">
        <v>3</v>
      </c>
      <c r="H19" s="114">
        <v>3</v>
      </c>
      <c r="I19" s="140" t="s">
        <v>513</v>
      </c>
      <c r="J19" s="115" t="s">
        <v>513</v>
      </c>
      <c r="K19" s="116" t="s">
        <v>513</v>
      </c>
    </row>
    <row r="20" spans="1:11" ht="14.1" customHeight="1" x14ac:dyDescent="0.2">
      <c r="A20" s="306">
        <v>12</v>
      </c>
      <c r="B20" s="307" t="s">
        <v>237</v>
      </c>
      <c r="C20" s="308"/>
      <c r="D20" s="113">
        <v>0.37174721189591076</v>
      </c>
      <c r="E20" s="115">
        <v>17</v>
      </c>
      <c r="F20" s="114">
        <v>33</v>
      </c>
      <c r="G20" s="114">
        <v>27</v>
      </c>
      <c r="H20" s="114">
        <v>23</v>
      </c>
      <c r="I20" s="140">
        <v>25</v>
      </c>
      <c r="J20" s="115">
        <v>-8</v>
      </c>
      <c r="K20" s="116">
        <v>-32</v>
      </c>
    </row>
    <row r="21" spans="1:11" ht="14.1" customHeight="1" x14ac:dyDescent="0.2">
      <c r="A21" s="306">
        <v>21</v>
      </c>
      <c r="B21" s="307" t="s">
        <v>238</v>
      </c>
      <c r="C21" s="308"/>
      <c r="D21" s="113">
        <v>2.4054231357970699</v>
      </c>
      <c r="E21" s="115">
        <v>110</v>
      </c>
      <c r="F21" s="114">
        <v>55</v>
      </c>
      <c r="G21" s="114">
        <v>66</v>
      </c>
      <c r="H21" s="114">
        <v>64</v>
      </c>
      <c r="I21" s="140">
        <v>50</v>
      </c>
      <c r="J21" s="115">
        <v>60</v>
      </c>
      <c r="K21" s="116">
        <v>120</v>
      </c>
    </row>
    <row r="22" spans="1:11" ht="14.1" customHeight="1" x14ac:dyDescent="0.2">
      <c r="A22" s="306">
        <v>22</v>
      </c>
      <c r="B22" s="307" t="s">
        <v>239</v>
      </c>
      <c r="C22" s="308"/>
      <c r="D22" s="113">
        <v>0.65602449158101905</v>
      </c>
      <c r="E22" s="115">
        <v>30</v>
      </c>
      <c r="F22" s="114">
        <v>30</v>
      </c>
      <c r="G22" s="114">
        <v>29</v>
      </c>
      <c r="H22" s="114">
        <v>30</v>
      </c>
      <c r="I22" s="140">
        <v>40</v>
      </c>
      <c r="J22" s="115">
        <v>-10</v>
      </c>
      <c r="K22" s="116">
        <v>-25</v>
      </c>
    </row>
    <row r="23" spans="1:11" ht="14.1" customHeight="1" x14ac:dyDescent="0.2">
      <c r="A23" s="306">
        <v>23</v>
      </c>
      <c r="B23" s="307" t="s">
        <v>240</v>
      </c>
      <c r="C23" s="308"/>
      <c r="D23" s="113">
        <v>0.74349442379182151</v>
      </c>
      <c r="E23" s="115">
        <v>34</v>
      </c>
      <c r="F23" s="114">
        <v>34</v>
      </c>
      <c r="G23" s="114">
        <v>45</v>
      </c>
      <c r="H23" s="114">
        <v>51</v>
      </c>
      <c r="I23" s="140">
        <v>52</v>
      </c>
      <c r="J23" s="115">
        <v>-18</v>
      </c>
      <c r="K23" s="116">
        <v>-34.615384615384613</v>
      </c>
    </row>
    <row r="24" spans="1:11" ht="14.1" customHeight="1" x14ac:dyDescent="0.2">
      <c r="A24" s="306">
        <v>24</v>
      </c>
      <c r="B24" s="307" t="s">
        <v>241</v>
      </c>
      <c r="C24" s="308"/>
      <c r="D24" s="113">
        <v>3.4987972884321015</v>
      </c>
      <c r="E24" s="115">
        <v>160</v>
      </c>
      <c r="F24" s="114">
        <v>106</v>
      </c>
      <c r="G24" s="114">
        <v>103</v>
      </c>
      <c r="H24" s="114">
        <v>173</v>
      </c>
      <c r="I24" s="140">
        <v>118</v>
      </c>
      <c r="J24" s="115">
        <v>42</v>
      </c>
      <c r="K24" s="116">
        <v>35.593220338983052</v>
      </c>
    </row>
    <row r="25" spans="1:11" ht="14.1" customHeight="1" x14ac:dyDescent="0.2">
      <c r="A25" s="306">
        <v>25</v>
      </c>
      <c r="B25" s="307" t="s">
        <v>242</v>
      </c>
      <c r="C25" s="308"/>
      <c r="D25" s="113">
        <v>7.7629564837087255</v>
      </c>
      <c r="E25" s="115">
        <v>355</v>
      </c>
      <c r="F25" s="114">
        <v>184</v>
      </c>
      <c r="G25" s="114">
        <v>223</v>
      </c>
      <c r="H25" s="114">
        <v>153</v>
      </c>
      <c r="I25" s="140">
        <v>216</v>
      </c>
      <c r="J25" s="115">
        <v>139</v>
      </c>
      <c r="K25" s="116">
        <v>64.351851851851848</v>
      </c>
    </row>
    <row r="26" spans="1:11" ht="14.1" customHeight="1" x14ac:dyDescent="0.2">
      <c r="A26" s="306">
        <v>26</v>
      </c>
      <c r="B26" s="307" t="s">
        <v>243</v>
      </c>
      <c r="C26" s="308"/>
      <c r="D26" s="113">
        <v>3.3238574240104963</v>
      </c>
      <c r="E26" s="115">
        <v>152</v>
      </c>
      <c r="F26" s="114">
        <v>117</v>
      </c>
      <c r="G26" s="114">
        <v>112</v>
      </c>
      <c r="H26" s="114">
        <v>102</v>
      </c>
      <c r="I26" s="140">
        <v>122</v>
      </c>
      <c r="J26" s="115">
        <v>30</v>
      </c>
      <c r="K26" s="116">
        <v>24.590163934426229</v>
      </c>
    </row>
    <row r="27" spans="1:11" ht="14.1" customHeight="1" x14ac:dyDescent="0.2">
      <c r="A27" s="306">
        <v>27</v>
      </c>
      <c r="B27" s="307" t="s">
        <v>244</v>
      </c>
      <c r="C27" s="308"/>
      <c r="D27" s="113">
        <v>1.9243385086376559</v>
      </c>
      <c r="E27" s="115">
        <v>88</v>
      </c>
      <c r="F27" s="114">
        <v>40</v>
      </c>
      <c r="G27" s="114">
        <v>60</v>
      </c>
      <c r="H27" s="114">
        <v>70</v>
      </c>
      <c r="I27" s="140">
        <v>70</v>
      </c>
      <c r="J27" s="115">
        <v>18</v>
      </c>
      <c r="K27" s="116">
        <v>25.714285714285715</v>
      </c>
    </row>
    <row r="28" spans="1:11" ht="14.1" customHeight="1" x14ac:dyDescent="0.2">
      <c r="A28" s="306">
        <v>28</v>
      </c>
      <c r="B28" s="307" t="s">
        <v>245</v>
      </c>
      <c r="C28" s="308"/>
      <c r="D28" s="113">
        <v>0.21867483052700634</v>
      </c>
      <c r="E28" s="115">
        <v>10</v>
      </c>
      <c r="F28" s="114">
        <v>6</v>
      </c>
      <c r="G28" s="114">
        <v>13</v>
      </c>
      <c r="H28" s="114" t="s">
        <v>513</v>
      </c>
      <c r="I28" s="140" t="s">
        <v>513</v>
      </c>
      <c r="J28" s="115" t="s">
        <v>513</v>
      </c>
      <c r="K28" s="116" t="s">
        <v>513</v>
      </c>
    </row>
    <row r="29" spans="1:11" ht="14.1" customHeight="1" x14ac:dyDescent="0.2">
      <c r="A29" s="306">
        <v>29</v>
      </c>
      <c r="B29" s="307" t="s">
        <v>246</v>
      </c>
      <c r="C29" s="308"/>
      <c r="D29" s="113">
        <v>4.2641591952766236</v>
      </c>
      <c r="E29" s="115">
        <v>195</v>
      </c>
      <c r="F29" s="114">
        <v>150</v>
      </c>
      <c r="G29" s="114">
        <v>161</v>
      </c>
      <c r="H29" s="114">
        <v>110</v>
      </c>
      <c r="I29" s="140">
        <v>161</v>
      </c>
      <c r="J29" s="115">
        <v>34</v>
      </c>
      <c r="K29" s="116">
        <v>21.118012422360248</v>
      </c>
    </row>
    <row r="30" spans="1:11" ht="14.1" customHeight="1" x14ac:dyDescent="0.2">
      <c r="A30" s="306" t="s">
        <v>247</v>
      </c>
      <c r="B30" s="307" t="s">
        <v>248</v>
      </c>
      <c r="C30" s="308"/>
      <c r="D30" s="113">
        <v>0.56855455937021648</v>
      </c>
      <c r="E30" s="115">
        <v>26</v>
      </c>
      <c r="F30" s="114">
        <v>29</v>
      </c>
      <c r="G30" s="114">
        <v>20</v>
      </c>
      <c r="H30" s="114">
        <v>28</v>
      </c>
      <c r="I30" s="140" t="s">
        <v>513</v>
      </c>
      <c r="J30" s="115" t="s">
        <v>513</v>
      </c>
      <c r="K30" s="116" t="s">
        <v>513</v>
      </c>
    </row>
    <row r="31" spans="1:11" ht="14.1" customHeight="1" x14ac:dyDescent="0.2">
      <c r="A31" s="306" t="s">
        <v>249</v>
      </c>
      <c r="B31" s="307" t="s">
        <v>250</v>
      </c>
      <c r="C31" s="308"/>
      <c r="D31" s="113">
        <v>3.695604635906407</v>
      </c>
      <c r="E31" s="115">
        <v>169</v>
      </c>
      <c r="F31" s="114">
        <v>121</v>
      </c>
      <c r="G31" s="114">
        <v>141</v>
      </c>
      <c r="H31" s="114">
        <v>82</v>
      </c>
      <c r="I31" s="140">
        <v>143</v>
      </c>
      <c r="J31" s="115">
        <v>26</v>
      </c>
      <c r="K31" s="116">
        <v>18.181818181818183</v>
      </c>
    </row>
    <row r="32" spans="1:11" ht="14.1" customHeight="1" x14ac:dyDescent="0.2">
      <c r="A32" s="306">
        <v>31</v>
      </c>
      <c r="B32" s="307" t="s">
        <v>251</v>
      </c>
      <c r="C32" s="308"/>
      <c r="D32" s="113">
        <v>0.74349442379182151</v>
      </c>
      <c r="E32" s="115">
        <v>34</v>
      </c>
      <c r="F32" s="114">
        <v>30</v>
      </c>
      <c r="G32" s="114">
        <v>35</v>
      </c>
      <c r="H32" s="114">
        <v>29</v>
      </c>
      <c r="I32" s="140">
        <v>40</v>
      </c>
      <c r="J32" s="115">
        <v>-6</v>
      </c>
      <c r="K32" s="116">
        <v>-15</v>
      </c>
    </row>
    <row r="33" spans="1:11" ht="14.1" customHeight="1" x14ac:dyDescent="0.2">
      <c r="A33" s="306">
        <v>32</v>
      </c>
      <c r="B33" s="307" t="s">
        <v>252</v>
      </c>
      <c r="C33" s="308"/>
      <c r="D33" s="113">
        <v>1.1152416356877324</v>
      </c>
      <c r="E33" s="115">
        <v>51</v>
      </c>
      <c r="F33" s="114">
        <v>117</v>
      </c>
      <c r="G33" s="114">
        <v>103</v>
      </c>
      <c r="H33" s="114">
        <v>91</v>
      </c>
      <c r="I33" s="140">
        <v>41</v>
      </c>
      <c r="J33" s="115">
        <v>10</v>
      </c>
      <c r="K33" s="116">
        <v>24.390243902439025</v>
      </c>
    </row>
    <row r="34" spans="1:11" ht="14.1" customHeight="1" x14ac:dyDescent="0.2">
      <c r="A34" s="306">
        <v>33</v>
      </c>
      <c r="B34" s="307" t="s">
        <v>253</v>
      </c>
      <c r="C34" s="308"/>
      <c r="D34" s="113">
        <v>0.50295211021211461</v>
      </c>
      <c r="E34" s="115">
        <v>23</v>
      </c>
      <c r="F34" s="114">
        <v>31</v>
      </c>
      <c r="G34" s="114">
        <v>26</v>
      </c>
      <c r="H34" s="114">
        <v>35</v>
      </c>
      <c r="I34" s="140">
        <v>37</v>
      </c>
      <c r="J34" s="115">
        <v>-14</v>
      </c>
      <c r="K34" s="116">
        <v>-37.837837837837839</v>
      </c>
    </row>
    <row r="35" spans="1:11" ht="14.1" customHeight="1" x14ac:dyDescent="0.2">
      <c r="A35" s="306">
        <v>34</v>
      </c>
      <c r="B35" s="307" t="s">
        <v>254</v>
      </c>
      <c r="C35" s="308"/>
      <c r="D35" s="113">
        <v>1.3557839492674393</v>
      </c>
      <c r="E35" s="115">
        <v>62</v>
      </c>
      <c r="F35" s="114">
        <v>53</v>
      </c>
      <c r="G35" s="114">
        <v>47</v>
      </c>
      <c r="H35" s="114">
        <v>63</v>
      </c>
      <c r="I35" s="140">
        <v>79</v>
      </c>
      <c r="J35" s="115">
        <v>-17</v>
      </c>
      <c r="K35" s="116">
        <v>-21.518987341772153</v>
      </c>
    </row>
    <row r="36" spans="1:11" ht="14.1" customHeight="1" x14ac:dyDescent="0.2">
      <c r="A36" s="306">
        <v>41</v>
      </c>
      <c r="B36" s="307" t="s">
        <v>255</v>
      </c>
      <c r="C36" s="308"/>
      <c r="D36" s="113">
        <v>1.2901815001093375</v>
      </c>
      <c r="E36" s="115">
        <v>59</v>
      </c>
      <c r="F36" s="114">
        <v>48</v>
      </c>
      <c r="G36" s="114">
        <v>67</v>
      </c>
      <c r="H36" s="114">
        <v>60</v>
      </c>
      <c r="I36" s="140">
        <v>62</v>
      </c>
      <c r="J36" s="115">
        <v>-3</v>
      </c>
      <c r="K36" s="116">
        <v>-4.838709677419355</v>
      </c>
    </row>
    <row r="37" spans="1:11" ht="14.1" customHeight="1" x14ac:dyDescent="0.2">
      <c r="A37" s="306">
        <v>42</v>
      </c>
      <c r="B37" s="307" t="s">
        <v>256</v>
      </c>
      <c r="C37" s="308"/>
      <c r="D37" s="113">
        <v>0.10933741526350317</v>
      </c>
      <c r="E37" s="115">
        <v>5</v>
      </c>
      <c r="F37" s="114">
        <v>5</v>
      </c>
      <c r="G37" s="114">
        <v>6</v>
      </c>
      <c r="H37" s="114" t="s">
        <v>513</v>
      </c>
      <c r="I37" s="140">
        <v>8</v>
      </c>
      <c r="J37" s="115">
        <v>-3</v>
      </c>
      <c r="K37" s="116">
        <v>-37.5</v>
      </c>
    </row>
    <row r="38" spans="1:11" ht="14.1" customHeight="1" x14ac:dyDescent="0.2">
      <c r="A38" s="306">
        <v>43</v>
      </c>
      <c r="B38" s="307" t="s">
        <v>257</v>
      </c>
      <c r="C38" s="308"/>
      <c r="D38" s="113">
        <v>1.8587360594795539</v>
      </c>
      <c r="E38" s="115">
        <v>85</v>
      </c>
      <c r="F38" s="114">
        <v>64</v>
      </c>
      <c r="G38" s="114">
        <v>94</v>
      </c>
      <c r="H38" s="114">
        <v>91</v>
      </c>
      <c r="I38" s="140">
        <v>73</v>
      </c>
      <c r="J38" s="115">
        <v>12</v>
      </c>
      <c r="K38" s="116">
        <v>16.438356164383563</v>
      </c>
    </row>
    <row r="39" spans="1:11" ht="14.1" customHeight="1" x14ac:dyDescent="0.2">
      <c r="A39" s="306">
        <v>51</v>
      </c>
      <c r="B39" s="307" t="s">
        <v>258</v>
      </c>
      <c r="C39" s="308"/>
      <c r="D39" s="113">
        <v>7.6536190684452219</v>
      </c>
      <c r="E39" s="115">
        <v>350</v>
      </c>
      <c r="F39" s="114">
        <v>379</v>
      </c>
      <c r="G39" s="114">
        <v>416</v>
      </c>
      <c r="H39" s="114">
        <v>385</v>
      </c>
      <c r="I39" s="140">
        <v>384</v>
      </c>
      <c r="J39" s="115">
        <v>-34</v>
      </c>
      <c r="K39" s="116">
        <v>-8.8541666666666661</v>
      </c>
    </row>
    <row r="40" spans="1:11" ht="14.1" customHeight="1" x14ac:dyDescent="0.2">
      <c r="A40" s="306" t="s">
        <v>259</v>
      </c>
      <c r="B40" s="307" t="s">
        <v>260</v>
      </c>
      <c r="C40" s="308"/>
      <c r="D40" s="113">
        <v>7.3474743057074132</v>
      </c>
      <c r="E40" s="115">
        <v>336</v>
      </c>
      <c r="F40" s="114">
        <v>341</v>
      </c>
      <c r="G40" s="114">
        <v>405</v>
      </c>
      <c r="H40" s="114">
        <v>373</v>
      </c>
      <c r="I40" s="140">
        <v>372</v>
      </c>
      <c r="J40" s="115">
        <v>-36</v>
      </c>
      <c r="K40" s="116">
        <v>-9.67741935483871</v>
      </c>
    </row>
    <row r="41" spans="1:11" ht="14.1" customHeight="1" x14ac:dyDescent="0.2">
      <c r="A41" s="306"/>
      <c r="B41" s="307" t="s">
        <v>261</v>
      </c>
      <c r="C41" s="308"/>
      <c r="D41" s="113">
        <v>6.1447627378088781</v>
      </c>
      <c r="E41" s="115">
        <v>281</v>
      </c>
      <c r="F41" s="114">
        <v>321</v>
      </c>
      <c r="G41" s="114">
        <v>339</v>
      </c>
      <c r="H41" s="114">
        <v>328</v>
      </c>
      <c r="I41" s="140">
        <v>319</v>
      </c>
      <c r="J41" s="115">
        <v>-38</v>
      </c>
      <c r="K41" s="116">
        <v>-11.912225705329154</v>
      </c>
    </row>
    <row r="42" spans="1:11" ht="14.1" customHeight="1" x14ac:dyDescent="0.2">
      <c r="A42" s="306">
        <v>52</v>
      </c>
      <c r="B42" s="307" t="s">
        <v>262</v>
      </c>
      <c r="C42" s="308"/>
      <c r="D42" s="113">
        <v>2.6240979663240762</v>
      </c>
      <c r="E42" s="115">
        <v>120</v>
      </c>
      <c r="F42" s="114">
        <v>177</v>
      </c>
      <c r="G42" s="114">
        <v>100</v>
      </c>
      <c r="H42" s="114">
        <v>106</v>
      </c>
      <c r="I42" s="140">
        <v>127</v>
      </c>
      <c r="J42" s="115">
        <v>-7</v>
      </c>
      <c r="K42" s="116">
        <v>-5.5118110236220472</v>
      </c>
    </row>
    <row r="43" spans="1:11" ht="14.1" customHeight="1" x14ac:dyDescent="0.2">
      <c r="A43" s="306" t="s">
        <v>263</v>
      </c>
      <c r="B43" s="307" t="s">
        <v>264</v>
      </c>
      <c r="C43" s="308"/>
      <c r="D43" s="113">
        <v>1.8587360594795539</v>
      </c>
      <c r="E43" s="115">
        <v>85</v>
      </c>
      <c r="F43" s="114">
        <v>143</v>
      </c>
      <c r="G43" s="114">
        <v>64</v>
      </c>
      <c r="H43" s="114">
        <v>70</v>
      </c>
      <c r="I43" s="140">
        <v>64</v>
      </c>
      <c r="J43" s="115">
        <v>21</v>
      </c>
      <c r="K43" s="116">
        <v>32.8125</v>
      </c>
    </row>
    <row r="44" spans="1:11" ht="14.1" customHeight="1" x14ac:dyDescent="0.2">
      <c r="A44" s="306">
        <v>53</v>
      </c>
      <c r="B44" s="307" t="s">
        <v>265</v>
      </c>
      <c r="C44" s="308"/>
      <c r="D44" s="113">
        <v>0.94030177126612724</v>
      </c>
      <c r="E44" s="115">
        <v>43</v>
      </c>
      <c r="F44" s="114">
        <v>30</v>
      </c>
      <c r="G44" s="114">
        <v>50</v>
      </c>
      <c r="H44" s="114">
        <v>40</v>
      </c>
      <c r="I44" s="140">
        <v>45</v>
      </c>
      <c r="J44" s="115">
        <v>-2</v>
      </c>
      <c r="K44" s="116">
        <v>-4.4444444444444446</v>
      </c>
    </row>
    <row r="45" spans="1:11" ht="14.1" customHeight="1" x14ac:dyDescent="0.2">
      <c r="A45" s="306" t="s">
        <v>266</v>
      </c>
      <c r="B45" s="307" t="s">
        <v>267</v>
      </c>
      <c r="C45" s="308"/>
      <c r="D45" s="113">
        <v>0.85283183905532478</v>
      </c>
      <c r="E45" s="115">
        <v>39</v>
      </c>
      <c r="F45" s="114">
        <v>28</v>
      </c>
      <c r="G45" s="114">
        <v>48</v>
      </c>
      <c r="H45" s="114">
        <v>37</v>
      </c>
      <c r="I45" s="140">
        <v>43</v>
      </c>
      <c r="J45" s="115">
        <v>-4</v>
      </c>
      <c r="K45" s="116">
        <v>-9.3023255813953494</v>
      </c>
    </row>
    <row r="46" spans="1:11" ht="14.1" customHeight="1" x14ac:dyDescent="0.2">
      <c r="A46" s="306">
        <v>54</v>
      </c>
      <c r="B46" s="307" t="s">
        <v>268</v>
      </c>
      <c r="C46" s="308"/>
      <c r="D46" s="113">
        <v>4.9201836868576425</v>
      </c>
      <c r="E46" s="115">
        <v>225</v>
      </c>
      <c r="F46" s="114">
        <v>222</v>
      </c>
      <c r="G46" s="114">
        <v>238</v>
      </c>
      <c r="H46" s="114">
        <v>209</v>
      </c>
      <c r="I46" s="140">
        <v>223</v>
      </c>
      <c r="J46" s="115">
        <v>2</v>
      </c>
      <c r="K46" s="116">
        <v>0.89686098654708524</v>
      </c>
    </row>
    <row r="47" spans="1:11" ht="14.1" customHeight="1" x14ac:dyDescent="0.2">
      <c r="A47" s="306">
        <v>61</v>
      </c>
      <c r="B47" s="307" t="s">
        <v>269</v>
      </c>
      <c r="C47" s="308"/>
      <c r="D47" s="113">
        <v>1.7275311611633501</v>
      </c>
      <c r="E47" s="115">
        <v>79</v>
      </c>
      <c r="F47" s="114">
        <v>90</v>
      </c>
      <c r="G47" s="114">
        <v>70</v>
      </c>
      <c r="H47" s="114">
        <v>63</v>
      </c>
      <c r="I47" s="140">
        <v>83</v>
      </c>
      <c r="J47" s="115">
        <v>-4</v>
      </c>
      <c r="K47" s="116">
        <v>-4.8192771084337354</v>
      </c>
    </row>
    <row r="48" spans="1:11" ht="14.1" customHeight="1" x14ac:dyDescent="0.2">
      <c r="A48" s="306">
        <v>62</v>
      </c>
      <c r="B48" s="307" t="s">
        <v>270</v>
      </c>
      <c r="C48" s="308"/>
      <c r="D48" s="113">
        <v>8.4408484583424439</v>
      </c>
      <c r="E48" s="115">
        <v>386</v>
      </c>
      <c r="F48" s="114">
        <v>354</v>
      </c>
      <c r="G48" s="114">
        <v>402</v>
      </c>
      <c r="H48" s="114">
        <v>366</v>
      </c>
      <c r="I48" s="140">
        <v>353</v>
      </c>
      <c r="J48" s="115">
        <v>33</v>
      </c>
      <c r="K48" s="116">
        <v>9.3484419263456093</v>
      </c>
    </row>
    <row r="49" spans="1:11" ht="14.1" customHeight="1" x14ac:dyDescent="0.2">
      <c r="A49" s="306">
        <v>63</v>
      </c>
      <c r="B49" s="307" t="s">
        <v>271</v>
      </c>
      <c r="C49" s="308"/>
      <c r="D49" s="113">
        <v>5.8604854581237698</v>
      </c>
      <c r="E49" s="115">
        <v>268</v>
      </c>
      <c r="F49" s="114">
        <v>232</v>
      </c>
      <c r="G49" s="114">
        <v>269</v>
      </c>
      <c r="H49" s="114">
        <v>194</v>
      </c>
      <c r="I49" s="140">
        <v>227</v>
      </c>
      <c r="J49" s="115">
        <v>41</v>
      </c>
      <c r="K49" s="116">
        <v>18.061674008810574</v>
      </c>
    </row>
    <row r="50" spans="1:11" ht="14.1" customHeight="1" x14ac:dyDescent="0.2">
      <c r="A50" s="306" t="s">
        <v>272</v>
      </c>
      <c r="B50" s="307" t="s">
        <v>273</v>
      </c>
      <c r="C50" s="308"/>
      <c r="D50" s="113">
        <v>0.65602449158101905</v>
      </c>
      <c r="E50" s="115">
        <v>30</v>
      </c>
      <c r="F50" s="114">
        <v>27</v>
      </c>
      <c r="G50" s="114">
        <v>25</v>
      </c>
      <c r="H50" s="114">
        <v>25</v>
      </c>
      <c r="I50" s="140">
        <v>16</v>
      </c>
      <c r="J50" s="115">
        <v>14</v>
      </c>
      <c r="K50" s="116">
        <v>87.5</v>
      </c>
    </row>
    <row r="51" spans="1:11" ht="14.1" customHeight="1" x14ac:dyDescent="0.2">
      <c r="A51" s="306" t="s">
        <v>274</v>
      </c>
      <c r="B51" s="307" t="s">
        <v>275</v>
      </c>
      <c r="C51" s="308"/>
      <c r="D51" s="113">
        <v>4.6577738902252355</v>
      </c>
      <c r="E51" s="115">
        <v>213</v>
      </c>
      <c r="F51" s="114">
        <v>190</v>
      </c>
      <c r="G51" s="114">
        <v>221</v>
      </c>
      <c r="H51" s="114">
        <v>152</v>
      </c>
      <c r="I51" s="140">
        <v>176</v>
      </c>
      <c r="J51" s="115">
        <v>37</v>
      </c>
      <c r="K51" s="116">
        <v>21.022727272727273</v>
      </c>
    </row>
    <row r="52" spans="1:11" ht="14.1" customHeight="1" x14ac:dyDescent="0.2">
      <c r="A52" s="306">
        <v>71</v>
      </c>
      <c r="B52" s="307" t="s">
        <v>276</v>
      </c>
      <c r="C52" s="308"/>
      <c r="D52" s="113">
        <v>8.1128362125519349</v>
      </c>
      <c r="E52" s="115">
        <v>371</v>
      </c>
      <c r="F52" s="114">
        <v>323</v>
      </c>
      <c r="G52" s="114">
        <v>309</v>
      </c>
      <c r="H52" s="114">
        <v>358</v>
      </c>
      <c r="I52" s="140">
        <v>323</v>
      </c>
      <c r="J52" s="115">
        <v>48</v>
      </c>
      <c r="K52" s="116">
        <v>14.860681114551083</v>
      </c>
    </row>
    <row r="53" spans="1:11" ht="14.1" customHeight="1" x14ac:dyDescent="0.2">
      <c r="A53" s="306" t="s">
        <v>277</v>
      </c>
      <c r="B53" s="307" t="s">
        <v>278</v>
      </c>
      <c r="C53" s="308"/>
      <c r="D53" s="113">
        <v>2.0774108900065604</v>
      </c>
      <c r="E53" s="115">
        <v>95</v>
      </c>
      <c r="F53" s="114">
        <v>98</v>
      </c>
      <c r="G53" s="114">
        <v>83</v>
      </c>
      <c r="H53" s="114">
        <v>102</v>
      </c>
      <c r="I53" s="140">
        <v>97</v>
      </c>
      <c r="J53" s="115">
        <v>-2</v>
      </c>
      <c r="K53" s="116">
        <v>-2.0618556701030926</v>
      </c>
    </row>
    <row r="54" spans="1:11" ht="14.1" customHeight="1" x14ac:dyDescent="0.2">
      <c r="A54" s="306" t="s">
        <v>279</v>
      </c>
      <c r="B54" s="307" t="s">
        <v>280</v>
      </c>
      <c r="C54" s="308"/>
      <c r="D54" s="113">
        <v>5.0513885851738465</v>
      </c>
      <c r="E54" s="115">
        <v>231</v>
      </c>
      <c r="F54" s="114">
        <v>194</v>
      </c>
      <c r="G54" s="114">
        <v>204</v>
      </c>
      <c r="H54" s="114">
        <v>224</v>
      </c>
      <c r="I54" s="140">
        <v>201</v>
      </c>
      <c r="J54" s="115">
        <v>30</v>
      </c>
      <c r="K54" s="116">
        <v>14.925373134328359</v>
      </c>
    </row>
    <row r="55" spans="1:11" ht="14.1" customHeight="1" x14ac:dyDescent="0.2">
      <c r="A55" s="306">
        <v>72</v>
      </c>
      <c r="B55" s="307" t="s">
        <v>281</v>
      </c>
      <c r="C55" s="308"/>
      <c r="D55" s="113">
        <v>1.5088563306363438</v>
      </c>
      <c r="E55" s="115">
        <v>69</v>
      </c>
      <c r="F55" s="114">
        <v>69</v>
      </c>
      <c r="G55" s="114">
        <v>62</v>
      </c>
      <c r="H55" s="114">
        <v>70</v>
      </c>
      <c r="I55" s="140">
        <v>72</v>
      </c>
      <c r="J55" s="115">
        <v>-3</v>
      </c>
      <c r="K55" s="116">
        <v>-4.166666666666667</v>
      </c>
    </row>
    <row r="56" spans="1:11" ht="14.1" customHeight="1" x14ac:dyDescent="0.2">
      <c r="A56" s="306" t="s">
        <v>282</v>
      </c>
      <c r="B56" s="307" t="s">
        <v>283</v>
      </c>
      <c r="C56" s="308"/>
      <c r="D56" s="113">
        <v>0.63415700852831836</v>
      </c>
      <c r="E56" s="115">
        <v>29</v>
      </c>
      <c r="F56" s="114">
        <v>30</v>
      </c>
      <c r="G56" s="114">
        <v>31</v>
      </c>
      <c r="H56" s="114">
        <v>25</v>
      </c>
      <c r="I56" s="140">
        <v>40</v>
      </c>
      <c r="J56" s="115">
        <v>-11</v>
      </c>
      <c r="K56" s="116">
        <v>-27.5</v>
      </c>
    </row>
    <row r="57" spans="1:11" ht="14.1" customHeight="1" x14ac:dyDescent="0.2">
      <c r="A57" s="306" t="s">
        <v>284</v>
      </c>
      <c r="B57" s="307" t="s">
        <v>285</v>
      </c>
      <c r="C57" s="308"/>
      <c r="D57" s="113">
        <v>0.61228952547561777</v>
      </c>
      <c r="E57" s="115">
        <v>28</v>
      </c>
      <c r="F57" s="114">
        <v>26</v>
      </c>
      <c r="G57" s="114">
        <v>17</v>
      </c>
      <c r="H57" s="114">
        <v>24</v>
      </c>
      <c r="I57" s="140">
        <v>20</v>
      </c>
      <c r="J57" s="115">
        <v>8</v>
      </c>
      <c r="K57" s="116">
        <v>40</v>
      </c>
    </row>
    <row r="58" spans="1:11" ht="14.1" customHeight="1" x14ac:dyDescent="0.2">
      <c r="A58" s="306">
        <v>73</v>
      </c>
      <c r="B58" s="307" t="s">
        <v>286</v>
      </c>
      <c r="C58" s="308"/>
      <c r="D58" s="113">
        <v>1.6837961950579488</v>
      </c>
      <c r="E58" s="115">
        <v>77</v>
      </c>
      <c r="F58" s="114">
        <v>61</v>
      </c>
      <c r="G58" s="114">
        <v>85</v>
      </c>
      <c r="H58" s="114">
        <v>90</v>
      </c>
      <c r="I58" s="140">
        <v>71</v>
      </c>
      <c r="J58" s="115">
        <v>6</v>
      </c>
      <c r="K58" s="116">
        <v>8.4507042253521121</v>
      </c>
    </row>
    <row r="59" spans="1:11" ht="14.1" customHeight="1" x14ac:dyDescent="0.2">
      <c r="A59" s="306" t="s">
        <v>287</v>
      </c>
      <c r="B59" s="307" t="s">
        <v>288</v>
      </c>
      <c r="C59" s="308"/>
      <c r="D59" s="113">
        <v>0.96216925431882794</v>
      </c>
      <c r="E59" s="115">
        <v>44</v>
      </c>
      <c r="F59" s="114">
        <v>30</v>
      </c>
      <c r="G59" s="114">
        <v>50</v>
      </c>
      <c r="H59" s="114">
        <v>49</v>
      </c>
      <c r="I59" s="140">
        <v>51</v>
      </c>
      <c r="J59" s="115">
        <v>-7</v>
      </c>
      <c r="K59" s="116">
        <v>-13.725490196078431</v>
      </c>
    </row>
    <row r="60" spans="1:11" ht="14.1" customHeight="1" x14ac:dyDescent="0.2">
      <c r="A60" s="306">
        <v>81</v>
      </c>
      <c r="B60" s="307" t="s">
        <v>289</v>
      </c>
      <c r="C60" s="308"/>
      <c r="D60" s="113">
        <v>7.0631970260223049</v>
      </c>
      <c r="E60" s="115">
        <v>323</v>
      </c>
      <c r="F60" s="114">
        <v>216</v>
      </c>
      <c r="G60" s="114">
        <v>275</v>
      </c>
      <c r="H60" s="114">
        <v>277</v>
      </c>
      <c r="I60" s="140">
        <v>225</v>
      </c>
      <c r="J60" s="115">
        <v>98</v>
      </c>
      <c r="K60" s="116">
        <v>43.555555555555557</v>
      </c>
    </row>
    <row r="61" spans="1:11" ht="14.1" customHeight="1" x14ac:dyDescent="0.2">
      <c r="A61" s="306" t="s">
        <v>290</v>
      </c>
      <c r="B61" s="307" t="s">
        <v>291</v>
      </c>
      <c r="C61" s="308"/>
      <c r="D61" s="113">
        <v>2.4272906188497703</v>
      </c>
      <c r="E61" s="115">
        <v>111</v>
      </c>
      <c r="F61" s="114">
        <v>44</v>
      </c>
      <c r="G61" s="114">
        <v>73</v>
      </c>
      <c r="H61" s="114">
        <v>123</v>
      </c>
      <c r="I61" s="140">
        <v>70</v>
      </c>
      <c r="J61" s="115">
        <v>41</v>
      </c>
      <c r="K61" s="116">
        <v>58.571428571428569</v>
      </c>
    </row>
    <row r="62" spans="1:11" ht="14.1" customHeight="1" x14ac:dyDescent="0.2">
      <c r="A62" s="306" t="s">
        <v>292</v>
      </c>
      <c r="B62" s="307" t="s">
        <v>293</v>
      </c>
      <c r="C62" s="308"/>
      <c r="D62" s="113">
        <v>2.5147605510605731</v>
      </c>
      <c r="E62" s="115">
        <v>115</v>
      </c>
      <c r="F62" s="114">
        <v>98</v>
      </c>
      <c r="G62" s="114">
        <v>131</v>
      </c>
      <c r="H62" s="114">
        <v>100</v>
      </c>
      <c r="I62" s="140">
        <v>83</v>
      </c>
      <c r="J62" s="115">
        <v>32</v>
      </c>
      <c r="K62" s="116">
        <v>38.554216867469883</v>
      </c>
    </row>
    <row r="63" spans="1:11" ht="14.1" customHeight="1" x14ac:dyDescent="0.2">
      <c r="A63" s="306"/>
      <c r="B63" s="307" t="s">
        <v>294</v>
      </c>
      <c r="C63" s="308"/>
      <c r="D63" s="113">
        <v>2.208615788322764</v>
      </c>
      <c r="E63" s="115">
        <v>101</v>
      </c>
      <c r="F63" s="114">
        <v>79</v>
      </c>
      <c r="G63" s="114">
        <v>84</v>
      </c>
      <c r="H63" s="114">
        <v>80</v>
      </c>
      <c r="I63" s="140">
        <v>70</v>
      </c>
      <c r="J63" s="115">
        <v>31</v>
      </c>
      <c r="K63" s="116">
        <v>44.285714285714285</v>
      </c>
    </row>
    <row r="64" spans="1:11" ht="14.1" customHeight="1" x14ac:dyDescent="0.2">
      <c r="A64" s="306" t="s">
        <v>295</v>
      </c>
      <c r="B64" s="307" t="s">
        <v>296</v>
      </c>
      <c r="C64" s="308"/>
      <c r="D64" s="113">
        <v>0.50295211021211461</v>
      </c>
      <c r="E64" s="115">
        <v>23</v>
      </c>
      <c r="F64" s="114">
        <v>24</v>
      </c>
      <c r="G64" s="114">
        <v>23</v>
      </c>
      <c r="H64" s="114">
        <v>20</v>
      </c>
      <c r="I64" s="140">
        <v>31</v>
      </c>
      <c r="J64" s="115">
        <v>-8</v>
      </c>
      <c r="K64" s="116">
        <v>-25.806451612903224</v>
      </c>
    </row>
    <row r="65" spans="1:11" ht="14.1" customHeight="1" x14ac:dyDescent="0.2">
      <c r="A65" s="306" t="s">
        <v>297</v>
      </c>
      <c r="B65" s="307" t="s">
        <v>298</v>
      </c>
      <c r="C65" s="308"/>
      <c r="D65" s="113">
        <v>1.071506669582331</v>
      </c>
      <c r="E65" s="115">
        <v>49</v>
      </c>
      <c r="F65" s="114">
        <v>26</v>
      </c>
      <c r="G65" s="114">
        <v>16</v>
      </c>
      <c r="H65" s="114">
        <v>15</v>
      </c>
      <c r="I65" s="140">
        <v>22</v>
      </c>
      <c r="J65" s="115">
        <v>27</v>
      </c>
      <c r="K65" s="116">
        <v>122.72727272727273</v>
      </c>
    </row>
    <row r="66" spans="1:11" ht="14.1" customHeight="1" x14ac:dyDescent="0.2">
      <c r="A66" s="306">
        <v>82</v>
      </c>
      <c r="B66" s="307" t="s">
        <v>299</v>
      </c>
      <c r="C66" s="308"/>
      <c r="D66" s="113">
        <v>3.10518259348349</v>
      </c>
      <c r="E66" s="115">
        <v>142</v>
      </c>
      <c r="F66" s="114">
        <v>114</v>
      </c>
      <c r="G66" s="114">
        <v>190</v>
      </c>
      <c r="H66" s="114">
        <v>99</v>
      </c>
      <c r="I66" s="140">
        <v>119</v>
      </c>
      <c r="J66" s="115">
        <v>23</v>
      </c>
      <c r="K66" s="116">
        <v>19.327731092436974</v>
      </c>
    </row>
    <row r="67" spans="1:11" ht="14.1" customHeight="1" x14ac:dyDescent="0.2">
      <c r="A67" s="306" t="s">
        <v>300</v>
      </c>
      <c r="B67" s="307" t="s">
        <v>301</v>
      </c>
      <c r="C67" s="308"/>
      <c r="D67" s="113">
        <v>1.7056636781106496</v>
      </c>
      <c r="E67" s="115">
        <v>78</v>
      </c>
      <c r="F67" s="114">
        <v>75</v>
      </c>
      <c r="G67" s="114">
        <v>124</v>
      </c>
      <c r="H67" s="114">
        <v>42</v>
      </c>
      <c r="I67" s="140">
        <v>63</v>
      </c>
      <c r="J67" s="115">
        <v>15</v>
      </c>
      <c r="K67" s="116">
        <v>23.80952380952381</v>
      </c>
    </row>
    <row r="68" spans="1:11" ht="14.1" customHeight="1" x14ac:dyDescent="0.2">
      <c r="A68" s="306" t="s">
        <v>302</v>
      </c>
      <c r="B68" s="307" t="s">
        <v>303</v>
      </c>
      <c r="C68" s="308"/>
      <c r="D68" s="113">
        <v>1.0933741526350318</v>
      </c>
      <c r="E68" s="115">
        <v>50</v>
      </c>
      <c r="F68" s="114">
        <v>26</v>
      </c>
      <c r="G68" s="114">
        <v>54</v>
      </c>
      <c r="H68" s="114">
        <v>39</v>
      </c>
      <c r="I68" s="140">
        <v>42</v>
      </c>
      <c r="J68" s="115">
        <v>8</v>
      </c>
      <c r="K68" s="116">
        <v>19.047619047619047</v>
      </c>
    </row>
    <row r="69" spans="1:11" ht="14.1" customHeight="1" x14ac:dyDescent="0.2">
      <c r="A69" s="306">
        <v>83</v>
      </c>
      <c r="B69" s="307" t="s">
        <v>304</v>
      </c>
      <c r="C69" s="308"/>
      <c r="D69" s="113">
        <v>2.7115678985348786</v>
      </c>
      <c r="E69" s="115">
        <v>124</v>
      </c>
      <c r="F69" s="114">
        <v>84</v>
      </c>
      <c r="G69" s="114">
        <v>196</v>
      </c>
      <c r="H69" s="114">
        <v>99</v>
      </c>
      <c r="I69" s="140">
        <v>95</v>
      </c>
      <c r="J69" s="115">
        <v>29</v>
      </c>
      <c r="K69" s="116">
        <v>30.526315789473685</v>
      </c>
    </row>
    <row r="70" spans="1:11" ht="14.1" customHeight="1" x14ac:dyDescent="0.2">
      <c r="A70" s="306" t="s">
        <v>305</v>
      </c>
      <c r="B70" s="307" t="s">
        <v>306</v>
      </c>
      <c r="C70" s="308"/>
      <c r="D70" s="113">
        <v>2.2960857205335667</v>
      </c>
      <c r="E70" s="115">
        <v>105</v>
      </c>
      <c r="F70" s="114">
        <v>70</v>
      </c>
      <c r="G70" s="114">
        <v>173</v>
      </c>
      <c r="H70" s="114">
        <v>87</v>
      </c>
      <c r="I70" s="140">
        <v>79</v>
      </c>
      <c r="J70" s="115">
        <v>26</v>
      </c>
      <c r="K70" s="116">
        <v>32.911392405063289</v>
      </c>
    </row>
    <row r="71" spans="1:11" ht="14.1" customHeight="1" x14ac:dyDescent="0.2">
      <c r="A71" s="306"/>
      <c r="B71" s="307" t="s">
        <v>307</v>
      </c>
      <c r="C71" s="308"/>
      <c r="D71" s="113">
        <v>1.1589766017931336</v>
      </c>
      <c r="E71" s="115">
        <v>53</v>
      </c>
      <c r="F71" s="114">
        <v>26</v>
      </c>
      <c r="G71" s="114">
        <v>92</v>
      </c>
      <c r="H71" s="114">
        <v>34</v>
      </c>
      <c r="I71" s="140">
        <v>39</v>
      </c>
      <c r="J71" s="115">
        <v>14</v>
      </c>
      <c r="K71" s="116">
        <v>35.897435897435898</v>
      </c>
    </row>
    <row r="72" spans="1:11" ht="14.1" customHeight="1" x14ac:dyDescent="0.2">
      <c r="A72" s="306">
        <v>84</v>
      </c>
      <c r="B72" s="307" t="s">
        <v>308</v>
      </c>
      <c r="C72" s="308"/>
      <c r="D72" s="113">
        <v>6.931992127706101</v>
      </c>
      <c r="E72" s="115">
        <v>317</v>
      </c>
      <c r="F72" s="114">
        <v>274</v>
      </c>
      <c r="G72" s="114">
        <v>300</v>
      </c>
      <c r="H72" s="114">
        <v>296</v>
      </c>
      <c r="I72" s="140">
        <v>296</v>
      </c>
      <c r="J72" s="115">
        <v>21</v>
      </c>
      <c r="K72" s="116">
        <v>7.0945945945945947</v>
      </c>
    </row>
    <row r="73" spans="1:11" ht="14.1" customHeight="1" x14ac:dyDescent="0.2">
      <c r="A73" s="306" t="s">
        <v>309</v>
      </c>
      <c r="B73" s="307" t="s">
        <v>310</v>
      </c>
      <c r="C73" s="308"/>
      <c r="D73" s="113">
        <v>0.94030177126612724</v>
      </c>
      <c r="E73" s="115">
        <v>43</v>
      </c>
      <c r="F73" s="114">
        <v>38</v>
      </c>
      <c r="G73" s="114">
        <v>44</v>
      </c>
      <c r="H73" s="114">
        <v>40</v>
      </c>
      <c r="I73" s="140">
        <v>37</v>
      </c>
      <c r="J73" s="115">
        <v>6</v>
      </c>
      <c r="K73" s="116">
        <v>16.216216216216218</v>
      </c>
    </row>
    <row r="74" spans="1:11" ht="14.1" customHeight="1" x14ac:dyDescent="0.2">
      <c r="A74" s="306" t="s">
        <v>311</v>
      </c>
      <c r="B74" s="307" t="s">
        <v>312</v>
      </c>
      <c r="C74" s="308"/>
      <c r="D74" s="113">
        <v>0.1968073474743057</v>
      </c>
      <c r="E74" s="115">
        <v>9</v>
      </c>
      <c r="F74" s="114">
        <v>12</v>
      </c>
      <c r="G74" s="114">
        <v>11</v>
      </c>
      <c r="H74" s="114">
        <v>4</v>
      </c>
      <c r="I74" s="140">
        <v>5</v>
      </c>
      <c r="J74" s="115">
        <v>4</v>
      </c>
      <c r="K74" s="116">
        <v>80</v>
      </c>
    </row>
    <row r="75" spans="1:11" ht="14.1" customHeight="1" x14ac:dyDescent="0.2">
      <c r="A75" s="306" t="s">
        <v>313</v>
      </c>
      <c r="B75" s="307" t="s">
        <v>314</v>
      </c>
      <c r="C75" s="308"/>
      <c r="D75" s="113">
        <v>5.4668707631751587</v>
      </c>
      <c r="E75" s="115">
        <v>250</v>
      </c>
      <c r="F75" s="114">
        <v>215</v>
      </c>
      <c r="G75" s="114">
        <v>227</v>
      </c>
      <c r="H75" s="114">
        <v>241</v>
      </c>
      <c r="I75" s="140">
        <v>241</v>
      </c>
      <c r="J75" s="115">
        <v>9</v>
      </c>
      <c r="K75" s="116">
        <v>3.7344398340248963</v>
      </c>
    </row>
    <row r="76" spans="1:11" ht="14.1" customHeight="1" x14ac:dyDescent="0.2">
      <c r="A76" s="306">
        <v>91</v>
      </c>
      <c r="B76" s="307" t="s">
        <v>315</v>
      </c>
      <c r="C76" s="308"/>
      <c r="D76" s="113">
        <v>0.30614476273780888</v>
      </c>
      <c r="E76" s="115">
        <v>14</v>
      </c>
      <c r="F76" s="114">
        <v>3</v>
      </c>
      <c r="G76" s="114">
        <v>11</v>
      </c>
      <c r="H76" s="114">
        <v>10</v>
      </c>
      <c r="I76" s="140">
        <v>9</v>
      </c>
      <c r="J76" s="115">
        <v>5</v>
      </c>
      <c r="K76" s="116">
        <v>55.555555555555557</v>
      </c>
    </row>
    <row r="77" spans="1:11" ht="14.1" customHeight="1" x14ac:dyDescent="0.2">
      <c r="A77" s="306">
        <v>92</v>
      </c>
      <c r="B77" s="307" t="s">
        <v>316</v>
      </c>
      <c r="C77" s="308"/>
      <c r="D77" s="113">
        <v>1.7056636781106496</v>
      </c>
      <c r="E77" s="115">
        <v>78</v>
      </c>
      <c r="F77" s="114">
        <v>87</v>
      </c>
      <c r="G77" s="114">
        <v>75</v>
      </c>
      <c r="H77" s="114">
        <v>137</v>
      </c>
      <c r="I77" s="140">
        <v>139</v>
      </c>
      <c r="J77" s="115">
        <v>-61</v>
      </c>
      <c r="K77" s="116">
        <v>-43.884892086330936</v>
      </c>
    </row>
    <row r="78" spans="1:11" ht="14.1" customHeight="1" x14ac:dyDescent="0.2">
      <c r="A78" s="306">
        <v>93</v>
      </c>
      <c r="B78" s="307" t="s">
        <v>317</v>
      </c>
      <c r="C78" s="308"/>
      <c r="D78" s="113">
        <v>6.56024491581019E-2</v>
      </c>
      <c r="E78" s="115">
        <v>3</v>
      </c>
      <c r="F78" s="114">
        <v>6</v>
      </c>
      <c r="G78" s="114">
        <v>6</v>
      </c>
      <c r="H78" s="114">
        <v>9</v>
      </c>
      <c r="I78" s="140">
        <v>6</v>
      </c>
      <c r="J78" s="115">
        <v>-3</v>
      </c>
      <c r="K78" s="116">
        <v>-50</v>
      </c>
    </row>
    <row r="79" spans="1:11" ht="14.1" customHeight="1" x14ac:dyDescent="0.2">
      <c r="A79" s="306">
        <v>94</v>
      </c>
      <c r="B79" s="307" t="s">
        <v>318</v>
      </c>
      <c r="C79" s="308"/>
      <c r="D79" s="113">
        <v>1.7493986442160507</v>
      </c>
      <c r="E79" s="115">
        <v>80</v>
      </c>
      <c r="F79" s="114">
        <v>49</v>
      </c>
      <c r="G79" s="114">
        <v>91</v>
      </c>
      <c r="H79" s="114">
        <v>72</v>
      </c>
      <c r="I79" s="140">
        <v>91</v>
      </c>
      <c r="J79" s="115">
        <v>-11</v>
      </c>
      <c r="K79" s="116">
        <v>-12.087912087912088</v>
      </c>
    </row>
    <row r="80" spans="1:11" ht="14.1" customHeight="1" x14ac:dyDescent="0.2">
      <c r="A80" s="306" t="s">
        <v>319</v>
      </c>
      <c r="B80" s="307" t="s">
        <v>320</v>
      </c>
      <c r="C80" s="308"/>
      <c r="D80" s="113">
        <v>8.7469932210802542E-2</v>
      </c>
      <c r="E80" s="115">
        <v>4</v>
      </c>
      <c r="F80" s="114">
        <v>4</v>
      </c>
      <c r="G80" s="114">
        <v>8</v>
      </c>
      <c r="H80" s="114">
        <v>0</v>
      </c>
      <c r="I80" s="140" t="s">
        <v>513</v>
      </c>
      <c r="J80" s="115" t="s">
        <v>513</v>
      </c>
      <c r="K80" s="116" t="s">
        <v>513</v>
      </c>
    </row>
    <row r="81" spans="1:11" ht="14.1" customHeight="1" x14ac:dyDescent="0.2">
      <c r="A81" s="310" t="s">
        <v>321</v>
      </c>
      <c r="B81" s="311" t="s">
        <v>333</v>
      </c>
      <c r="C81" s="312"/>
      <c r="D81" s="125">
        <v>0.32801224579050953</v>
      </c>
      <c r="E81" s="143">
        <v>15</v>
      </c>
      <c r="F81" s="144">
        <v>8</v>
      </c>
      <c r="G81" s="144">
        <v>26</v>
      </c>
      <c r="H81" s="144">
        <v>17</v>
      </c>
      <c r="I81" s="145">
        <v>23</v>
      </c>
      <c r="J81" s="143">
        <v>-8</v>
      </c>
      <c r="K81" s="146">
        <v>-34.782608695652172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49023</v>
      </c>
      <c r="C10" s="114">
        <v>27218</v>
      </c>
      <c r="D10" s="114">
        <v>21805</v>
      </c>
      <c r="E10" s="114">
        <v>37419</v>
      </c>
      <c r="F10" s="114">
        <v>11480</v>
      </c>
      <c r="G10" s="114">
        <v>5576</v>
      </c>
      <c r="H10" s="114">
        <v>14034</v>
      </c>
      <c r="I10" s="115">
        <v>12059</v>
      </c>
      <c r="J10" s="114">
        <v>8833</v>
      </c>
      <c r="K10" s="114">
        <v>3226</v>
      </c>
      <c r="L10" s="423">
        <v>3794</v>
      </c>
      <c r="M10" s="424">
        <v>3986</v>
      </c>
    </row>
    <row r="11" spans="1:13" ht="11.1" customHeight="1" x14ac:dyDescent="0.2">
      <c r="A11" s="422" t="s">
        <v>387</v>
      </c>
      <c r="B11" s="115">
        <v>49487</v>
      </c>
      <c r="C11" s="114">
        <v>27741</v>
      </c>
      <c r="D11" s="114">
        <v>21746</v>
      </c>
      <c r="E11" s="114">
        <v>37874</v>
      </c>
      <c r="F11" s="114">
        <v>11498</v>
      </c>
      <c r="G11" s="114">
        <v>5459</v>
      </c>
      <c r="H11" s="114">
        <v>14283</v>
      </c>
      <c r="I11" s="115">
        <v>12188</v>
      </c>
      <c r="J11" s="114">
        <v>9001</v>
      </c>
      <c r="K11" s="114">
        <v>3187</v>
      </c>
      <c r="L11" s="423">
        <v>3818</v>
      </c>
      <c r="M11" s="424">
        <v>3478</v>
      </c>
    </row>
    <row r="12" spans="1:13" ht="11.1" customHeight="1" x14ac:dyDescent="0.2">
      <c r="A12" s="422" t="s">
        <v>388</v>
      </c>
      <c r="B12" s="115">
        <v>50513</v>
      </c>
      <c r="C12" s="114">
        <v>28310</v>
      </c>
      <c r="D12" s="114">
        <v>22203</v>
      </c>
      <c r="E12" s="114">
        <v>38860</v>
      </c>
      <c r="F12" s="114">
        <v>11515</v>
      </c>
      <c r="G12" s="114">
        <v>6114</v>
      </c>
      <c r="H12" s="114">
        <v>14531</v>
      </c>
      <c r="I12" s="115">
        <v>12599</v>
      </c>
      <c r="J12" s="114">
        <v>9092</v>
      </c>
      <c r="K12" s="114">
        <v>3507</v>
      </c>
      <c r="L12" s="423">
        <v>4849</v>
      </c>
      <c r="M12" s="424">
        <v>3997</v>
      </c>
    </row>
    <row r="13" spans="1:13" s="110" customFormat="1" ht="11.1" customHeight="1" x14ac:dyDescent="0.2">
      <c r="A13" s="422" t="s">
        <v>389</v>
      </c>
      <c r="B13" s="115">
        <v>50311</v>
      </c>
      <c r="C13" s="114">
        <v>28015</v>
      </c>
      <c r="D13" s="114">
        <v>22296</v>
      </c>
      <c r="E13" s="114">
        <v>38325</v>
      </c>
      <c r="F13" s="114">
        <v>11846</v>
      </c>
      <c r="G13" s="114">
        <v>5884</v>
      </c>
      <c r="H13" s="114">
        <v>14648</v>
      </c>
      <c r="I13" s="115">
        <v>12869</v>
      </c>
      <c r="J13" s="114">
        <v>9361</v>
      </c>
      <c r="K13" s="114">
        <v>3508</v>
      </c>
      <c r="L13" s="423">
        <v>3112</v>
      </c>
      <c r="M13" s="424">
        <v>3542</v>
      </c>
    </row>
    <row r="14" spans="1:13" ht="15" customHeight="1" x14ac:dyDescent="0.2">
      <c r="A14" s="422" t="s">
        <v>390</v>
      </c>
      <c r="B14" s="115">
        <v>50112</v>
      </c>
      <c r="C14" s="114">
        <v>27807</v>
      </c>
      <c r="D14" s="114">
        <v>22305</v>
      </c>
      <c r="E14" s="114">
        <v>37592</v>
      </c>
      <c r="F14" s="114">
        <v>12470</v>
      </c>
      <c r="G14" s="114">
        <v>5663</v>
      </c>
      <c r="H14" s="114">
        <v>14822</v>
      </c>
      <c r="I14" s="115">
        <v>12689</v>
      </c>
      <c r="J14" s="114">
        <v>9241</v>
      </c>
      <c r="K14" s="114">
        <v>3448</v>
      </c>
      <c r="L14" s="423">
        <v>4787</v>
      </c>
      <c r="M14" s="424">
        <v>4927</v>
      </c>
    </row>
    <row r="15" spans="1:13" ht="11.1" customHeight="1" x14ac:dyDescent="0.2">
      <c r="A15" s="422" t="s">
        <v>387</v>
      </c>
      <c r="B15" s="115">
        <v>50170</v>
      </c>
      <c r="C15" s="114">
        <v>27953</v>
      </c>
      <c r="D15" s="114">
        <v>22217</v>
      </c>
      <c r="E15" s="114">
        <v>37484</v>
      </c>
      <c r="F15" s="114">
        <v>12638</v>
      </c>
      <c r="G15" s="114">
        <v>5481</v>
      </c>
      <c r="H15" s="114">
        <v>15044</v>
      </c>
      <c r="I15" s="115">
        <v>12834</v>
      </c>
      <c r="J15" s="114">
        <v>9364</v>
      </c>
      <c r="K15" s="114">
        <v>3470</v>
      </c>
      <c r="L15" s="423">
        <v>3709</v>
      </c>
      <c r="M15" s="424">
        <v>3757</v>
      </c>
    </row>
    <row r="16" spans="1:13" ht="11.1" customHeight="1" x14ac:dyDescent="0.2">
      <c r="A16" s="422" t="s">
        <v>388</v>
      </c>
      <c r="B16" s="115">
        <v>50762</v>
      </c>
      <c r="C16" s="114">
        <v>28208</v>
      </c>
      <c r="D16" s="114">
        <v>22554</v>
      </c>
      <c r="E16" s="114">
        <v>37906</v>
      </c>
      <c r="F16" s="114">
        <v>12739</v>
      </c>
      <c r="G16" s="114">
        <v>5961</v>
      </c>
      <c r="H16" s="114">
        <v>15254</v>
      </c>
      <c r="I16" s="115">
        <v>12626</v>
      </c>
      <c r="J16" s="114">
        <v>9042</v>
      </c>
      <c r="K16" s="114">
        <v>3584</v>
      </c>
      <c r="L16" s="423">
        <v>5108</v>
      </c>
      <c r="M16" s="424">
        <v>4637</v>
      </c>
    </row>
    <row r="17" spans="1:13" s="110" customFormat="1" ht="11.1" customHeight="1" x14ac:dyDescent="0.2">
      <c r="A17" s="422" t="s">
        <v>389</v>
      </c>
      <c r="B17" s="115">
        <v>50619</v>
      </c>
      <c r="C17" s="114">
        <v>27930</v>
      </c>
      <c r="D17" s="114">
        <v>22689</v>
      </c>
      <c r="E17" s="114">
        <v>37760</v>
      </c>
      <c r="F17" s="114">
        <v>12841</v>
      </c>
      <c r="G17" s="114">
        <v>5771</v>
      </c>
      <c r="H17" s="114">
        <v>15417</v>
      </c>
      <c r="I17" s="115">
        <v>13000</v>
      </c>
      <c r="J17" s="114">
        <v>9307</v>
      </c>
      <c r="K17" s="114">
        <v>3693</v>
      </c>
      <c r="L17" s="423">
        <v>3162</v>
      </c>
      <c r="M17" s="424">
        <v>3569</v>
      </c>
    </row>
    <row r="18" spans="1:13" ht="15" customHeight="1" x14ac:dyDescent="0.2">
      <c r="A18" s="422" t="s">
        <v>391</v>
      </c>
      <c r="B18" s="115">
        <v>50337</v>
      </c>
      <c r="C18" s="114">
        <v>27627</v>
      </c>
      <c r="D18" s="114">
        <v>22710</v>
      </c>
      <c r="E18" s="114">
        <v>37327</v>
      </c>
      <c r="F18" s="114">
        <v>12997</v>
      </c>
      <c r="G18" s="114">
        <v>5619</v>
      </c>
      <c r="H18" s="114">
        <v>15460</v>
      </c>
      <c r="I18" s="115">
        <v>12868</v>
      </c>
      <c r="J18" s="114">
        <v>9217</v>
      </c>
      <c r="K18" s="114">
        <v>3651</v>
      </c>
      <c r="L18" s="423">
        <v>3905</v>
      </c>
      <c r="M18" s="424">
        <v>4299</v>
      </c>
    </row>
    <row r="19" spans="1:13" ht="11.1" customHeight="1" x14ac:dyDescent="0.2">
      <c r="A19" s="422" t="s">
        <v>387</v>
      </c>
      <c r="B19" s="115">
        <v>50089</v>
      </c>
      <c r="C19" s="114">
        <v>27560</v>
      </c>
      <c r="D19" s="114">
        <v>22529</v>
      </c>
      <c r="E19" s="114">
        <v>36990</v>
      </c>
      <c r="F19" s="114">
        <v>13094</v>
      </c>
      <c r="G19" s="114">
        <v>5330</v>
      </c>
      <c r="H19" s="114">
        <v>15693</v>
      </c>
      <c r="I19" s="115">
        <v>13035</v>
      </c>
      <c r="J19" s="114">
        <v>9336</v>
      </c>
      <c r="K19" s="114">
        <v>3699</v>
      </c>
      <c r="L19" s="423">
        <v>3253</v>
      </c>
      <c r="M19" s="424">
        <v>3522</v>
      </c>
    </row>
    <row r="20" spans="1:13" ht="11.1" customHeight="1" x14ac:dyDescent="0.2">
      <c r="A20" s="422" t="s">
        <v>388</v>
      </c>
      <c r="B20" s="115">
        <v>50706</v>
      </c>
      <c r="C20" s="114">
        <v>27859</v>
      </c>
      <c r="D20" s="114">
        <v>22847</v>
      </c>
      <c r="E20" s="114">
        <v>37450</v>
      </c>
      <c r="F20" s="114">
        <v>13179</v>
      </c>
      <c r="G20" s="114">
        <v>5935</v>
      </c>
      <c r="H20" s="114">
        <v>15879</v>
      </c>
      <c r="I20" s="115">
        <v>12814</v>
      </c>
      <c r="J20" s="114">
        <v>9009</v>
      </c>
      <c r="K20" s="114">
        <v>3805</v>
      </c>
      <c r="L20" s="423">
        <v>4555</v>
      </c>
      <c r="M20" s="424">
        <v>4021</v>
      </c>
    </row>
    <row r="21" spans="1:13" s="110" customFormat="1" ht="11.1" customHeight="1" x14ac:dyDescent="0.2">
      <c r="A21" s="422" t="s">
        <v>389</v>
      </c>
      <c r="B21" s="115">
        <v>50517</v>
      </c>
      <c r="C21" s="114">
        <v>27492</v>
      </c>
      <c r="D21" s="114">
        <v>23025</v>
      </c>
      <c r="E21" s="114">
        <v>37242</v>
      </c>
      <c r="F21" s="114">
        <v>13270</v>
      </c>
      <c r="G21" s="114">
        <v>5711</v>
      </c>
      <c r="H21" s="114">
        <v>16005</v>
      </c>
      <c r="I21" s="115">
        <v>13083</v>
      </c>
      <c r="J21" s="114">
        <v>9216</v>
      </c>
      <c r="K21" s="114">
        <v>3867</v>
      </c>
      <c r="L21" s="423">
        <v>3117</v>
      </c>
      <c r="M21" s="424">
        <v>3583</v>
      </c>
    </row>
    <row r="22" spans="1:13" ht="15" customHeight="1" x14ac:dyDescent="0.2">
      <c r="A22" s="422" t="s">
        <v>392</v>
      </c>
      <c r="B22" s="115">
        <v>49478</v>
      </c>
      <c r="C22" s="114">
        <v>26852</v>
      </c>
      <c r="D22" s="114">
        <v>22626</v>
      </c>
      <c r="E22" s="114">
        <v>36456</v>
      </c>
      <c r="F22" s="114">
        <v>12945</v>
      </c>
      <c r="G22" s="114">
        <v>5354</v>
      </c>
      <c r="H22" s="114">
        <v>15982</v>
      </c>
      <c r="I22" s="115">
        <v>12789</v>
      </c>
      <c r="J22" s="114">
        <v>9131</v>
      </c>
      <c r="K22" s="114">
        <v>3658</v>
      </c>
      <c r="L22" s="423">
        <v>2842</v>
      </c>
      <c r="M22" s="424">
        <v>3790</v>
      </c>
    </row>
    <row r="23" spans="1:13" ht="11.1" customHeight="1" x14ac:dyDescent="0.2">
      <c r="A23" s="422" t="s">
        <v>387</v>
      </c>
      <c r="B23" s="115">
        <v>49227</v>
      </c>
      <c r="C23" s="114">
        <v>26769</v>
      </c>
      <c r="D23" s="114">
        <v>22458</v>
      </c>
      <c r="E23" s="114">
        <v>36105</v>
      </c>
      <c r="F23" s="114">
        <v>13063</v>
      </c>
      <c r="G23" s="114">
        <v>5057</v>
      </c>
      <c r="H23" s="114">
        <v>16127</v>
      </c>
      <c r="I23" s="115">
        <v>12998</v>
      </c>
      <c r="J23" s="114">
        <v>9290</v>
      </c>
      <c r="K23" s="114">
        <v>3708</v>
      </c>
      <c r="L23" s="423">
        <v>2781</v>
      </c>
      <c r="M23" s="424">
        <v>3055</v>
      </c>
    </row>
    <row r="24" spans="1:13" ht="11.1" customHeight="1" x14ac:dyDescent="0.2">
      <c r="A24" s="422" t="s">
        <v>388</v>
      </c>
      <c r="B24" s="115">
        <v>50009</v>
      </c>
      <c r="C24" s="114">
        <v>27240</v>
      </c>
      <c r="D24" s="114">
        <v>22769</v>
      </c>
      <c r="E24" s="114">
        <v>36538</v>
      </c>
      <c r="F24" s="114">
        <v>13332</v>
      </c>
      <c r="G24" s="114">
        <v>5592</v>
      </c>
      <c r="H24" s="114">
        <v>16390</v>
      </c>
      <c r="I24" s="115">
        <v>12995</v>
      </c>
      <c r="J24" s="114">
        <v>9151</v>
      </c>
      <c r="K24" s="114">
        <v>3844</v>
      </c>
      <c r="L24" s="423">
        <v>4225</v>
      </c>
      <c r="M24" s="424">
        <v>3592</v>
      </c>
    </row>
    <row r="25" spans="1:13" s="110" customFormat="1" ht="11.1" customHeight="1" x14ac:dyDescent="0.2">
      <c r="A25" s="422" t="s">
        <v>389</v>
      </c>
      <c r="B25" s="115">
        <v>49752</v>
      </c>
      <c r="C25" s="114">
        <v>27077</v>
      </c>
      <c r="D25" s="114">
        <v>22675</v>
      </c>
      <c r="E25" s="114">
        <v>36305</v>
      </c>
      <c r="F25" s="114">
        <v>13321</v>
      </c>
      <c r="G25" s="114">
        <v>5367</v>
      </c>
      <c r="H25" s="114">
        <v>16596</v>
      </c>
      <c r="I25" s="115">
        <v>13196</v>
      </c>
      <c r="J25" s="114">
        <v>9366</v>
      </c>
      <c r="K25" s="114">
        <v>3830</v>
      </c>
      <c r="L25" s="423">
        <v>2625</v>
      </c>
      <c r="M25" s="424">
        <v>2997</v>
      </c>
    </row>
    <row r="26" spans="1:13" ht="15" customHeight="1" x14ac:dyDescent="0.2">
      <c r="A26" s="422" t="s">
        <v>393</v>
      </c>
      <c r="B26" s="115">
        <v>49470</v>
      </c>
      <c r="C26" s="114">
        <v>26864</v>
      </c>
      <c r="D26" s="114">
        <v>22606</v>
      </c>
      <c r="E26" s="114">
        <v>35891</v>
      </c>
      <c r="F26" s="114">
        <v>13469</v>
      </c>
      <c r="G26" s="114">
        <v>5107</v>
      </c>
      <c r="H26" s="114">
        <v>16699</v>
      </c>
      <c r="I26" s="115">
        <v>12898</v>
      </c>
      <c r="J26" s="114">
        <v>9159</v>
      </c>
      <c r="K26" s="114">
        <v>3739</v>
      </c>
      <c r="L26" s="423">
        <v>3154</v>
      </c>
      <c r="M26" s="424">
        <v>3403</v>
      </c>
    </row>
    <row r="27" spans="1:13" ht="11.1" customHeight="1" x14ac:dyDescent="0.2">
      <c r="A27" s="422" t="s">
        <v>387</v>
      </c>
      <c r="B27" s="115">
        <v>49750</v>
      </c>
      <c r="C27" s="114">
        <v>27064</v>
      </c>
      <c r="D27" s="114">
        <v>22686</v>
      </c>
      <c r="E27" s="114">
        <v>35976</v>
      </c>
      <c r="F27" s="114">
        <v>13669</v>
      </c>
      <c r="G27" s="114">
        <v>5044</v>
      </c>
      <c r="H27" s="114">
        <v>16922</v>
      </c>
      <c r="I27" s="115">
        <v>13204</v>
      </c>
      <c r="J27" s="114">
        <v>9395</v>
      </c>
      <c r="K27" s="114">
        <v>3809</v>
      </c>
      <c r="L27" s="423">
        <v>3081</v>
      </c>
      <c r="M27" s="424">
        <v>2837</v>
      </c>
    </row>
    <row r="28" spans="1:13" ht="11.1" customHeight="1" x14ac:dyDescent="0.2">
      <c r="A28" s="422" t="s">
        <v>388</v>
      </c>
      <c r="B28" s="115">
        <v>50743</v>
      </c>
      <c r="C28" s="114">
        <v>27696</v>
      </c>
      <c r="D28" s="114">
        <v>23047</v>
      </c>
      <c r="E28" s="114">
        <v>36826</v>
      </c>
      <c r="F28" s="114">
        <v>13896</v>
      </c>
      <c r="G28" s="114">
        <v>5514</v>
      </c>
      <c r="H28" s="114">
        <v>17101</v>
      </c>
      <c r="I28" s="115">
        <v>13171</v>
      </c>
      <c r="J28" s="114">
        <v>9204</v>
      </c>
      <c r="K28" s="114">
        <v>3967</v>
      </c>
      <c r="L28" s="423">
        <v>4505</v>
      </c>
      <c r="M28" s="424">
        <v>3795</v>
      </c>
    </row>
    <row r="29" spans="1:13" s="110" customFormat="1" ht="11.1" customHeight="1" x14ac:dyDescent="0.2">
      <c r="A29" s="422" t="s">
        <v>389</v>
      </c>
      <c r="B29" s="115">
        <v>50610</v>
      </c>
      <c r="C29" s="114">
        <v>27523</v>
      </c>
      <c r="D29" s="114">
        <v>23087</v>
      </c>
      <c r="E29" s="114">
        <v>36552</v>
      </c>
      <c r="F29" s="114">
        <v>14050</v>
      </c>
      <c r="G29" s="114">
        <v>5359</v>
      </c>
      <c r="H29" s="114">
        <v>17193</v>
      </c>
      <c r="I29" s="115">
        <v>13393</v>
      </c>
      <c r="J29" s="114">
        <v>9421</v>
      </c>
      <c r="K29" s="114">
        <v>3972</v>
      </c>
      <c r="L29" s="423">
        <v>2753</v>
      </c>
      <c r="M29" s="424">
        <v>2995</v>
      </c>
    </row>
    <row r="30" spans="1:13" ht="15" customHeight="1" x14ac:dyDescent="0.2">
      <c r="A30" s="422" t="s">
        <v>394</v>
      </c>
      <c r="B30" s="115">
        <v>51105</v>
      </c>
      <c r="C30" s="114">
        <v>27592</v>
      </c>
      <c r="D30" s="114">
        <v>23513</v>
      </c>
      <c r="E30" s="114">
        <v>36627</v>
      </c>
      <c r="F30" s="114">
        <v>14473</v>
      </c>
      <c r="G30" s="114">
        <v>5352</v>
      </c>
      <c r="H30" s="114">
        <v>17370</v>
      </c>
      <c r="I30" s="115">
        <v>12886</v>
      </c>
      <c r="J30" s="114">
        <v>8997</v>
      </c>
      <c r="K30" s="114">
        <v>3889</v>
      </c>
      <c r="L30" s="423">
        <v>4114</v>
      </c>
      <c r="M30" s="424">
        <v>3451</v>
      </c>
    </row>
    <row r="31" spans="1:13" ht="11.1" customHeight="1" x14ac:dyDescent="0.2">
      <c r="A31" s="422" t="s">
        <v>387</v>
      </c>
      <c r="B31" s="115">
        <v>51538</v>
      </c>
      <c r="C31" s="114">
        <v>27889</v>
      </c>
      <c r="D31" s="114">
        <v>23649</v>
      </c>
      <c r="E31" s="114">
        <v>36745</v>
      </c>
      <c r="F31" s="114">
        <v>14790</v>
      </c>
      <c r="G31" s="114">
        <v>5289</v>
      </c>
      <c r="H31" s="114">
        <v>17580</v>
      </c>
      <c r="I31" s="115">
        <v>13125</v>
      </c>
      <c r="J31" s="114">
        <v>9138</v>
      </c>
      <c r="K31" s="114">
        <v>3987</v>
      </c>
      <c r="L31" s="423">
        <v>3609</v>
      </c>
      <c r="M31" s="424">
        <v>3232</v>
      </c>
    </row>
    <row r="32" spans="1:13" ht="11.1" customHeight="1" x14ac:dyDescent="0.2">
      <c r="A32" s="422" t="s">
        <v>388</v>
      </c>
      <c r="B32" s="115">
        <v>52247</v>
      </c>
      <c r="C32" s="114">
        <v>28222</v>
      </c>
      <c r="D32" s="114">
        <v>24025</v>
      </c>
      <c r="E32" s="114">
        <v>37272</v>
      </c>
      <c r="F32" s="114">
        <v>14974</v>
      </c>
      <c r="G32" s="114">
        <v>5762</v>
      </c>
      <c r="H32" s="114">
        <v>17622</v>
      </c>
      <c r="I32" s="115">
        <v>13153</v>
      </c>
      <c r="J32" s="114">
        <v>8982</v>
      </c>
      <c r="K32" s="114">
        <v>4171</v>
      </c>
      <c r="L32" s="423">
        <v>5262</v>
      </c>
      <c r="M32" s="424">
        <v>4622</v>
      </c>
    </row>
    <row r="33" spans="1:13" s="110" customFormat="1" ht="11.1" customHeight="1" x14ac:dyDescent="0.2">
      <c r="A33" s="422" t="s">
        <v>389</v>
      </c>
      <c r="B33" s="115">
        <v>52143</v>
      </c>
      <c r="C33" s="114">
        <v>28038</v>
      </c>
      <c r="D33" s="114">
        <v>24105</v>
      </c>
      <c r="E33" s="114">
        <v>36954</v>
      </c>
      <c r="F33" s="114">
        <v>15188</v>
      </c>
      <c r="G33" s="114">
        <v>5586</v>
      </c>
      <c r="H33" s="114">
        <v>17719</v>
      </c>
      <c r="I33" s="115">
        <v>13384</v>
      </c>
      <c r="J33" s="114">
        <v>9257</v>
      </c>
      <c r="K33" s="114">
        <v>4127</v>
      </c>
      <c r="L33" s="423">
        <v>3395</v>
      </c>
      <c r="M33" s="424">
        <v>3528</v>
      </c>
    </row>
    <row r="34" spans="1:13" ht="15" customHeight="1" x14ac:dyDescent="0.2">
      <c r="A34" s="422" t="s">
        <v>395</v>
      </c>
      <c r="B34" s="115">
        <v>51696</v>
      </c>
      <c r="C34" s="114">
        <v>27834</v>
      </c>
      <c r="D34" s="114">
        <v>23862</v>
      </c>
      <c r="E34" s="114">
        <v>36692</v>
      </c>
      <c r="F34" s="114">
        <v>15004</v>
      </c>
      <c r="G34" s="114">
        <v>5339</v>
      </c>
      <c r="H34" s="114">
        <v>17768</v>
      </c>
      <c r="I34" s="115">
        <v>13203</v>
      </c>
      <c r="J34" s="114">
        <v>9081</v>
      </c>
      <c r="K34" s="114">
        <v>4122</v>
      </c>
      <c r="L34" s="423">
        <v>3202</v>
      </c>
      <c r="M34" s="424">
        <v>3674</v>
      </c>
    </row>
    <row r="35" spans="1:13" ht="11.1" customHeight="1" x14ac:dyDescent="0.2">
      <c r="A35" s="422" t="s">
        <v>387</v>
      </c>
      <c r="B35" s="115">
        <v>51957</v>
      </c>
      <c r="C35" s="114">
        <v>27974</v>
      </c>
      <c r="D35" s="114">
        <v>23983</v>
      </c>
      <c r="E35" s="114">
        <v>36616</v>
      </c>
      <c r="F35" s="114">
        <v>15341</v>
      </c>
      <c r="G35" s="114">
        <v>5148</v>
      </c>
      <c r="H35" s="114">
        <v>17904</v>
      </c>
      <c r="I35" s="115">
        <v>13427</v>
      </c>
      <c r="J35" s="114">
        <v>9204</v>
      </c>
      <c r="K35" s="114">
        <v>4223</v>
      </c>
      <c r="L35" s="423">
        <v>3530</v>
      </c>
      <c r="M35" s="424">
        <v>3326</v>
      </c>
    </row>
    <row r="36" spans="1:13" ht="11.1" customHeight="1" x14ac:dyDescent="0.2">
      <c r="A36" s="422" t="s">
        <v>388</v>
      </c>
      <c r="B36" s="115">
        <v>53272</v>
      </c>
      <c r="C36" s="114">
        <v>28743</v>
      </c>
      <c r="D36" s="114">
        <v>24529</v>
      </c>
      <c r="E36" s="114">
        <v>37870</v>
      </c>
      <c r="F36" s="114">
        <v>15402</v>
      </c>
      <c r="G36" s="114">
        <v>5712</v>
      </c>
      <c r="H36" s="114">
        <v>18263</v>
      </c>
      <c r="I36" s="115">
        <v>13466</v>
      </c>
      <c r="J36" s="114">
        <v>9073</v>
      </c>
      <c r="K36" s="114">
        <v>4393</v>
      </c>
      <c r="L36" s="423">
        <v>5756</v>
      </c>
      <c r="M36" s="424">
        <v>4939</v>
      </c>
    </row>
    <row r="37" spans="1:13" s="110" customFormat="1" ht="11.1" customHeight="1" x14ac:dyDescent="0.2">
      <c r="A37" s="422" t="s">
        <v>389</v>
      </c>
      <c r="B37" s="115">
        <v>53234</v>
      </c>
      <c r="C37" s="114">
        <v>28586</v>
      </c>
      <c r="D37" s="114">
        <v>24648</v>
      </c>
      <c r="E37" s="114">
        <v>37657</v>
      </c>
      <c r="F37" s="114">
        <v>15577</v>
      </c>
      <c r="G37" s="114">
        <v>5626</v>
      </c>
      <c r="H37" s="114">
        <v>18332</v>
      </c>
      <c r="I37" s="115">
        <v>13648</v>
      </c>
      <c r="J37" s="114">
        <v>9265</v>
      </c>
      <c r="K37" s="114">
        <v>4383</v>
      </c>
      <c r="L37" s="423">
        <v>3285</v>
      </c>
      <c r="M37" s="424">
        <v>3392</v>
      </c>
    </row>
    <row r="38" spans="1:13" ht="15" customHeight="1" x14ac:dyDescent="0.2">
      <c r="A38" s="425" t="s">
        <v>396</v>
      </c>
      <c r="B38" s="115">
        <v>53096</v>
      </c>
      <c r="C38" s="114">
        <v>28548</v>
      </c>
      <c r="D38" s="114">
        <v>24548</v>
      </c>
      <c r="E38" s="114">
        <v>37469</v>
      </c>
      <c r="F38" s="114">
        <v>15627</v>
      </c>
      <c r="G38" s="114">
        <v>5458</v>
      </c>
      <c r="H38" s="114">
        <v>18357</v>
      </c>
      <c r="I38" s="115">
        <v>13236</v>
      </c>
      <c r="J38" s="114">
        <v>9002</v>
      </c>
      <c r="K38" s="114">
        <v>4234</v>
      </c>
      <c r="L38" s="423">
        <v>4115</v>
      </c>
      <c r="M38" s="424">
        <v>4301</v>
      </c>
    </row>
    <row r="39" spans="1:13" ht="11.1" customHeight="1" x14ac:dyDescent="0.2">
      <c r="A39" s="422" t="s">
        <v>387</v>
      </c>
      <c r="B39" s="115">
        <v>52687</v>
      </c>
      <c r="C39" s="114">
        <v>28266</v>
      </c>
      <c r="D39" s="114">
        <v>24421</v>
      </c>
      <c r="E39" s="114">
        <v>36922</v>
      </c>
      <c r="F39" s="114">
        <v>15765</v>
      </c>
      <c r="G39" s="114">
        <v>5197</v>
      </c>
      <c r="H39" s="114">
        <v>18403</v>
      </c>
      <c r="I39" s="115">
        <v>13483</v>
      </c>
      <c r="J39" s="114">
        <v>9170</v>
      </c>
      <c r="K39" s="114">
        <v>4313</v>
      </c>
      <c r="L39" s="423">
        <v>3705</v>
      </c>
      <c r="M39" s="424">
        <v>3609</v>
      </c>
    </row>
    <row r="40" spans="1:13" ht="11.1" customHeight="1" x14ac:dyDescent="0.2">
      <c r="A40" s="425" t="s">
        <v>388</v>
      </c>
      <c r="B40" s="115">
        <v>54448</v>
      </c>
      <c r="C40" s="114">
        <v>29422</v>
      </c>
      <c r="D40" s="114">
        <v>25026</v>
      </c>
      <c r="E40" s="114">
        <v>38482</v>
      </c>
      <c r="F40" s="114">
        <v>15966</v>
      </c>
      <c r="G40" s="114">
        <v>5840</v>
      </c>
      <c r="H40" s="114">
        <v>18807</v>
      </c>
      <c r="I40" s="115">
        <v>13509</v>
      </c>
      <c r="J40" s="114">
        <v>9008</v>
      </c>
      <c r="K40" s="114">
        <v>4501</v>
      </c>
      <c r="L40" s="423">
        <v>7411</v>
      </c>
      <c r="M40" s="424">
        <v>6415</v>
      </c>
    </row>
    <row r="41" spans="1:13" s="110" customFormat="1" ht="11.1" customHeight="1" x14ac:dyDescent="0.2">
      <c r="A41" s="422" t="s">
        <v>389</v>
      </c>
      <c r="B41" s="115">
        <v>54201</v>
      </c>
      <c r="C41" s="114">
        <v>29214</v>
      </c>
      <c r="D41" s="114">
        <v>24987</v>
      </c>
      <c r="E41" s="114">
        <v>38082</v>
      </c>
      <c r="F41" s="114">
        <v>16119</v>
      </c>
      <c r="G41" s="114">
        <v>5700</v>
      </c>
      <c r="H41" s="114">
        <v>18783</v>
      </c>
      <c r="I41" s="115">
        <v>13765</v>
      </c>
      <c r="J41" s="114">
        <v>9156</v>
      </c>
      <c r="K41" s="114">
        <v>4609</v>
      </c>
      <c r="L41" s="423">
        <v>3368</v>
      </c>
      <c r="M41" s="424">
        <v>3367</v>
      </c>
    </row>
    <row r="42" spans="1:13" ht="15" customHeight="1" x14ac:dyDescent="0.2">
      <c r="A42" s="422" t="s">
        <v>397</v>
      </c>
      <c r="B42" s="115">
        <v>53882</v>
      </c>
      <c r="C42" s="114">
        <v>29006</v>
      </c>
      <c r="D42" s="114">
        <v>24876</v>
      </c>
      <c r="E42" s="114">
        <v>38029</v>
      </c>
      <c r="F42" s="114">
        <v>15853</v>
      </c>
      <c r="G42" s="114">
        <v>5429</v>
      </c>
      <c r="H42" s="114">
        <v>18845</v>
      </c>
      <c r="I42" s="115">
        <v>13566</v>
      </c>
      <c r="J42" s="114">
        <v>9073</v>
      </c>
      <c r="K42" s="114">
        <v>4493</v>
      </c>
      <c r="L42" s="423">
        <v>4049</v>
      </c>
      <c r="M42" s="424">
        <v>4282</v>
      </c>
    </row>
    <row r="43" spans="1:13" ht="11.1" customHeight="1" x14ac:dyDescent="0.2">
      <c r="A43" s="422" t="s">
        <v>387</v>
      </c>
      <c r="B43" s="115">
        <v>53659</v>
      </c>
      <c r="C43" s="114">
        <v>28890</v>
      </c>
      <c r="D43" s="114">
        <v>24769</v>
      </c>
      <c r="E43" s="114">
        <v>37774</v>
      </c>
      <c r="F43" s="114">
        <v>15885</v>
      </c>
      <c r="G43" s="114">
        <v>5221</v>
      </c>
      <c r="H43" s="114">
        <v>18886</v>
      </c>
      <c r="I43" s="115">
        <v>13661</v>
      </c>
      <c r="J43" s="114">
        <v>9143</v>
      </c>
      <c r="K43" s="114">
        <v>4518</v>
      </c>
      <c r="L43" s="423">
        <v>3932</v>
      </c>
      <c r="M43" s="424">
        <v>4157</v>
      </c>
    </row>
    <row r="44" spans="1:13" ht="11.1" customHeight="1" x14ac:dyDescent="0.2">
      <c r="A44" s="422" t="s">
        <v>388</v>
      </c>
      <c r="B44" s="115">
        <v>54784</v>
      </c>
      <c r="C44" s="114">
        <v>29587</v>
      </c>
      <c r="D44" s="114">
        <v>25197</v>
      </c>
      <c r="E44" s="114">
        <v>38700</v>
      </c>
      <c r="F44" s="114">
        <v>16084</v>
      </c>
      <c r="G44" s="114">
        <v>5703</v>
      </c>
      <c r="H44" s="114">
        <v>19119</v>
      </c>
      <c r="I44" s="115">
        <v>13893</v>
      </c>
      <c r="J44" s="114">
        <v>9055</v>
      </c>
      <c r="K44" s="114">
        <v>4838</v>
      </c>
      <c r="L44" s="423">
        <v>5029</v>
      </c>
      <c r="M44" s="424">
        <v>4309</v>
      </c>
    </row>
    <row r="45" spans="1:13" s="110" customFormat="1" ht="11.1" customHeight="1" x14ac:dyDescent="0.2">
      <c r="A45" s="422" t="s">
        <v>389</v>
      </c>
      <c r="B45" s="115">
        <v>54785</v>
      </c>
      <c r="C45" s="114">
        <v>29448</v>
      </c>
      <c r="D45" s="114">
        <v>25337</v>
      </c>
      <c r="E45" s="114">
        <v>38393</v>
      </c>
      <c r="F45" s="114">
        <v>16392</v>
      </c>
      <c r="G45" s="114">
        <v>5684</v>
      </c>
      <c r="H45" s="114">
        <v>19162</v>
      </c>
      <c r="I45" s="115">
        <v>14141</v>
      </c>
      <c r="J45" s="114">
        <v>9235</v>
      </c>
      <c r="K45" s="114">
        <v>4906</v>
      </c>
      <c r="L45" s="423">
        <v>3818</v>
      </c>
      <c r="M45" s="424">
        <v>3873</v>
      </c>
    </row>
    <row r="46" spans="1:13" ht="15" customHeight="1" x14ac:dyDescent="0.2">
      <c r="A46" s="422" t="s">
        <v>398</v>
      </c>
      <c r="B46" s="115">
        <v>54404</v>
      </c>
      <c r="C46" s="114">
        <v>29211</v>
      </c>
      <c r="D46" s="114">
        <v>25193</v>
      </c>
      <c r="E46" s="114">
        <v>38020</v>
      </c>
      <c r="F46" s="114">
        <v>16384</v>
      </c>
      <c r="G46" s="114">
        <v>5413</v>
      </c>
      <c r="H46" s="114">
        <v>19205</v>
      </c>
      <c r="I46" s="115">
        <v>14072</v>
      </c>
      <c r="J46" s="114">
        <v>9216</v>
      </c>
      <c r="K46" s="114">
        <v>4856</v>
      </c>
      <c r="L46" s="423">
        <v>3665</v>
      </c>
      <c r="M46" s="424">
        <v>4124</v>
      </c>
    </row>
    <row r="47" spans="1:13" ht="11.1" customHeight="1" x14ac:dyDescent="0.2">
      <c r="A47" s="422" t="s">
        <v>387</v>
      </c>
      <c r="B47" s="115">
        <v>54197</v>
      </c>
      <c r="C47" s="114">
        <v>29147</v>
      </c>
      <c r="D47" s="114">
        <v>25050</v>
      </c>
      <c r="E47" s="114">
        <v>37803</v>
      </c>
      <c r="F47" s="114">
        <v>16394</v>
      </c>
      <c r="G47" s="114">
        <v>5208</v>
      </c>
      <c r="H47" s="114">
        <v>19339</v>
      </c>
      <c r="I47" s="115">
        <v>14219</v>
      </c>
      <c r="J47" s="114">
        <v>9282</v>
      </c>
      <c r="K47" s="114">
        <v>4937</v>
      </c>
      <c r="L47" s="423">
        <v>3983</v>
      </c>
      <c r="M47" s="424">
        <v>4060</v>
      </c>
    </row>
    <row r="48" spans="1:13" ht="11.1" customHeight="1" x14ac:dyDescent="0.2">
      <c r="A48" s="422" t="s">
        <v>388</v>
      </c>
      <c r="B48" s="115">
        <v>55146</v>
      </c>
      <c r="C48" s="114">
        <v>29754</v>
      </c>
      <c r="D48" s="114">
        <v>25392</v>
      </c>
      <c r="E48" s="114">
        <v>38572</v>
      </c>
      <c r="F48" s="114">
        <v>16574</v>
      </c>
      <c r="G48" s="114">
        <v>5793</v>
      </c>
      <c r="H48" s="114">
        <v>19414</v>
      </c>
      <c r="I48" s="115">
        <v>14223</v>
      </c>
      <c r="J48" s="114">
        <v>9041</v>
      </c>
      <c r="K48" s="114">
        <v>5182</v>
      </c>
      <c r="L48" s="423">
        <v>5177</v>
      </c>
      <c r="M48" s="424">
        <v>4405</v>
      </c>
    </row>
    <row r="49" spans="1:17" s="110" customFormat="1" ht="11.1" customHeight="1" x14ac:dyDescent="0.2">
      <c r="A49" s="422" t="s">
        <v>389</v>
      </c>
      <c r="B49" s="115">
        <v>54897</v>
      </c>
      <c r="C49" s="114">
        <v>29446</v>
      </c>
      <c r="D49" s="114">
        <v>25451</v>
      </c>
      <c r="E49" s="114">
        <v>38164</v>
      </c>
      <c r="F49" s="114">
        <v>16733</v>
      </c>
      <c r="G49" s="114">
        <v>5723</v>
      </c>
      <c r="H49" s="114">
        <v>19383</v>
      </c>
      <c r="I49" s="115">
        <v>14187</v>
      </c>
      <c r="J49" s="114">
        <v>9056</v>
      </c>
      <c r="K49" s="114">
        <v>5131</v>
      </c>
      <c r="L49" s="423">
        <v>3647</v>
      </c>
      <c r="M49" s="424">
        <v>3902</v>
      </c>
    </row>
    <row r="50" spans="1:17" ht="15" customHeight="1" x14ac:dyDescent="0.2">
      <c r="A50" s="422" t="s">
        <v>399</v>
      </c>
      <c r="B50" s="143">
        <v>54285</v>
      </c>
      <c r="C50" s="144">
        <v>29068</v>
      </c>
      <c r="D50" s="144">
        <v>25217</v>
      </c>
      <c r="E50" s="144">
        <v>37779</v>
      </c>
      <c r="F50" s="144">
        <v>16506</v>
      </c>
      <c r="G50" s="144">
        <v>5396</v>
      </c>
      <c r="H50" s="144">
        <v>19322</v>
      </c>
      <c r="I50" s="143">
        <v>13385</v>
      </c>
      <c r="J50" s="144">
        <v>8540</v>
      </c>
      <c r="K50" s="144">
        <v>4845</v>
      </c>
      <c r="L50" s="426">
        <v>3905</v>
      </c>
      <c r="M50" s="427">
        <v>4573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-0.21873391662377767</v>
      </c>
      <c r="C6" s="480">
        <f>'Tabelle 3.3'!J11</f>
        <v>-4.8820352472996023</v>
      </c>
      <c r="D6" s="481">
        <f t="shared" ref="D6:E9" si="0">IF(OR(AND(B6&gt;=-50,B6&lt;=50),ISNUMBER(B6)=FALSE),B6,"")</f>
        <v>-0.21873391662377767</v>
      </c>
      <c r="E6" s="481">
        <f t="shared" si="0"/>
        <v>-4.8820352472996023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-0.21873391662377767</v>
      </c>
      <c r="C14" s="480">
        <f>'Tabelle 3.3'!J11</f>
        <v>-4.8820352472996023</v>
      </c>
      <c r="D14" s="481">
        <f>IF(OR(AND(B14&gt;=-50,B14&lt;=50),ISNUMBER(B14)=FALSE),B14,"")</f>
        <v>-0.21873391662377767</v>
      </c>
      <c r="E14" s="481">
        <f>IF(OR(AND(C14&gt;=-50,C14&lt;=50),ISNUMBER(C14)=FALSE),C14,"")</f>
        <v>-4.8820352472996023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14.285714285714286</v>
      </c>
      <c r="C15" s="480">
        <f>'Tabelle 3.3'!J12</f>
        <v>0</v>
      </c>
      <c r="D15" s="481">
        <f t="shared" ref="D15:E45" si="3">IF(OR(AND(B15&gt;=-50,B15&lt;=50),ISNUMBER(B15)=FALSE),B15,"")</f>
        <v>14.285714285714286</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3.4079844206426486</v>
      </c>
      <c r="C16" s="480">
        <f>'Tabelle 3.3'!J13</f>
        <v>23.80952380952381</v>
      </c>
      <c r="D16" s="481">
        <f t="shared" si="3"/>
        <v>3.4079844206426486</v>
      </c>
      <c r="E16" s="481">
        <f t="shared" si="3"/>
        <v>23.80952380952381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-0.59711214851807626</v>
      </c>
      <c r="C17" s="480">
        <f>'Tabelle 3.3'!J14</f>
        <v>9.4696969696969688</v>
      </c>
      <c r="D17" s="481">
        <f t="shared" si="3"/>
        <v>-0.59711214851807626</v>
      </c>
      <c r="E17" s="481">
        <f t="shared" si="3"/>
        <v>9.4696969696969688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-4.166666666666667</v>
      </c>
      <c r="C18" s="480">
        <f>'Tabelle 3.3'!J15</f>
        <v>-3.7735849056603774</v>
      </c>
      <c r="D18" s="481">
        <f t="shared" si="3"/>
        <v>-4.166666666666667</v>
      </c>
      <c r="E18" s="481">
        <f t="shared" si="3"/>
        <v>-3.7735849056603774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-2.1417377677172209</v>
      </c>
      <c r="C19" s="480">
        <f>'Tabelle 3.3'!J16</f>
        <v>-2.5252525252525251</v>
      </c>
      <c r="D19" s="481">
        <f t="shared" si="3"/>
        <v>-2.1417377677172209</v>
      </c>
      <c r="E19" s="481">
        <f t="shared" si="3"/>
        <v>-2.5252525252525251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4.8223350253807107</v>
      </c>
      <c r="C20" s="480">
        <f>'Tabelle 3.3'!J17</f>
        <v>35.672514619883039</v>
      </c>
      <c r="D20" s="481">
        <f t="shared" si="3"/>
        <v>4.8223350253807107</v>
      </c>
      <c r="E20" s="481">
        <f t="shared" si="3"/>
        <v>35.672514619883039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6.4434617814276693</v>
      </c>
      <c r="C21" s="480">
        <f>'Tabelle 3.3'!J18</f>
        <v>6.4285714285714288</v>
      </c>
      <c r="D21" s="481">
        <f t="shared" si="3"/>
        <v>6.4434617814276693</v>
      </c>
      <c r="E21" s="481">
        <f t="shared" si="3"/>
        <v>6.4285714285714288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-0.20435967302452315</v>
      </c>
      <c r="C22" s="480">
        <f>'Tabelle 3.3'!J19</f>
        <v>-4.4060234244283327</v>
      </c>
      <c r="D22" s="481">
        <f t="shared" si="3"/>
        <v>-0.20435967302452315</v>
      </c>
      <c r="E22" s="481">
        <f t="shared" si="3"/>
        <v>-4.4060234244283327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-15.691868758915835</v>
      </c>
      <c r="C23" s="480">
        <f>'Tabelle 3.3'!J20</f>
        <v>-20.093457943925234</v>
      </c>
      <c r="D23" s="481">
        <f t="shared" si="3"/>
        <v>-15.691868758915835</v>
      </c>
      <c r="E23" s="481">
        <f t="shared" si="3"/>
        <v>-20.093457943925234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9.2796092796092804</v>
      </c>
      <c r="C24" s="480">
        <f>'Tabelle 3.3'!J21</f>
        <v>-5.9210526315789478</v>
      </c>
      <c r="D24" s="481">
        <f t="shared" si="3"/>
        <v>9.2796092796092804</v>
      </c>
      <c r="E24" s="481">
        <f t="shared" si="3"/>
        <v>-5.9210526315789478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0.59494298463063955</v>
      </c>
      <c r="C25" s="480">
        <f>'Tabelle 3.3'!J22</f>
        <v>-13.366336633663366</v>
      </c>
      <c r="D25" s="481">
        <f t="shared" si="3"/>
        <v>0.59494298463063955</v>
      </c>
      <c r="E25" s="481">
        <f t="shared" si="3"/>
        <v>-13.366336633663366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-0.49301561216105177</v>
      </c>
      <c r="C26" s="480">
        <f>'Tabelle 3.3'!J23</f>
        <v>3.6585365853658538</v>
      </c>
      <c r="D26" s="481">
        <f t="shared" si="3"/>
        <v>-0.49301561216105177</v>
      </c>
      <c r="E26" s="481">
        <f t="shared" si="3"/>
        <v>3.6585365853658538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1.1155734047300312</v>
      </c>
      <c r="C27" s="480">
        <f>'Tabelle 3.3'!J24</f>
        <v>-7.5671852899575676</v>
      </c>
      <c r="D27" s="481">
        <f t="shared" si="3"/>
        <v>1.1155734047300312</v>
      </c>
      <c r="E27" s="481">
        <f t="shared" si="3"/>
        <v>-7.5671852899575676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-6.375404530744337</v>
      </c>
      <c r="C28" s="480">
        <f>'Tabelle 3.3'!J25</f>
        <v>-1.784037558685446</v>
      </c>
      <c r="D28" s="481">
        <f t="shared" si="3"/>
        <v>-6.375404530744337</v>
      </c>
      <c r="E28" s="481">
        <f t="shared" si="3"/>
        <v>-1.784037558685446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-11.421319796954315</v>
      </c>
      <c r="C29" s="480">
        <f>'Tabelle 3.3'!J26</f>
        <v>2.2222222222222223</v>
      </c>
      <c r="D29" s="481">
        <f t="shared" si="3"/>
        <v>-11.421319796954315</v>
      </c>
      <c r="E29" s="481">
        <f t="shared" si="3"/>
        <v>2.2222222222222223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-0.26795284030010719</v>
      </c>
      <c r="C30" s="480">
        <f>'Tabelle 3.3'!J27</f>
        <v>1.408450704225352</v>
      </c>
      <c r="D30" s="481">
        <f t="shared" si="3"/>
        <v>-0.26795284030010719</v>
      </c>
      <c r="E30" s="481">
        <f t="shared" si="3"/>
        <v>1.408450704225352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-0.70129300898531666</v>
      </c>
      <c r="C31" s="480">
        <f>'Tabelle 3.3'!J28</f>
        <v>-2.7916964924838941</v>
      </c>
      <c r="D31" s="481">
        <f t="shared" si="3"/>
        <v>-0.70129300898531666</v>
      </c>
      <c r="E31" s="481">
        <f t="shared" si="3"/>
        <v>-2.7916964924838941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2.7998328458002506</v>
      </c>
      <c r="C32" s="480">
        <f>'Tabelle 3.3'!J29</f>
        <v>-3.2407407407407409</v>
      </c>
      <c r="D32" s="481">
        <f t="shared" si="3"/>
        <v>2.7998328458002506</v>
      </c>
      <c r="E32" s="481">
        <f t="shared" si="3"/>
        <v>-3.2407407407407409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3.0429821224800304</v>
      </c>
      <c r="C33" s="480">
        <f>'Tabelle 3.3'!J30</f>
        <v>-5.8455114822546976</v>
      </c>
      <c r="D33" s="481">
        <f t="shared" si="3"/>
        <v>3.0429821224800304</v>
      </c>
      <c r="E33" s="481">
        <f t="shared" si="3"/>
        <v>-5.8455114822546976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1.4838129496402879</v>
      </c>
      <c r="C34" s="480">
        <f>'Tabelle 3.3'!J31</f>
        <v>-11.227457824316463</v>
      </c>
      <c r="D34" s="481">
        <f t="shared" si="3"/>
        <v>1.4838129496402879</v>
      </c>
      <c r="E34" s="481">
        <f t="shared" si="3"/>
        <v>-11.227457824316463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14.285714285714286</v>
      </c>
      <c r="C37" s="480">
        <f>'Tabelle 3.3'!J34</f>
        <v>0</v>
      </c>
      <c r="D37" s="481">
        <f t="shared" si="3"/>
        <v>14.285714285714286</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0.69368073767024785</v>
      </c>
      <c r="C38" s="480">
        <f>'Tabelle 3.3'!J35</f>
        <v>8.8057901085645351</v>
      </c>
      <c r="D38" s="481">
        <f t="shared" si="3"/>
        <v>0.69368073767024785</v>
      </c>
      <c r="E38" s="481">
        <f t="shared" si="3"/>
        <v>8.8057901085645351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-0.47930078473755933</v>
      </c>
      <c r="C39" s="480">
        <f>'Tabelle 3.3'!J36</f>
        <v>-5.7419159867029315</v>
      </c>
      <c r="D39" s="481">
        <f t="shared" si="3"/>
        <v>-0.47930078473755933</v>
      </c>
      <c r="E39" s="481">
        <f t="shared" si="3"/>
        <v>-5.7419159867029315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-0.47930078473755933</v>
      </c>
      <c r="C45" s="480">
        <f>'Tabelle 3.3'!J36</f>
        <v>-5.7419159867029315</v>
      </c>
      <c r="D45" s="481">
        <f t="shared" si="3"/>
        <v>-0.47930078473755933</v>
      </c>
      <c r="E45" s="481">
        <f t="shared" si="3"/>
        <v>-5.7419159867029315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49470</v>
      </c>
      <c r="C51" s="487">
        <v>9159</v>
      </c>
      <c r="D51" s="487">
        <v>3739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49750</v>
      </c>
      <c r="C52" s="487">
        <v>9395</v>
      </c>
      <c r="D52" s="487">
        <v>3809</v>
      </c>
      <c r="E52" s="488">
        <f t="shared" ref="E52:G70" si="11">IF($A$51=37802,IF(COUNTBLANK(B$51:B$70)&gt;0,#N/A,B52/B$51*100),IF(COUNTBLANK(B$51:B$75)&gt;0,#N/A,B52/B$51*100))</f>
        <v>100.56599959571457</v>
      </c>
      <c r="F52" s="488">
        <f t="shared" si="11"/>
        <v>102.57670051315645</v>
      </c>
      <c r="G52" s="488">
        <f t="shared" si="11"/>
        <v>101.87215833110457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50743</v>
      </c>
      <c r="C53" s="487">
        <v>9204</v>
      </c>
      <c r="D53" s="487">
        <v>3967</v>
      </c>
      <c r="E53" s="488">
        <f t="shared" si="11"/>
        <v>102.57327673337375</v>
      </c>
      <c r="F53" s="488">
        <f t="shared" si="11"/>
        <v>100.49132001310186</v>
      </c>
      <c r="G53" s="488">
        <f t="shared" si="11"/>
        <v>106.09788713559776</v>
      </c>
      <c r="H53" s="489">
        <f>IF(ISERROR(L53)=TRUE,IF(MONTH(A53)=MONTH(MAX(A$51:A$75)),A53,""),"")</f>
        <v>41883</v>
      </c>
      <c r="I53" s="488">
        <f t="shared" si="12"/>
        <v>102.57327673337375</v>
      </c>
      <c r="J53" s="488">
        <f t="shared" si="10"/>
        <v>100.49132001310186</v>
      </c>
      <c r="K53" s="488">
        <f t="shared" si="10"/>
        <v>106.09788713559776</v>
      </c>
      <c r="L53" s="488" t="e">
        <f t="shared" si="13"/>
        <v>#N/A</v>
      </c>
    </row>
    <row r="54" spans="1:14" ht="15" customHeight="1" x14ac:dyDescent="0.2">
      <c r="A54" s="490" t="s">
        <v>462</v>
      </c>
      <c r="B54" s="487">
        <v>50610</v>
      </c>
      <c r="C54" s="487">
        <v>9421</v>
      </c>
      <c r="D54" s="487">
        <v>3972</v>
      </c>
      <c r="E54" s="488">
        <f t="shared" si="11"/>
        <v>102.30442692540933</v>
      </c>
      <c r="F54" s="488">
        <f t="shared" si="11"/>
        <v>102.86057429850419</v>
      </c>
      <c r="G54" s="488">
        <f t="shared" si="11"/>
        <v>106.23161273067664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51105</v>
      </c>
      <c r="C55" s="487">
        <v>8997</v>
      </c>
      <c r="D55" s="487">
        <v>3889</v>
      </c>
      <c r="E55" s="488">
        <f t="shared" si="11"/>
        <v>103.30503335354761</v>
      </c>
      <c r="F55" s="488">
        <f t="shared" si="11"/>
        <v>98.231247952833272</v>
      </c>
      <c r="G55" s="488">
        <f t="shared" si="11"/>
        <v>104.01176785236694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51538</v>
      </c>
      <c r="C56" s="487">
        <v>9138</v>
      </c>
      <c r="D56" s="487">
        <v>3987</v>
      </c>
      <c r="E56" s="488">
        <f t="shared" si="11"/>
        <v>104.18031129977766</v>
      </c>
      <c r="F56" s="488">
        <f t="shared" si="11"/>
        <v>99.770717327219131</v>
      </c>
      <c r="G56" s="488">
        <f t="shared" si="11"/>
        <v>106.63278951591334</v>
      </c>
      <c r="H56" s="489" t="str">
        <f t="shared" si="14"/>
        <v/>
      </c>
      <c r="I56" s="488" t="str">
        <f t="shared" si="12"/>
        <v/>
      </c>
      <c r="J56" s="488" t="str">
        <f t="shared" si="10"/>
        <v/>
      </c>
      <c r="K56" s="488" t="str">
        <f t="shared" si="10"/>
        <v/>
      </c>
      <c r="L56" s="488" t="e">
        <f t="shared" si="13"/>
        <v>#N/A</v>
      </c>
    </row>
    <row r="57" spans="1:14" ht="15" customHeight="1" x14ac:dyDescent="0.2">
      <c r="A57" s="490">
        <v>42248</v>
      </c>
      <c r="B57" s="487">
        <v>52247</v>
      </c>
      <c r="C57" s="487">
        <v>8982</v>
      </c>
      <c r="D57" s="487">
        <v>4171</v>
      </c>
      <c r="E57" s="488">
        <f t="shared" si="11"/>
        <v>105.61350313321205</v>
      </c>
      <c r="F57" s="488">
        <f t="shared" si="11"/>
        <v>98.067474615132653</v>
      </c>
      <c r="G57" s="488">
        <f t="shared" si="11"/>
        <v>111.5538914148168</v>
      </c>
      <c r="H57" s="489">
        <f t="shared" si="14"/>
        <v>42248</v>
      </c>
      <c r="I57" s="488">
        <f t="shared" si="12"/>
        <v>105.61350313321205</v>
      </c>
      <c r="J57" s="488">
        <f t="shared" si="10"/>
        <v>98.067474615132653</v>
      </c>
      <c r="K57" s="488">
        <f t="shared" si="10"/>
        <v>111.5538914148168</v>
      </c>
      <c r="L57" s="488" t="e">
        <f t="shared" si="13"/>
        <v>#N/A</v>
      </c>
    </row>
    <row r="58" spans="1:14" ht="15" customHeight="1" x14ac:dyDescent="0.2">
      <c r="A58" s="490" t="s">
        <v>465</v>
      </c>
      <c r="B58" s="487">
        <v>52143</v>
      </c>
      <c r="C58" s="487">
        <v>9257</v>
      </c>
      <c r="D58" s="487">
        <v>4127</v>
      </c>
      <c r="E58" s="488">
        <f t="shared" si="11"/>
        <v>105.40327471194664</v>
      </c>
      <c r="F58" s="488">
        <f t="shared" si="11"/>
        <v>101.06998580631073</v>
      </c>
      <c r="G58" s="488">
        <f t="shared" si="11"/>
        <v>110.37710617812249</v>
      </c>
      <c r="H58" s="489" t="str">
        <f t="shared" si="14"/>
        <v/>
      </c>
      <c r="I58" s="488" t="str">
        <f t="shared" si="12"/>
        <v/>
      </c>
      <c r="J58" s="488" t="str">
        <f t="shared" si="10"/>
        <v/>
      </c>
      <c r="K58" s="488" t="str">
        <f t="shared" si="10"/>
        <v/>
      </c>
      <c r="L58" s="488" t="e">
        <f t="shared" si="13"/>
        <v>#N/A</v>
      </c>
    </row>
    <row r="59" spans="1:14" ht="15" customHeight="1" x14ac:dyDescent="0.2">
      <c r="A59" s="490" t="s">
        <v>466</v>
      </c>
      <c r="B59" s="487">
        <v>51696</v>
      </c>
      <c r="C59" s="487">
        <v>9081</v>
      </c>
      <c r="D59" s="487">
        <v>4122</v>
      </c>
      <c r="E59" s="488">
        <f t="shared" si="11"/>
        <v>104.49969678593088</v>
      </c>
      <c r="F59" s="488">
        <f t="shared" si="11"/>
        <v>99.148378643956775</v>
      </c>
      <c r="G59" s="488">
        <f t="shared" si="11"/>
        <v>110.24338058304359</v>
      </c>
      <c r="H59" s="489" t="str">
        <f t="shared" si="14"/>
        <v/>
      </c>
      <c r="I59" s="488" t="str">
        <f t="shared" si="12"/>
        <v/>
      </c>
      <c r="J59" s="488" t="str">
        <f t="shared" si="10"/>
        <v/>
      </c>
      <c r="K59" s="488" t="str">
        <f t="shared" si="10"/>
        <v/>
      </c>
      <c r="L59" s="488" t="e">
        <f t="shared" si="13"/>
        <v>#N/A</v>
      </c>
    </row>
    <row r="60" spans="1:14" ht="15" customHeight="1" x14ac:dyDescent="0.2">
      <c r="A60" s="490" t="s">
        <v>467</v>
      </c>
      <c r="B60" s="487">
        <v>51957</v>
      </c>
      <c r="C60" s="487">
        <v>9204</v>
      </c>
      <c r="D60" s="487">
        <v>4223</v>
      </c>
      <c r="E60" s="488">
        <f t="shared" si="11"/>
        <v>105.02728926622196</v>
      </c>
      <c r="F60" s="488">
        <f t="shared" si="11"/>
        <v>100.49132001310186</v>
      </c>
      <c r="G60" s="488">
        <f t="shared" si="11"/>
        <v>112.94463760363733</v>
      </c>
      <c r="H60" s="489" t="str">
        <f t="shared" si="14"/>
        <v/>
      </c>
      <c r="I60" s="488" t="str">
        <f t="shared" si="12"/>
        <v/>
      </c>
      <c r="J60" s="488" t="str">
        <f t="shared" si="10"/>
        <v/>
      </c>
      <c r="K60" s="488" t="str">
        <f t="shared" si="10"/>
        <v/>
      </c>
      <c r="L60" s="488" t="e">
        <f t="shared" si="13"/>
        <v>#N/A</v>
      </c>
    </row>
    <row r="61" spans="1:14" ht="15" customHeight="1" x14ac:dyDescent="0.2">
      <c r="A61" s="490">
        <v>42614</v>
      </c>
      <c r="B61" s="487">
        <v>53272</v>
      </c>
      <c r="C61" s="487">
        <v>9073</v>
      </c>
      <c r="D61" s="487">
        <v>4393</v>
      </c>
      <c r="E61" s="488">
        <f t="shared" si="11"/>
        <v>107.6854659389529</v>
      </c>
      <c r="F61" s="488">
        <f t="shared" si="11"/>
        <v>99.061032863849761</v>
      </c>
      <c r="G61" s="488">
        <f t="shared" si="11"/>
        <v>117.49130783631986</v>
      </c>
      <c r="H61" s="489">
        <f t="shared" si="14"/>
        <v>42614</v>
      </c>
      <c r="I61" s="488">
        <f t="shared" si="12"/>
        <v>107.6854659389529</v>
      </c>
      <c r="J61" s="488">
        <f t="shared" si="10"/>
        <v>99.061032863849761</v>
      </c>
      <c r="K61" s="488">
        <f t="shared" si="10"/>
        <v>117.49130783631986</v>
      </c>
      <c r="L61" s="488" t="e">
        <f t="shared" si="13"/>
        <v>#N/A</v>
      </c>
    </row>
    <row r="62" spans="1:14" ht="15" customHeight="1" x14ac:dyDescent="0.2">
      <c r="A62" s="490" t="s">
        <v>468</v>
      </c>
      <c r="B62" s="487">
        <v>53234</v>
      </c>
      <c r="C62" s="487">
        <v>9265</v>
      </c>
      <c r="D62" s="487">
        <v>4383</v>
      </c>
      <c r="E62" s="488">
        <f t="shared" si="11"/>
        <v>107.60865170810592</v>
      </c>
      <c r="F62" s="488">
        <f t="shared" si="11"/>
        <v>101.15733158641773</v>
      </c>
      <c r="G62" s="488">
        <f t="shared" si="11"/>
        <v>117.22385664616209</v>
      </c>
      <c r="H62" s="489" t="str">
        <f t="shared" si="14"/>
        <v/>
      </c>
      <c r="I62" s="488" t="str">
        <f t="shared" si="12"/>
        <v/>
      </c>
      <c r="J62" s="488" t="str">
        <f t="shared" si="10"/>
        <v/>
      </c>
      <c r="K62" s="488" t="str">
        <f t="shared" si="10"/>
        <v/>
      </c>
      <c r="L62" s="488" t="e">
        <f t="shared" si="13"/>
        <v>#N/A</v>
      </c>
    </row>
    <row r="63" spans="1:14" ht="15" customHeight="1" x14ac:dyDescent="0.2">
      <c r="A63" s="490" t="s">
        <v>469</v>
      </c>
      <c r="B63" s="487">
        <v>53096</v>
      </c>
      <c r="C63" s="487">
        <v>9002</v>
      </c>
      <c r="D63" s="487">
        <v>4234</v>
      </c>
      <c r="E63" s="488">
        <f t="shared" si="11"/>
        <v>107.32969476450374</v>
      </c>
      <c r="F63" s="488">
        <f t="shared" si="11"/>
        <v>98.285839065400154</v>
      </c>
      <c r="G63" s="488">
        <f t="shared" si="11"/>
        <v>113.2388339128109</v>
      </c>
      <c r="H63" s="489" t="str">
        <f t="shared" si="14"/>
        <v/>
      </c>
      <c r="I63" s="488" t="str">
        <f t="shared" si="12"/>
        <v/>
      </c>
      <c r="J63" s="488" t="str">
        <f t="shared" si="10"/>
        <v/>
      </c>
      <c r="K63" s="488" t="str">
        <f t="shared" si="10"/>
        <v/>
      </c>
      <c r="L63" s="488" t="e">
        <f t="shared" si="13"/>
        <v>#N/A</v>
      </c>
    </row>
    <row r="64" spans="1:14" ht="15" customHeight="1" x14ac:dyDescent="0.2">
      <c r="A64" s="490" t="s">
        <v>470</v>
      </c>
      <c r="B64" s="487">
        <v>52687</v>
      </c>
      <c r="C64" s="487">
        <v>9170</v>
      </c>
      <c r="D64" s="487">
        <v>4313</v>
      </c>
      <c r="E64" s="488">
        <f t="shared" si="11"/>
        <v>106.50293106933495</v>
      </c>
      <c r="F64" s="488">
        <f t="shared" si="11"/>
        <v>100.12010044764712</v>
      </c>
      <c r="G64" s="488">
        <f t="shared" si="11"/>
        <v>115.35169831505749</v>
      </c>
      <c r="H64" s="489" t="str">
        <f t="shared" si="14"/>
        <v/>
      </c>
      <c r="I64" s="488" t="str">
        <f t="shared" si="12"/>
        <v/>
      </c>
      <c r="J64" s="488" t="str">
        <f t="shared" si="10"/>
        <v/>
      </c>
      <c r="K64" s="488" t="str">
        <f t="shared" si="10"/>
        <v/>
      </c>
      <c r="L64" s="488" t="e">
        <f t="shared" si="13"/>
        <v>#N/A</v>
      </c>
    </row>
    <row r="65" spans="1:12" ht="15" customHeight="1" x14ac:dyDescent="0.2">
      <c r="A65" s="490">
        <v>42979</v>
      </c>
      <c r="B65" s="487">
        <v>54448</v>
      </c>
      <c r="C65" s="487">
        <v>9008</v>
      </c>
      <c r="D65" s="487">
        <v>4501</v>
      </c>
      <c r="E65" s="488">
        <f t="shared" si="11"/>
        <v>110.06266424095412</v>
      </c>
      <c r="F65" s="488">
        <f t="shared" si="11"/>
        <v>98.351348400480404</v>
      </c>
      <c r="G65" s="488">
        <f t="shared" si="11"/>
        <v>120.37978069002406</v>
      </c>
      <c r="H65" s="489">
        <f t="shared" si="14"/>
        <v>42979</v>
      </c>
      <c r="I65" s="488">
        <f t="shared" si="12"/>
        <v>110.06266424095412</v>
      </c>
      <c r="J65" s="488">
        <f t="shared" si="10"/>
        <v>98.351348400480404</v>
      </c>
      <c r="K65" s="488">
        <f t="shared" si="10"/>
        <v>120.37978069002406</v>
      </c>
      <c r="L65" s="488" t="e">
        <f t="shared" si="13"/>
        <v>#N/A</v>
      </c>
    </row>
    <row r="66" spans="1:12" ht="15" customHeight="1" x14ac:dyDescent="0.2">
      <c r="A66" s="490" t="s">
        <v>471</v>
      </c>
      <c r="B66" s="487">
        <v>54201</v>
      </c>
      <c r="C66" s="487">
        <v>9156</v>
      </c>
      <c r="D66" s="487">
        <v>4609</v>
      </c>
      <c r="E66" s="488">
        <f t="shared" si="11"/>
        <v>109.56337174044877</v>
      </c>
      <c r="F66" s="488">
        <f t="shared" si="11"/>
        <v>99.967245332459882</v>
      </c>
      <c r="G66" s="488">
        <f t="shared" si="11"/>
        <v>123.26825354372828</v>
      </c>
      <c r="H66" s="489" t="str">
        <f t="shared" si="14"/>
        <v/>
      </c>
      <c r="I66" s="488" t="str">
        <f t="shared" si="12"/>
        <v/>
      </c>
      <c r="J66" s="488" t="str">
        <f t="shared" si="10"/>
        <v/>
      </c>
      <c r="K66" s="488" t="str">
        <f t="shared" si="10"/>
        <v/>
      </c>
      <c r="L66" s="488" t="e">
        <f t="shared" si="13"/>
        <v>#N/A</v>
      </c>
    </row>
    <row r="67" spans="1:12" ht="15" customHeight="1" x14ac:dyDescent="0.2">
      <c r="A67" s="490" t="s">
        <v>472</v>
      </c>
      <c r="B67" s="487">
        <v>53882</v>
      </c>
      <c r="C67" s="487">
        <v>9073</v>
      </c>
      <c r="D67" s="487">
        <v>4493</v>
      </c>
      <c r="E67" s="488">
        <f t="shared" si="11"/>
        <v>108.91853648675965</v>
      </c>
      <c r="F67" s="488">
        <f t="shared" si="11"/>
        <v>99.061032863849761</v>
      </c>
      <c r="G67" s="488">
        <f t="shared" si="11"/>
        <v>120.16581973789783</v>
      </c>
      <c r="H67" s="489" t="str">
        <f t="shared" si="14"/>
        <v/>
      </c>
      <c r="I67" s="488" t="str">
        <f t="shared" si="12"/>
        <v/>
      </c>
      <c r="J67" s="488" t="str">
        <f t="shared" si="12"/>
        <v/>
      </c>
      <c r="K67" s="488" t="str">
        <f t="shared" si="12"/>
        <v/>
      </c>
      <c r="L67" s="488" t="e">
        <f t="shared" si="13"/>
        <v>#N/A</v>
      </c>
    </row>
    <row r="68" spans="1:12" ht="15" customHeight="1" x14ac:dyDescent="0.2">
      <c r="A68" s="490" t="s">
        <v>473</v>
      </c>
      <c r="B68" s="487">
        <v>53659</v>
      </c>
      <c r="C68" s="487">
        <v>9143</v>
      </c>
      <c r="D68" s="487">
        <v>4518</v>
      </c>
      <c r="E68" s="488">
        <f t="shared" si="11"/>
        <v>108.46775823731554</v>
      </c>
      <c r="F68" s="488">
        <f t="shared" si="11"/>
        <v>99.825308439785999</v>
      </c>
      <c r="G68" s="488">
        <f t="shared" si="11"/>
        <v>120.83444771329232</v>
      </c>
      <c r="H68" s="489" t="str">
        <f t="shared" si="14"/>
        <v/>
      </c>
      <c r="I68" s="488" t="str">
        <f t="shared" si="12"/>
        <v/>
      </c>
      <c r="J68" s="488" t="str">
        <f t="shared" si="12"/>
        <v/>
      </c>
      <c r="K68" s="488" t="str">
        <f t="shared" si="12"/>
        <v/>
      </c>
      <c r="L68" s="488" t="e">
        <f t="shared" si="13"/>
        <v>#N/A</v>
      </c>
    </row>
    <row r="69" spans="1:12" ht="15" customHeight="1" x14ac:dyDescent="0.2">
      <c r="A69" s="490">
        <v>43344</v>
      </c>
      <c r="B69" s="487">
        <v>54784</v>
      </c>
      <c r="C69" s="487">
        <v>9055</v>
      </c>
      <c r="D69" s="487">
        <v>4838</v>
      </c>
      <c r="E69" s="488">
        <f t="shared" si="11"/>
        <v>110.74186375581161</v>
      </c>
      <c r="F69" s="488">
        <f t="shared" si="11"/>
        <v>98.86450485860901</v>
      </c>
      <c r="G69" s="488">
        <f t="shared" si="11"/>
        <v>129.39288579834181</v>
      </c>
      <c r="H69" s="489">
        <f t="shared" si="14"/>
        <v>43344</v>
      </c>
      <c r="I69" s="488">
        <f t="shared" si="12"/>
        <v>110.74186375581161</v>
      </c>
      <c r="J69" s="488">
        <f t="shared" si="12"/>
        <v>98.86450485860901</v>
      </c>
      <c r="K69" s="488">
        <f t="shared" si="12"/>
        <v>129.39288579834181</v>
      </c>
      <c r="L69" s="488" t="e">
        <f t="shared" si="13"/>
        <v>#N/A</v>
      </c>
    </row>
    <row r="70" spans="1:12" ht="15" customHeight="1" x14ac:dyDescent="0.2">
      <c r="A70" s="490" t="s">
        <v>474</v>
      </c>
      <c r="B70" s="487">
        <v>54785</v>
      </c>
      <c r="C70" s="487">
        <v>9235</v>
      </c>
      <c r="D70" s="487">
        <v>4906</v>
      </c>
      <c r="E70" s="488">
        <f t="shared" si="11"/>
        <v>110.74388518293917</v>
      </c>
      <c r="F70" s="488">
        <f t="shared" si="11"/>
        <v>100.82978491101649</v>
      </c>
      <c r="G70" s="488">
        <f t="shared" si="11"/>
        <v>131.21155389141481</v>
      </c>
      <c r="H70" s="489" t="str">
        <f t="shared" si="14"/>
        <v/>
      </c>
      <c r="I70" s="488" t="str">
        <f t="shared" si="12"/>
        <v/>
      </c>
      <c r="J70" s="488" t="str">
        <f t="shared" si="12"/>
        <v/>
      </c>
      <c r="K70" s="488" t="str">
        <f t="shared" si="12"/>
        <v/>
      </c>
      <c r="L70" s="488" t="e">
        <f t="shared" si="13"/>
        <v>#N/A</v>
      </c>
    </row>
    <row r="71" spans="1:12" ht="15" customHeight="1" x14ac:dyDescent="0.2">
      <c r="A71" s="490" t="s">
        <v>475</v>
      </c>
      <c r="B71" s="487">
        <v>54404</v>
      </c>
      <c r="C71" s="487">
        <v>9216</v>
      </c>
      <c r="D71" s="487">
        <v>4856</v>
      </c>
      <c r="E71" s="491">
        <f t="shared" ref="E71:G75" si="15">IF($A$51=37802,IF(COUNTBLANK(B$51:B$70)&gt;0,#N/A,IF(ISBLANK(B71)=FALSE,B71/B$51*100,#N/A)),IF(COUNTBLANK(B$51:B$75)&gt;0,#N/A,B71/B$51*100))</f>
        <v>109.97372144734183</v>
      </c>
      <c r="F71" s="491">
        <f t="shared" si="15"/>
        <v>100.62233868326236</v>
      </c>
      <c r="G71" s="491">
        <f t="shared" si="15"/>
        <v>129.87429794062584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54197</v>
      </c>
      <c r="C72" s="487">
        <v>9282</v>
      </c>
      <c r="D72" s="487">
        <v>4937</v>
      </c>
      <c r="E72" s="491">
        <f t="shared" si="15"/>
        <v>109.55528603193856</v>
      </c>
      <c r="F72" s="491">
        <f t="shared" si="15"/>
        <v>101.34294136914509</v>
      </c>
      <c r="G72" s="491">
        <f t="shared" si="15"/>
        <v>132.04065258090398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55146</v>
      </c>
      <c r="C73" s="487">
        <v>9041</v>
      </c>
      <c r="D73" s="487">
        <v>5182</v>
      </c>
      <c r="E73" s="491">
        <f t="shared" si="15"/>
        <v>111.47362037598545</v>
      </c>
      <c r="F73" s="491">
        <f t="shared" si="15"/>
        <v>98.711649743421773</v>
      </c>
      <c r="G73" s="491">
        <f t="shared" si="15"/>
        <v>138.59320673977001</v>
      </c>
      <c r="H73" s="492">
        <f>IF(A$51=37802,IF(ISERROR(L73)=TRUE,IF(ISBLANK(A73)=FALSE,IF(MONTH(A73)=MONTH(MAX(A$51:A$75)),A73,""),""),""),IF(ISERROR(L73)=TRUE,IF(MONTH(A73)=MONTH(MAX(A$51:A$75)),A73,""),""))</f>
        <v>43709</v>
      </c>
      <c r="I73" s="488">
        <f t="shared" si="12"/>
        <v>111.47362037598545</v>
      </c>
      <c r="J73" s="488">
        <f t="shared" si="12"/>
        <v>98.711649743421773</v>
      </c>
      <c r="K73" s="488">
        <f t="shared" si="12"/>
        <v>138.59320673977001</v>
      </c>
      <c r="L73" s="488" t="e">
        <f t="shared" si="13"/>
        <v>#N/A</v>
      </c>
    </row>
    <row r="74" spans="1:12" ht="15" customHeight="1" x14ac:dyDescent="0.2">
      <c r="A74" s="490" t="s">
        <v>477</v>
      </c>
      <c r="B74" s="487">
        <v>54897</v>
      </c>
      <c r="C74" s="487">
        <v>9056</v>
      </c>
      <c r="D74" s="487">
        <v>5131</v>
      </c>
      <c r="E74" s="491">
        <f t="shared" si="15"/>
        <v>110.970285021225</v>
      </c>
      <c r="F74" s="491">
        <f t="shared" si="15"/>
        <v>98.875423081122392</v>
      </c>
      <c r="G74" s="491">
        <f t="shared" si="15"/>
        <v>137.22920566996524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54285</v>
      </c>
      <c r="C75" s="493">
        <v>8540</v>
      </c>
      <c r="D75" s="493">
        <v>4845</v>
      </c>
      <c r="E75" s="491">
        <f t="shared" si="15"/>
        <v>109.73317161916314</v>
      </c>
      <c r="F75" s="491">
        <f t="shared" si="15"/>
        <v>93.241620264220984</v>
      </c>
      <c r="G75" s="491">
        <f t="shared" si="15"/>
        <v>129.58010163145227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111.47362037598545</v>
      </c>
      <c r="J77" s="488">
        <f>IF(J75&lt;&gt;"",J75,IF(J74&lt;&gt;"",J74,IF(J73&lt;&gt;"",J73,IF(J72&lt;&gt;"",J72,IF(J71&lt;&gt;"",J71,IF(J70&lt;&gt;"",J70,""))))))</f>
        <v>98.711649743421773</v>
      </c>
      <c r="K77" s="488">
        <f>IF(K75&lt;&gt;"",K75,IF(K74&lt;&gt;"",K74,IF(K73&lt;&gt;"",K73,IF(K72&lt;&gt;"",K72,IF(K71&lt;&gt;"",K71,IF(K70&lt;&gt;"",K70,""))))))</f>
        <v>138.59320673977001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+11,5%</v>
      </c>
      <c r="J79" s="488" t="str">
        <f>"GeB - ausschließlich: "&amp;IF(J77&gt;100,"+","")&amp;TEXT(J77-100,"0,0")&amp;"%"</f>
        <v>GeB - ausschließlich: -1,3%</v>
      </c>
      <c r="K79" s="488" t="str">
        <f>"GeB - im Nebenjob: "&amp;IF(K77&gt;100,"+","")&amp;TEXT(K77-100,"0,0")&amp;"%"</f>
        <v>GeB - im Nebenjob: +38,6%</v>
      </c>
    </row>
    <row r="81" spans="9:9" ht="15" customHeight="1" x14ac:dyDescent="0.2">
      <c r="I81" s="488" t="str">
        <f>IF(ISERROR(HLOOKUP(1,I$78:K$79,2,FALSE)),"",HLOOKUP(1,I$78:K$79,2,FALSE))</f>
        <v>GeB - im Nebenjob: +38,6%</v>
      </c>
    </row>
    <row r="82" spans="9:9" ht="15" customHeight="1" x14ac:dyDescent="0.2">
      <c r="I82" s="488" t="str">
        <f>IF(ISERROR(HLOOKUP(2,I$78:K$79,2,FALSE)),"",HLOOKUP(2,I$78:K$79,2,FALSE))</f>
        <v>SvB: +11,5%</v>
      </c>
    </row>
    <row r="83" spans="9:9" ht="15" customHeight="1" x14ac:dyDescent="0.2">
      <c r="I83" s="488" t="str">
        <f>IF(ISERROR(HLOOKUP(3,I$78:K$79,2,FALSE)),"",HLOOKUP(3,I$78:K$79,2,FALSE))</f>
        <v>GeB - ausschließlich: -1,3%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54285</v>
      </c>
      <c r="E12" s="114">
        <v>54897</v>
      </c>
      <c r="F12" s="114">
        <v>55146</v>
      </c>
      <c r="G12" s="114">
        <v>54197</v>
      </c>
      <c r="H12" s="114">
        <v>54404</v>
      </c>
      <c r="I12" s="115">
        <v>-119</v>
      </c>
      <c r="J12" s="116">
        <v>-0.21873391662377767</v>
      </c>
      <c r="N12" s="117"/>
    </row>
    <row r="13" spans="1:15" s="110" customFormat="1" ht="13.5" customHeight="1" x14ac:dyDescent="0.2">
      <c r="A13" s="118" t="s">
        <v>105</v>
      </c>
      <c r="B13" s="119" t="s">
        <v>106</v>
      </c>
      <c r="C13" s="113">
        <v>53.547020355530996</v>
      </c>
      <c r="D13" s="114">
        <v>29068</v>
      </c>
      <c r="E13" s="114">
        <v>29446</v>
      </c>
      <c r="F13" s="114">
        <v>29754</v>
      </c>
      <c r="G13" s="114">
        <v>29147</v>
      </c>
      <c r="H13" s="114">
        <v>29211</v>
      </c>
      <c r="I13" s="115">
        <v>-143</v>
      </c>
      <c r="J13" s="116">
        <v>-0.48954161103693816</v>
      </c>
    </row>
    <row r="14" spans="1:15" s="110" customFormat="1" ht="13.5" customHeight="1" x14ac:dyDescent="0.2">
      <c r="A14" s="120"/>
      <c r="B14" s="119" t="s">
        <v>107</v>
      </c>
      <c r="C14" s="113">
        <v>46.452979644469004</v>
      </c>
      <c r="D14" s="114">
        <v>25217</v>
      </c>
      <c r="E14" s="114">
        <v>25451</v>
      </c>
      <c r="F14" s="114">
        <v>25392</v>
      </c>
      <c r="G14" s="114">
        <v>25050</v>
      </c>
      <c r="H14" s="114">
        <v>25193</v>
      </c>
      <c r="I14" s="115">
        <v>24</v>
      </c>
      <c r="J14" s="116">
        <v>9.5264557615210577E-2</v>
      </c>
    </row>
    <row r="15" spans="1:15" s="110" customFormat="1" ht="13.5" customHeight="1" x14ac:dyDescent="0.2">
      <c r="A15" s="118" t="s">
        <v>105</v>
      </c>
      <c r="B15" s="121" t="s">
        <v>108</v>
      </c>
      <c r="C15" s="113">
        <v>9.9401307911946208</v>
      </c>
      <c r="D15" s="114">
        <v>5396</v>
      </c>
      <c r="E15" s="114">
        <v>5723</v>
      </c>
      <c r="F15" s="114">
        <v>5793</v>
      </c>
      <c r="G15" s="114">
        <v>5208</v>
      </c>
      <c r="H15" s="114">
        <v>5413</v>
      </c>
      <c r="I15" s="115">
        <v>-17</v>
      </c>
      <c r="J15" s="116">
        <v>-0.31405874745981893</v>
      </c>
    </row>
    <row r="16" spans="1:15" s="110" customFormat="1" ht="13.5" customHeight="1" x14ac:dyDescent="0.2">
      <c r="A16" s="118"/>
      <c r="B16" s="121" t="s">
        <v>109</v>
      </c>
      <c r="C16" s="113">
        <v>66.48061158699457</v>
      </c>
      <c r="D16" s="114">
        <v>36089</v>
      </c>
      <c r="E16" s="114">
        <v>36349</v>
      </c>
      <c r="F16" s="114">
        <v>36576</v>
      </c>
      <c r="G16" s="114">
        <v>36349</v>
      </c>
      <c r="H16" s="114">
        <v>36481</v>
      </c>
      <c r="I16" s="115">
        <v>-392</v>
      </c>
      <c r="J16" s="116">
        <v>-1.0745319481373865</v>
      </c>
    </row>
    <row r="17" spans="1:10" s="110" customFormat="1" ht="13.5" customHeight="1" x14ac:dyDescent="0.2">
      <c r="A17" s="118"/>
      <c r="B17" s="121" t="s">
        <v>110</v>
      </c>
      <c r="C17" s="113">
        <v>22.477664179791841</v>
      </c>
      <c r="D17" s="114">
        <v>12202</v>
      </c>
      <c r="E17" s="114">
        <v>12228</v>
      </c>
      <c r="F17" s="114">
        <v>12187</v>
      </c>
      <c r="G17" s="114">
        <v>12086</v>
      </c>
      <c r="H17" s="114">
        <v>11960</v>
      </c>
      <c r="I17" s="115">
        <v>242</v>
      </c>
      <c r="J17" s="116">
        <v>2.0234113712374584</v>
      </c>
    </row>
    <row r="18" spans="1:10" s="110" customFormat="1" ht="13.5" customHeight="1" x14ac:dyDescent="0.2">
      <c r="A18" s="120"/>
      <c r="B18" s="121" t="s">
        <v>111</v>
      </c>
      <c r="C18" s="113">
        <v>1.1015934420189739</v>
      </c>
      <c r="D18" s="114">
        <v>598</v>
      </c>
      <c r="E18" s="114">
        <v>597</v>
      </c>
      <c r="F18" s="114">
        <v>590</v>
      </c>
      <c r="G18" s="114">
        <v>554</v>
      </c>
      <c r="H18" s="114">
        <v>550</v>
      </c>
      <c r="I18" s="115">
        <v>48</v>
      </c>
      <c r="J18" s="116">
        <v>8.7272727272727266</v>
      </c>
    </row>
    <row r="19" spans="1:10" s="110" customFormat="1" ht="13.5" customHeight="1" x14ac:dyDescent="0.2">
      <c r="A19" s="120"/>
      <c r="B19" s="121" t="s">
        <v>112</v>
      </c>
      <c r="C19" s="113">
        <v>0.37211015934420189</v>
      </c>
      <c r="D19" s="114">
        <v>202</v>
      </c>
      <c r="E19" s="114">
        <v>188</v>
      </c>
      <c r="F19" s="114">
        <v>199</v>
      </c>
      <c r="G19" s="114">
        <v>167</v>
      </c>
      <c r="H19" s="114">
        <v>173</v>
      </c>
      <c r="I19" s="115">
        <v>29</v>
      </c>
      <c r="J19" s="116">
        <v>16.76300578034682</v>
      </c>
    </row>
    <row r="20" spans="1:10" s="110" customFormat="1" ht="13.5" customHeight="1" x14ac:dyDescent="0.2">
      <c r="A20" s="118" t="s">
        <v>113</v>
      </c>
      <c r="B20" s="122" t="s">
        <v>114</v>
      </c>
      <c r="C20" s="113">
        <v>69.593810444874279</v>
      </c>
      <c r="D20" s="114">
        <v>37779</v>
      </c>
      <c r="E20" s="114">
        <v>38164</v>
      </c>
      <c r="F20" s="114">
        <v>38572</v>
      </c>
      <c r="G20" s="114">
        <v>37803</v>
      </c>
      <c r="H20" s="114">
        <v>38020</v>
      </c>
      <c r="I20" s="115">
        <v>-241</v>
      </c>
      <c r="J20" s="116">
        <v>-0.63387690689110998</v>
      </c>
    </row>
    <row r="21" spans="1:10" s="110" customFormat="1" ht="13.5" customHeight="1" x14ac:dyDescent="0.2">
      <c r="A21" s="120"/>
      <c r="B21" s="122" t="s">
        <v>115</v>
      </c>
      <c r="C21" s="113">
        <v>30.406189555125724</v>
      </c>
      <c r="D21" s="114">
        <v>16506</v>
      </c>
      <c r="E21" s="114">
        <v>16733</v>
      </c>
      <c r="F21" s="114">
        <v>16574</v>
      </c>
      <c r="G21" s="114">
        <v>16394</v>
      </c>
      <c r="H21" s="114">
        <v>16384</v>
      </c>
      <c r="I21" s="115">
        <v>122</v>
      </c>
      <c r="J21" s="116">
        <v>0.74462890625</v>
      </c>
    </row>
    <row r="22" spans="1:10" s="110" customFormat="1" ht="13.5" customHeight="1" x14ac:dyDescent="0.2">
      <c r="A22" s="118" t="s">
        <v>113</v>
      </c>
      <c r="B22" s="122" t="s">
        <v>116</v>
      </c>
      <c r="C22" s="113">
        <v>89.800128949065126</v>
      </c>
      <c r="D22" s="114">
        <v>48748</v>
      </c>
      <c r="E22" s="114">
        <v>49278</v>
      </c>
      <c r="F22" s="114">
        <v>49515</v>
      </c>
      <c r="G22" s="114">
        <v>48814</v>
      </c>
      <c r="H22" s="114">
        <v>49139</v>
      </c>
      <c r="I22" s="115">
        <v>-391</v>
      </c>
      <c r="J22" s="116">
        <v>-0.79570198823744887</v>
      </c>
    </row>
    <row r="23" spans="1:10" s="110" customFormat="1" ht="13.5" customHeight="1" x14ac:dyDescent="0.2">
      <c r="A23" s="123"/>
      <c r="B23" s="124" t="s">
        <v>117</v>
      </c>
      <c r="C23" s="125">
        <v>10.16671271990421</v>
      </c>
      <c r="D23" s="114">
        <v>5519</v>
      </c>
      <c r="E23" s="114">
        <v>5600</v>
      </c>
      <c r="F23" s="114">
        <v>5615</v>
      </c>
      <c r="G23" s="114">
        <v>5361</v>
      </c>
      <c r="H23" s="114">
        <v>5243</v>
      </c>
      <c r="I23" s="115">
        <v>276</v>
      </c>
      <c r="J23" s="116">
        <v>5.2641617394621401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13385</v>
      </c>
      <c r="E26" s="114">
        <v>14187</v>
      </c>
      <c r="F26" s="114">
        <v>14223</v>
      </c>
      <c r="G26" s="114">
        <v>14219</v>
      </c>
      <c r="H26" s="140">
        <v>14072</v>
      </c>
      <c r="I26" s="115">
        <v>-687</v>
      </c>
      <c r="J26" s="116">
        <v>-4.8820352472996023</v>
      </c>
    </row>
    <row r="27" spans="1:10" s="110" customFormat="1" ht="13.5" customHeight="1" x14ac:dyDescent="0.2">
      <c r="A27" s="118" t="s">
        <v>105</v>
      </c>
      <c r="B27" s="119" t="s">
        <v>106</v>
      </c>
      <c r="C27" s="113">
        <v>45.042958535674259</v>
      </c>
      <c r="D27" s="115">
        <v>6029</v>
      </c>
      <c r="E27" s="114">
        <v>6341</v>
      </c>
      <c r="F27" s="114">
        <v>6350</v>
      </c>
      <c r="G27" s="114">
        <v>6365</v>
      </c>
      <c r="H27" s="140">
        <v>6305</v>
      </c>
      <c r="I27" s="115">
        <v>-276</v>
      </c>
      <c r="J27" s="116">
        <v>-4.377478191911182</v>
      </c>
    </row>
    <row r="28" spans="1:10" s="110" customFormat="1" ht="13.5" customHeight="1" x14ac:dyDescent="0.2">
      <c r="A28" s="120"/>
      <c r="B28" s="119" t="s">
        <v>107</v>
      </c>
      <c r="C28" s="113">
        <v>54.957041464325741</v>
      </c>
      <c r="D28" s="115">
        <v>7356</v>
      </c>
      <c r="E28" s="114">
        <v>7846</v>
      </c>
      <c r="F28" s="114">
        <v>7873</v>
      </c>
      <c r="G28" s="114">
        <v>7854</v>
      </c>
      <c r="H28" s="140">
        <v>7767</v>
      </c>
      <c r="I28" s="115">
        <v>-411</v>
      </c>
      <c r="J28" s="116">
        <v>-5.291618385477018</v>
      </c>
    </row>
    <row r="29" spans="1:10" s="110" customFormat="1" ht="13.5" customHeight="1" x14ac:dyDescent="0.2">
      <c r="A29" s="118" t="s">
        <v>105</v>
      </c>
      <c r="B29" s="121" t="s">
        <v>108</v>
      </c>
      <c r="C29" s="113">
        <v>23.630930145685468</v>
      </c>
      <c r="D29" s="115">
        <v>3163</v>
      </c>
      <c r="E29" s="114">
        <v>3494</v>
      </c>
      <c r="F29" s="114">
        <v>3523</v>
      </c>
      <c r="G29" s="114">
        <v>3615</v>
      </c>
      <c r="H29" s="140">
        <v>3524</v>
      </c>
      <c r="I29" s="115">
        <v>-361</v>
      </c>
      <c r="J29" s="116">
        <v>-10.244040862656073</v>
      </c>
    </row>
    <row r="30" spans="1:10" s="110" customFormat="1" ht="13.5" customHeight="1" x14ac:dyDescent="0.2">
      <c r="A30" s="118"/>
      <c r="B30" s="121" t="s">
        <v>109</v>
      </c>
      <c r="C30" s="113">
        <v>48.688830780724693</v>
      </c>
      <c r="D30" s="115">
        <v>6517</v>
      </c>
      <c r="E30" s="114">
        <v>6841</v>
      </c>
      <c r="F30" s="114">
        <v>6870</v>
      </c>
      <c r="G30" s="114">
        <v>6801</v>
      </c>
      <c r="H30" s="140">
        <v>6788</v>
      </c>
      <c r="I30" s="115">
        <v>-271</v>
      </c>
      <c r="J30" s="116">
        <v>-3.9923394225103124</v>
      </c>
    </row>
    <row r="31" spans="1:10" s="110" customFormat="1" ht="13.5" customHeight="1" x14ac:dyDescent="0.2">
      <c r="A31" s="118"/>
      <c r="B31" s="121" t="s">
        <v>110</v>
      </c>
      <c r="C31" s="113">
        <v>16.107583115427719</v>
      </c>
      <c r="D31" s="115">
        <v>2156</v>
      </c>
      <c r="E31" s="114">
        <v>2250</v>
      </c>
      <c r="F31" s="114">
        <v>2247</v>
      </c>
      <c r="G31" s="114">
        <v>2233</v>
      </c>
      <c r="H31" s="140">
        <v>2193</v>
      </c>
      <c r="I31" s="115">
        <v>-37</v>
      </c>
      <c r="J31" s="116">
        <v>-1.68718650250798</v>
      </c>
    </row>
    <row r="32" spans="1:10" s="110" customFormat="1" ht="13.5" customHeight="1" x14ac:dyDescent="0.2">
      <c r="A32" s="120"/>
      <c r="B32" s="121" t="s">
        <v>111</v>
      </c>
      <c r="C32" s="113">
        <v>11.572655958162121</v>
      </c>
      <c r="D32" s="115">
        <v>1549</v>
      </c>
      <c r="E32" s="114">
        <v>1602</v>
      </c>
      <c r="F32" s="114">
        <v>1583</v>
      </c>
      <c r="G32" s="114">
        <v>1570</v>
      </c>
      <c r="H32" s="140">
        <v>1567</v>
      </c>
      <c r="I32" s="115">
        <v>-18</v>
      </c>
      <c r="J32" s="116">
        <v>-1.1486917677089981</v>
      </c>
    </row>
    <row r="33" spans="1:10" s="110" customFormat="1" ht="13.5" customHeight="1" x14ac:dyDescent="0.2">
      <c r="A33" s="120"/>
      <c r="B33" s="121" t="s">
        <v>112</v>
      </c>
      <c r="C33" s="113">
        <v>1.2850205453866268</v>
      </c>
      <c r="D33" s="115">
        <v>172</v>
      </c>
      <c r="E33" s="114">
        <v>164</v>
      </c>
      <c r="F33" s="114">
        <v>153</v>
      </c>
      <c r="G33" s="114">
        <v>130</v>
      </c>
      <c r="H33" s="140">
        <v>146</v>
      </c>
      <c r="I33" s="115">
        <v>26</v>
      </c>
      <c r="J33" s="116">
        <v>17.80821917808219</v>
      </c>
    </row>
    <row r="34" spans="1:10" s="110" customFormat="1" ht="13.5" customHeight="1" x14ac:dyDescent="0.2">
      <c r="A34" s="118" t="s">
        <v>113</v>
      </c>
      <c r="B34" s="122" t="s">
        <v>116</v>
      </c>
      <c r="C34" s="113">
        <v>82.838998879342554</v>
      </c>
      <c r="D34" s="115">
        <v>11088</v>
      </c>
      <c r="E34" s="114">
        <v>11803</v>
      </c>
      <c r="F34" s="114">
        <v>11881</v>
      </c>
      <c r="G34" s="114">
        <v>11915</v>
      </c>
      <c r="H34" s="140">
        <v>11823</v>
      </c>
      <c r="I34" s="115">
        <v>-735</v>
      </c>
      <c r="J34" s="116">
        <v>-6.2166962699822381</v>
      </c>
    </row>
    <row r="35" spans="1:10" s="110" customFormat="1" ht="13.5" customHeight="1" x14ac:dyDescent="0.2">
      <c r="A35" s="118"/>
      <c r="B35" s="119" t="s">
        <v>117</v>
      </c>
      <c r="C35" s="113">
        <v>16.966753828912964</v>
      </c>
      <c r="D35" s="115">
        <v>2271</v>
      </c>
      <c r="E35" s="114">
        <v>2353</v>
      </c>
      <c r="F35" s="114">
        <v>2310</v>
      </c>
      <c r="G35" s="114">
        <v>2271</v>
      </c>
      <c r="H35" s="140">
        <v>2215</v>
      </c>
      <c r="I35" s="115">
        <v>56</v>
      </c>
      <c r="J35" s="116">
        <v>2.5282167042889392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8540</v>
      </c>
      <c r="E37" s="114">
        <v>9056</v>
      </c>
      <c r="F37" s="114">
        <v>9041</v>
      </c>
      <c r="G37" s="114">
        <v>9282</v>
      </c>
      <c r="H37" s="140">
        <v>9216</v>
      </c>
      <c r="I37" s="115">
        <v>-676</v>
      </c>
      <c r="J37" s="116">
        <v>-7.3350694444444446</v>
      </c>
    </row>
    <row r="38" spans="1:10" s="110" customFormat="1" ht="13.5" customHeight="1" x14ac:dyDescent="0.2">
      <c r="A38" s="118" t="s">
        <v>105</v>
      </c>
      <c r="B38" s="119" t="s">
        <v>106</v>
      </c>
      <c r="C38" s="113">
        <v>44.707259953161589</v>
      </c>
      <c r="D38" s="115">
        <v>3818</v>
      </c>
      <c r="E38" s="114">
        <v>3997</v>
      </c>
      <c r="F38" s="114">
        <v>3958</v>
      </c>
      <c r="G38" s="114">
        <v>4124</v>
      </c>
      <c r="H38" s="140">
        <v>4083</v>
      </c>
      <c r="I38" s="115">
        <v>-265</v>
      </c>
      <c r="J38" s="116">
        <v>-6.4903257408768065</v>
      </c>
    </row>
    <row r="39" spans="1:10" s="110" customFormat="1" ht="13.5" customHeight="1" x14ac:dyDescent="0.2">
      <c r="A39" s="120"/>
      <c r="B39" s="119" t="s">
        <v>107</v>
      </c>
      <c r="C39" s="113">
        <v>55.292740046838411</v>
      </c>
      <c r="D39" s="115">
        <v>4722</v>
      </c>
      <c r="E39" s="114">
        <v>5059</v>
      </c>
      <c r="F39" s="114">
        <v>5083</v>
      </c>
      <c r="G39" s="114">
        <v>5158</v>
      </c>
      <c r="H39" s="140">
        <v>5133</v>
      </c>
      <c r="I39" s="115">
        <v>-411</v>
      </c>
      <c r="J39" s="116">
        <v>-8.007013442431326</v>
      </c>
    </row>
    <row r="40" spans="1:10" s="110" customFormat="1" ht="13.5" customHeight="1" x14ac:dyDescent="0.2">
      <c r="A40" s="118" t="s">
        <v>105</v>
      </c>
      <c r="B40" s="121" t="s">
        <v>108</v>
      </c>
      <c r="C40" s="113">
        <v>29.20374707259953</v>
      </c>
      <c r="D40" s="115">
        <v>2494</v>
      </c>
      <c r="E40" s="114">
        <v>2722</v>
      </c>
      <c r="F40" s="114">
        <v>2706</v>
      </c>
      <c r="G40" s="114">
        <v>2889</v>
      </c>
      <c r="H40" s="140">
        <v>2827</v>
      </c>
      <c r="I40" s="115">
        <v>-333</v>
      </c>
      <c r="J40" s="116">
        <v>-11.779271312345243</v>
      </c>
    </row>
    <row r="41" spans="1:10" s="110" customFormat="1" ht="13.5" customHeight="1" x14ac:dyDescent="0.2">
      <c r="A41" s="118"/>
      <c r="B41" s="121" t="s">
        <v>109</v>
      </c>
      <c r="C41" s="113">
        <v>37.915690866510538</v>
      </c>
      <c r="D41" s="115">
        <v>3238</v>
      </c>
      <c r="E41" s="114">
        <v>3394</v>
      </c>
      <c r="F41" s="114">
        <v>3422</v>
      </c>
      <c r="G41" s="114">
        <v>3482</v>
      </c>
      <c r="H41" s="140">
        <v>3491</v>
      </c>
      <c r="I41" s="115">
        <v>-253</v>
      </c>
      <c r="J41" s="116">
        <v>-7.2472071039816672</v>
      </c>
    </row>
    <row r="42" spans="1:10" s="110" customFormat="1" ht="13.5" customHeight="1" x14ac:dyDescent="0.2">
      <c r="A42" s="118"/>
      <c r="B42" s="121" t="s">
        <v>110</v>
      </c>
      <c r="C42" s="113">
        <v>15.433255269320844</v>
      </c>
      <c r="D42" s="115">
        <v>1318</v>
      </c>
      <c r="E42" s="114">
        <v>1393</v>
      </c>
      <c r="F42" s="114">
        <v>1387</v>
      </c>
      <c r="G42" s="114">
        <v>1390</v>
      </c>
      <c r="H42" s="140">
        <v>1382</v>
      </c>
      <c r="I42" s="115">
        <v>-64</v>
      </c>
      <c r="J42" s="116">
        <v>-4.630969609261939</v>
      </c>
    </row>
    <row r="43" spans="1:10" s="110" customFormat="1" ht="13.5" customHeight="1" x14ac:dyDescent="0.2">
      <c r="A43" s="120"/>
      <c r="B43" s="121" t="s">
        <v>111</v>
      </c>
      <c r="C43" s="113">
        <v>17.447306791569087</v>
      </c>
      <c r="D43" s="115">
        <v>1490</v>
      </c>
      <c r="E43" s="114">
        <v>1547</v>
      </c>
      <c r="F43" s="114">
        <v>1526</v>
      </c>
      <c r="G43" s="114">
        <v>1521</v>
      </c>
      <c r="H43" s="140">
        <v>1516</v>
      </c>
      <c r="I43" s="115">
        <v>-26</v>
      </c>
      <c r="J43" s="116">
        <v>-1.7150395778364116</v>
      </c>
    </row>
    <row r="44" spans="1:10" s="110" customFormat="1" ht="13.5" customHeight="1" x14ac:dyDescent="0.2">
      <c r="A44" s="120"/>
      <c r="B44" s="121" t="s">
        <v>112</v>
      </c>
      <c r="C44" s="113">
        <v>1.8501170960187354</v>
      </c>
      <c r="D44" s="115">
        <v>158</v>
      </c>
      <c r="E44" s="114">
        <v>152</v>
      </c>
      <c r="F44" s="114">
        <v>141</v>
      </c>
      <c r="G44" s="114">
        <v>122</v>
      </c>
      <c r="H44" s="140">
        <v>132</v>
      </c>
      <c r="I44" s="115">
        <v>26</v>
      </c>
      <c r="J44" s="116">
        <v>19.696969696969695</v>
      </c>
    </row>
    <row r="45" spans="1:10" s="110" customFormat="1" ht="13.5" customHeight="1" x14ac:dyDescent="0.2">
      <c r="A45" s="118" t="s">
        <v>113</v>
      </c>
      <c r="B45" s="122" t="s">
        <v>116</v>
      </c>
      <c r="C45" s="113">
        <v>81.53395784543325</v>
      </c>
      <c r="D45" s="115">
        <v>6963</v>
      </c>
      <c r="E45" s="114">
        <v>7422</v>
      </c>
      <c r="F45" s="114">
        <v>7449</v>
      </c>
      <c r="G45" s="114">
        <v>7659</v>
      </c>
      <c r="H45" s="140">
        <v>7594</v>
      </c>
      <c r="I45" s="115">
        <v>-631</v>
      </c>
      <c r="J45" s="116">
        <v>-8.3091914669475901</v>
      </c>
    </row>
    <row r="46" spans="1:10" s="110" customFormat="1" ht="13.5" customHeight="1" x14ac:dyDescent="0.2">
      <c r="A46" s="118"/>
      <c r="B46" s="119" t="s">
        <v>117</v>
      </c>
      <c r="C46" s="113">
        <v>18.161592505854802</v>
      </c>
      <c r="D46" s="115">
        <v>1551</v>
      </c>
      <c r="E46" s="114">
        <v>1603</v>
      </c>
      <c r="F46" s="114">
        <v>1560</v>
      </c>
      <c r="G46" s="114">
        <v>1591</v>
      </c>
      <c r="H46" s="140">
        <v>1589</v>
      </c>
      <c r="I46" s="115">
        <v>-38</v>
      </c>
      <c r="J46" s="116">
        <v>-2.3914411579609816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4845</v>
      </c>
      <c r="E48" s="114">
        <v>5131</v>
      </c>
      <c r="F48" s="114">
        <v>5182</v>
      </c>
      <c r="G48" s="114">
        <v>4937</v>
      </c>
      <c r="H48" s="140">
        <v>4856</v>
      </c>
      <c r="I48" s="115">
        <v>-11</v>
      </c>
      <c r="J48" s="116">
        <v>-0.22652388797364087</v>
      </c>
    </row>
    <row r="49" spans="1:12" s="110" customFormat="1" ht="13.5" customHeight="1" x14ac:dyDescent="0.2">
      <c r="A49" s="118" t="s">
        <v>105</v>
      </c>
      <c r="B49" s="119" t="s">
        <v>106</v>
      </c>
      <c r="C49" s="113">
        <v>45.634674922600617</v>
      </c>
      <c r="D49" s="115">
        <v>2211</v>
      </c>
      <c r="E49" s="114">
        <v>2344</v>
      </c>
      <c r="F49" s="114">
        <v>2392</v>
      </c>
      <c r="G49" s="114">
        <v>2241</v>
      </c>
      <c r="H49" s="140">
        <v>2222</v>
      </c>
      <c r="I49" s="115">
        <v>-11</v>
      </c>
      <c r="J49" s="116">
        <v>-0.49504950495049505</v>
      </c>
    </row>
    <row r="50" spans="1:12" s="110" customFormat="1" ht="13.5" customHeight="1" x14ac:dyDescent="0.2">
      <c r="A50" s="120"/>
      <c r="B50" s="119" t="s">
        <v>107</v>
      </c>
      <c r="C50" s="113">
        <v>54.365325077399383</v>
      </c>
      <c r="D50" s="115">
        <v>2634</v>
      </c>
      <c r="E50" s="114">
        <v>2787</v>
      </c>
      <c r="F50" s="114">
        <v>2790</v>
      </c>
      <c r="G50" s="114">
        <v>2696</v>
      </c>
      <c r="H50" s="140">
        <v>2634</v>
      </c>
      <c r="I50" s="115">
        <v>0</v>
      </c>
      <c r="J50" s="116">
        <v>0</v>
      </c>
    </row>
    <row r="51" spans="1:12" s="110" customFormat="1" ht="13.5" customHeight="1" x14ac:dyDescent="0.2">
      <c r="A51" s="118" t="s">
        <v>105</v>
      </c>
      <c r="B51" s="121" t="s">
        <v>108</v>
      </c>
      <c r="C51" s="113">
        <v>13.808049535603715</v>
      </c>
      <c r="D51" s="115">
        <v>669</v>
      </c>
      <c r="E51" s="114">
        <v>772</v>
      </c>
      <c r="F51" s="114">
        <v>817</v>
      </c>
      <c r="G51" s="114">
        <v>726</v>
      </c>
      <c r="H51" s="140">
        <v>697</v>
      </c>
      <c r="I51" s="115">
        <v>-28</v>
      </c>
      <c r="J51" s="116">
        <v>-4.0172166427546632</v>
      </c>
    </row>
    <row r="52" spans="1:12" s="110" customFormat="1" ht="13.5" customHeight="1" x14ac:dyDescent="0.2">
      <c r="A52" s="118"/>
      <c r="B52" s="121" t="s">
        <v>109</v>
      </c>
      <c r="C52" s="113">
        <v>67.678018575851397</v>
      </c>
      <c r="D52" s="115">
        <v>3279</v>
      </c>
      <c r="E52" s="114">
        <v>3447</v>
      </c>
      <c r="F52" s="114">
        <v>3448</v>
      </c>
      <c r="G52" s="114">
        <v>3319</v>
      </c>
      <c r="H52" s="140">
        <v>3297</v>
      </c>
      <c r="I52" s="115">
        <v>-18</v>
      </c>
      <c r="J52" s="116">
        <v>-0.54595086442220198</v>
      </c>
    </row>
    <row r="53" spans="1:12" s="110" customFormat="1" ht="13.5" customHeight="1" x14ac:dyDescent="0.2">
      <c r="A53" s="118"/>
      <c r="B53" s="121" t="s">
        <v>110</v>
      </c>
      <c r="C53" s="113">
        <v>17.296181630546954</v>
      </c>
      <c r="D53" s="115">
        <v>838</v>
      </c>
      <c r="E53" s="114">
        <v>857</v>
      </c>
      <c r="F53" s="114">
        <v>860</v>
      </c>
      <c r="G53" s="114">
        <v>843</v>
      </c>
      <c r="H53" s="140">
        <v>811</v>
      </c>
      <c r="I53" s="115">
        <v>27</v>
      </c>
      <c r="J53" s="116">
        <v>3.3292231812577064</v>
      </c>
    </row>
    <row r="54" spans="1:12" s="110" customFormat="1" ht="13.5" customHeight="1" x14ac:dyDescent="0.2">
      <c r="A54" s="120"/>
      <c r="B54" s="121" t="s">
        <v>111</v>
      </c>
      <c r="C54" s="113">
        <v>1.217750257997936</v>
      </c>
      <c r="D54" s="115">
        <v>59</v>
      </c>
      <c r="E54" s="114">
        <v>55</v>
      </c>
      <c r="F54" s="114">
        <v>57</v>
      </c>
      <c r="G54" s="114">
        <v>49</v>
      </c>
      <c r="H54" s="140">
        <v>51</v>
      </c>
      <c r="I54" s="115">
        <v>8</v>
      </c>
      <c r="J54" s="116">
        <v>15.686274509803921</v>
      </c>
    </row>
    <row r="55" spans="1:12" s="110" customFormat="1" ht="13.5" customHeight="1" x14ac:dyDescent="0.2">
      <c r="A55" s="120"/>
      <c r="B55" s="121" t="s">
        <v>112</v>
      </c>
      <c r="C55" s="113">
        <v>0.28895768833849328</v>
      </c>
      <c r="D55" s="115">
        <v>14</v>
      </c>
      <c r="E55" s="114">
        <v>12</v>
      </c>
      <c r="F55" s="114">
        <v>12</v>
      </c>
      <c r="G55" s="114">
        <v>8</v>
      </c>
      <c r="H55" s="140">
        <v>14</v>
      </c>
      <c r="I55" s="115">
        <v>0</v>
      </c>
      <c r="J55" s="116">
        <v>0</v>
      </c>
    </row>
    <row r="56" spans="1:12" s="110" customFormat="1" ht="13.5" customHeight="1" x14ac:dyDescent="0.2">
      <c r="A56" s="118" t="s">
        <v>113</v>
      </c>
      <c r="B56" s="122" t="s">
        <v>116</v>
      </c>
      <c r="C56" s="113">
        <v>85.139318885448915</v>
      </c>
      <c r="D56" s="115">
        <v>4125</v>
      </c>
      <c r="E56" s="114">
        <v>4381</v>
      </c>
      <c r="F56" s="114">
        <v>4432</v>
      </c>
      <c r="G56" s="114">
        <v>4256</v>
      </c>
      <c r="H56" s="140">
        <v>4229</v>
      </c>
      <c r="I56" s="115">
        <v>-104</v>
      </c>
      <c r="J56" s="116">
        <v>-2.4592102151808937</v>
      </c>
    </row>
    <row r="57" spans="1:12" s="110" customFormat="1" ht="13.5" customHeight="1" x14ac:dyDescent="0.2">
      <c r="A57" s="142"/>
      <c r="B57" s="124" t="s">
        <v>117</v>
      </c>
      <c r="C57" s="125">
        <v>14.860681114551083</v>
      </c>
      <c r="D57" s="143">
        <v>720</v>
      </c>
      <c r="E57" s="144">
        <v>750</v>
      </c>
      <c r="F57" s="144">
        <v>750</v>
      </c>
      <c r="G57" s="144">
        <v>680</v>
      </c>
      <c r="H57" s="145">
        <v>626</v>
      </c>
      <c r="I57" s="143">
        <v>94</v>
      </c>
      <c r="J57" s="146">
        <v>15.015974440894569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54285</v>
      </c>
      <c r="E12" s="236">
        <v>54897</v>
      </c>
      <c r="F12" s="114">
        <v>55146</v>
      </c>
      <c r="G12" s="114">
        <v>54197</v>
      </c>
      <c r="H12" s="140">
        <v>54404</v>
      </c>
      <c r="I12" s="115">
        <v>-119</v>
      </c>
      <c r="J12" s="116">
        <v>-0.21873391662377767</v>
      </c>
    </row>
    <row r="13" spans="1:15" s="110" customFormat="1" ht="12" customHeight="1" x14ac:dyDescent="0.2">
      <c r="A13" s="118" t="s">
        <v>105</v>
      </c>
      <c r="B13" s="119" t="s">
        <v>106</v>
      </c>
      <c r="C13" s="113">
        <v>53.547020355530996</v>
      </c>
      <c r="D13" s="115">
        <v>29068</v>
      </c>
      <c r="E13" s="114">
        <v>29446</v>
      </c>
      <c r="F13" s="114">
        <v>29754</v>
      </c>
      <c r="G13" s="114">
        <v>29147</v>
      </c>
      <c r="H13" s="140">
        <v>29211</v>
      </c>
      <c r="I13" s="115">
        <v>-143</v>
      </c>
      <c r="J13" s="116">
        <v>-0.48954161103693816</v>
      </c>
    </row>
    <row r="14" spans="1:15" s="110" customFormat="1" ht="12" customHeight="1" x14ac:dyDescent="0.2">
      <c r="A14" s="118"/>
      <c r="B14" s="119" t="s">
        <v>107</v>
      </c>
      <c r="C14" s="113">
        <v>46.452979644469004</v>
      </c>
      <c r="D14" s="115">
        <v>25217</v>
      </c>
      <c r="E14" s="114">
        <v>25451</v>
      </c>
      <c r="F14" s="114">
        <v>25392</v>
      </c>
      <c r="G14" s="114">
        <v>25050</v>
      </c>
      <c r="H14" s="140">
        <v>25193</v>
      </c>
      <c r="I14" s="115">
        <v>24</v>
      </c>
      <c r="J14" s="116">
        <v>9.5264557615210577E-2</v>
      </c>
    </row>
    <row r="15" spans="1:15" s="110" customFormat="1" ht="12" customHeight="1" x14ac:dyDescent="0.2">
      <c r="A15" s="118" t="s">
        <v>105</v>
      </c>
      <c r="B15" s="121" t="s">
        <v>108</v>
      </c>
      <c r="C15" s="113">
        <v>9.9401307911946208</v>
      </c>
      <c r="D15" s="115">
        <v>5396</v>
      </c>
      <c r="E15" s="114">
        <v>5723</v>
      </c>
      <c r="F15" s="114">
        <v>5793</v>
      </c>
      <c r="G15" s="114">
        <v>5208</v>
      </c>
      <c r="H15" s="140">
        <v>5413</v>
      </c>
      <c r="I15" s="115">
        <v>-17</v>
      </c>
      <c r="J15" s="116">
        <v>-0.31405874745981893</v>
      </c>
    </row>
    <row r="16" spans="1:15" s="110" customFormat="1" ht="12" customHeight="1" x14ac:dyDescent="0.2">
      <c r="A16" s="118"/>
      <c r="B16" s="121" t="s">
        <v>109</v>
      </c>
      <c r="C16" s="113">
        <v>66.48061158699457</v>
      </c>
      <c r="D16" s="115">
        <v>36089</v>
      </c>
      <c r="E16" s="114">
        <v>36349</v>
      </c>
      <c r="F16" s="114">
        <v>36576</v>
      </c>
      <c r="G16" s="114">
        <v>36349</v>
      </c>
      <c r="H16" s="140">
        <v>36481</v>
      </c>
      <c r="I16" s="115">
        <v>-392</v>
      </c>
      <c r="J16" s="116">
        <v>-1.0745319481373865</v>
      </c>
    </row>
    <row r="17" spans="1:10" s="110" customFormat="1" ht="12" customHeight="1" x14ac:dyDescent="0.2">
      <c r="A17" s="118"/>
      <c r="B17" s="121" t="s">
        <v>110</v>
      </c>
      <c r="C17" s="113">
        <v>22.477664179791841</v>
      </c>
      <c r="D17" s="115">
        <v>12202</v>
      </c>
      <c r="E17" s="114">
        <v>12228</v>
      </c>
      <c r="F17" s="114">
        <v>12187</v>
      </c>
      <c r="G17" s="114">
        <v>12086</v>
      </c>
      <c r="H17" s="140">
        <v>11960</v>
      </c>
      <c r="I17" s="115">
        <v>242</v>
      </c>
      <c r="J17" s="116">
        <v>2.0234113712374584</v>
      </c>
    </row>
    <row r="18" spans="1:10" s="110" customFormat="1" ht="12" customHeight="1" x14ac:dyDescent="0.2">
      <c r="A18" s="120"/>
      <c r="B18" s="121" t="s">
        <v>111</v>
      </c>
      <c r="C18" s="113">
        <v>1.1015934420189739</v>
      </c>
      <c r="D18" s="115">
        <v>598</v>
      </c>
      <c r="E18" s="114">
        <v>597</v>
      </c>
      <c r="F18" s="114">
        <v>590</v>
      </c>
      <c r="G18" s="114">
        <v>554</v>
      </c>
      <c r="H18" s="140">
        <v>550</v>
      </c>
      <c r="I18" s="115">
        <v>48</v>
      </c>
      <c r="J18" s="116">
        <v>8.7272727272727266</v>
      </c>
    </row>
    <row r="19" spans="1:10" s="110" customFormat="1" ht="12" customHeight="1" x14ac:dyDescent="0.2">
      <c r="A19" s="120"/>
      <c r="B19" s="121" t="s">
        <v>112</v>
      </c>
      <c r="C19" s="113">
        <v>0.37211015934420189</v>
      </c>
      <c r="D19" s="115">
        <v>202</v>
      </c>
      <c r="E19" s="114">
        <v>188</v>
      </c>
      <c r="F19" s="114">
        <v>199</v>
      </c>
      <c r="G19" s="114">
        <v>167</v>
      </c>
      <c r="H19" s="140">
        <v>173</v>
      </c>
      <c r="I19" s="115">
        <v>29</v>
      </c>
      <c r="J19" s="116">
        <v>16.76300578034682</v>
      </c>
    </row>
    <row r="20" spans="1:10" s="110" customFormat="1" ht="12" customHeight="1" x14ac:dyDescent="0.2">
      <c r="A20" s="118" t="s">
        <v>113</v>
      </c>
      <c r="B20" s="119" t="s">
        <v>181</v>
      </c>
      <c r="C20" s="113">
        <v>69.593810444874279</v>
      </c>
      <c r="D20" s="115">
        <v>37779</v>
      </c>
      <c r="E20" s="114">
        <v>38164</v>
      </c>
      <c r="F20" s="114">
        <v>38572</v>
      </c>
      <c r="G20" s="114">
        <v>37803</v>
      </c>
      <c r="H20" s="140">
        <v>38020</v>
      </c>
      <c r="I20" s="115">
        <v>-241</v>
      </c>
      <c r="J20" s="116">
        <v>-0.63387690689110998</v>
      </c>
    </row>
    <row r="21" spans="1:10" s="110" customFormat="1" ht="12" customHeight="1" x14ac:dyDescent="0.2">
      <c r="A21" s="118"/>
      <c r="B21" s="119" t="s">
        <v>182</v>
      </c>
      <c r="C21" s="113">
        <v>30.406189555125724</v>
      </c>
      <c r="D21" s="115">
        <v>16506</v>
      </c>
      <c r="E21" s="114">
        <v>16733</v>
      </c>
      <c r="F21" s="114">
        <v>16574</v>
      </c>
      <c r="G21" s="114">
        <v>16394</v>
      </c>
      <c r="H21" s="140">
        <v>16384</v>
      </c>
      <c r="I21" s="115">
        <v>122</v>
      </c>
      <c r="J21" s="116">
        <v>0.74462890625</v>
      </c>
    </row>
    <row r="22" spans="1:10" s="110" customFormat="1" ht="12" customHeight="1" x14ac:dyDescent="0.2">
      <c r="A22" s="118" t="s">
        <v>113</v>
      </c>
      <c r="B22" s="119" t="s">
        <v>116</v>
      </c>
      <c r="C22" s="113">
        <v>89.800128949065126</v>
      </c>
      <c r="D22" s="115">
        <v>48748</v>
      </c>
      <c r="E22" s="114">
        <v>49278</v>
      </c>
      <c r="F22" s="114">
        <v>49515</v>
      </c>
      <c r="G22" s="114">
        <v>48814</v>
      </c>
      <c r="H22" s="140">
        <v>49139</v>
      </c>
      <c r="I22" s="115">
        <v>-391</v>
      </c>
      <c r="J22" s="116">
        <v>-0.79570198823744887</v>
      </c>
    </row>
    <row r="23" spans="1:10" s="110" customFormat="1" ht="12" customHeight="1" x14ac:dyDescent="0.2">
      <c r="A23" s="118"/>
      <c r="B23" s="119" t="s">
        <v>117</v>
      </c>
      <c r="C23" s="113">
        <v>10.16671271990421</v>
      </c>
      <c r="D23" s="115">
        <v>5519</v>
      </c>
      <c r="E23" s="114">
        <v>5600</v>
      </c>
      <c r="F23" s="114">
        <v>5615</v>
      </c>
      <c r="G23" s="114">
        <v>5361</v>
      </c>
      <c r="H23" s="140">
        <v>5243</v>
      </c>
      <c r="I23" s="115">
        <v>276</v>
      </c>
      <c r="J23" s="116">
        <v>5.2641617394621401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37115</v>
      </c>
      <c r="E64" s="236">
        <v>37514</v>
      </c>
      <c r="F64" s="236">
        <v>37586</v>
      </c>
      <c r="G64" s="236">
        <v>36809</v>
      </c>
      <c r="H64" s="140">
        <v>36731</v>
      </c>
      <c r="I64" s="115">
        <v>384</v>
      </c>
      <c r="J64" s="116">
        <v>1.0454384579782745</v>
      </c>
    </row>
    <row r="65" spans="1:12" s="110" customFormat="1" ht="12" customHeight="1" x14ac:dyDescent="0.2">
      <c r="A65" s="118" t="s">
        <v>105</v>
      </c>
      <c r="B65" s="119" t="s">
        <v>106</v>
      </c>
      <c r="C65" s="113">
        <v>54.977771790381247</v>
      </c>
      <c r="D65" s="235">
        <v>20405</v>
      </c>
      <c r="E65" s="236">
        <v>20616</v>
      </c>
      <c r="F65" s="236">
        <v>20791</v>
      </c>
      <c r="G65" s="236">
        <v>20290</v>
      </c>
      <c r="H65" s="140">
        <v>20184</v>
      </c>
      <c r="I65" s="115">
        <v>221</v>
      </c>
      <c r="J65" s="116">
        <v>1.0949266745937376</v>
      </c>
    </row>
    <row r="66" spans="1:12" s="110" customFormat="1" ht="12" customHeight="1" x14ac:dyDescent="0.2">
      <c r="A66" s="118"/>
      <c r="B66" s="119" t="s">
        <v>107</v>
      </c>
      <c r="C66" s="113">
        <v>45.022228209618753</v>
      </c>
      <c r="D66" s="235">
        <v>16710</v>
      </c>
      <c r="E66" s="236">
        <v>16898</v>
      </c>
      <c r="F66" s="236">
        <v>16795</v>
      </c>
      <c r="G66" s="236">
        <v>16519</v>
      </c>
      <c r="H66" s="140">
        <v>16547</v>
      </c>
      <c r="I66" s="115">
        <v>163</v>
      </c>
      <c r="J66" s="116">
        <v>0.98507282286819364</v>
      </c>
    </row>
    <row r="67" spans="1:12" s="110" customFormat="1" ht="12" customHeight="1" x14ac:dyDescent="0.2">
      <c r="A67" s="118" t="s">
        <v>105</v>
      </c>
      <c r="B67" s="121" t="s">
        <v>108</v>
      </c>
      <c r="C67" s="113">
        <v>10.241142395257983</v>
      </c>
      <c r="D67" s="235">
        <v>3801</v>
      </c>
      <c r="E67" s="236">
        <v>4064</v>
      </c>
      <c r="F67" s="236">
        <v>4045</v>
      </c>
      <c r="G67" s="236">
        <v>3689</v>
      </c>
      <c r="H67" s="140">
        <v>3740</v>
      </c>
      <c r="I67" s="115">
        <v>61</v>
      </c>
      <c r="J67" s="116">
        <v>1.6310160427807487</v>
      </c>
    </row>
    <row r="68" spans="1:12" s="110" customFormat="1" ht="12" customHeight="1" x14ac:dyDescent="0.2">
      <c r="A68" s="118"/>
      <c r="B68" s="121" t="s">
        <v>109</v>
      </c>
      <c r="C68" s="113">
        <v>68.629933988953255</v>
      </c>
      <c r="D68" s="235">
        <v>25472</v>
      </c>
      <c r="E68" s="236">
        <v>25600</v>
      </c>
      <c r="F68" s="236">
        <v>25704</v>
      </c>
      <c r="G68" s="236">
        <v>25441</v>
      </c>
      <c r="H68" s="140">
        <v>25420</v>
      </c>
      <c r="I68" s="115">
        <v>52</v>
      </c>
      <c r="J68" s="116">
        <v>0.2045633359559402</v>
      </c>
    </row>
    <row r="69" spans="1:12" s="110" customFormat="1" ht="12" customHeight="1" x14ac:dyDescent="0.2">
      <c r="A69" s="118"/>
      <c r="B69" s="121" t="s">
        <v>110</v>
      </c>
      <c r="C69" s="113">
        <v>19.841034622120436</v>
      </c>
      <c r="D69" s="235">
        <v>7364</v>
      </c>
      <c r="E69" s="236">
        <v>7379</v>
      </c>
      <c r="F69" s="236">
        <v>7369</v>
      </c>
      <c r="G69" s="236">
        <v>7255</v>
      </c>
      <c r="H69" s="140">
        <v>7155</v>
      </c>
      <c r="I69" s="115">
        <v>209</v>
      </c>
      <c r="J69" s="116">
        <v>2.9210342417889588</v>
      </c>
    </row>
    <row r="70" spans="1:12" s="110" customFormat="1" ht="12" customHeight="1" x14ac:dyDescent="0.2">
      <c r="A70" s="120"/>
      <c r="B70" s="121" t="s">
        <v>111</v>
      </c>
      <c r="C70" s="113">
        <v>1.2878889936683282</v>
      </c>
      <c r="D70" s="235">
        <v>478</v>
      </c>
      <c r="E70" s="236">
        <v>471</v>
      </c>
      <c r="F70" s="236">
        <v>468</v>
      </c>
      <c r="G70" s="236">
        <v>424</v>
      </c>
      <c r="H70" s="140">
        <v>416</v>
      </c>
      <c r="I70" s="115">
        <v>62</v>
      </c>
      <c r="J70" s="116">
        <v>14.903846153846153</v>
      </c>
    </row>
    <row r="71" spans="1:12" s="110" customFormat="1" ht="12" customHeight="1" x14ac:dyDescent="0.2">
      <c r="A71" s="120"/>
      <c r="B71" s="121" t="s">
        <v>112</v>
      </c>
      <c r="C71" s="113">
        <v>0.43917553549777716</v>
      </c>
      <c r="D71" s="235">
        <v>163</v>
      </c>
      <c r="E71" s="236">
        <v>146</v>
      </c>
      <c r="F71" s="236">
        <v>144</v>
      </c>
      <c r="G71" s="236">
        <v>112</v>
      </c>
      <c r="H71" s="140">
        <v>112</v>
      </c>
      <c r="I71" s="115">
        <v>51</v>
      </c>
      <c r="J71" s="116">
        <v>45.535714285714285</v>
      </c>
    </row>
    <row r="72" spans="1:12" s="110" customFormat="1" ht="12" customHeight="1" x14ac:dyDescent="0.2">
      <c r="A72" s="118" t="s">
        <v>113</v>
      </c>
      <c r="B72" s="119" t="s">
        <v>181</v>
      </c>
      <c r="C72" s="113">
        <v>69.0664151960124</v>
      </c>
      <c r="D72" s="235">
        <v>25634</v>
      </c>
      <c r="E72" s="236">
        <v>25861</v>
      </c>
      <c r="F72" s="236">
        <v>26111</v>
      </c>
      <c r="G72" s="236">
        <v>25532</v>
      </c>
      <c r="H72" s="140">
        <v>25542</v>
      </c>
      <c r="I72" s="115">
        <v>92</v>
      </c>
      <c r="J72" s="116">
        <v>0.36019105786547645</v>
      </c>
    </row>
    <row r="73" spans="1:12" s="110" customFormat="1" ht="12" customHeight="1" x14ac:dyDescent="0.2">
      <c r="A73" s="118"/>
      <c r="B73" s="119" t="s">
        <v>182</v>
      </c>
      <c r="C73" s="113">
        <v>30.933584803987607</v>
      </c>
      <c r="D73" s="115">
        <v>11481</v>
      </c>
      <c r="E73" s="114">
        <v>11653</v>
      </c>
      <c r="F73" s="114">
        <v>11475</v>
      </c>
      <c r="G73" s="114">
        <v>11277</v>
      </c>
      <c r="H73" s="140">
        <v>11189</v>
      </c>
      <c r="I73" s="115">
        <v>292</v>
      </c>
      <c r="J73" s="116">
        <v>2.6097059612119047</v>
      </c>
    </row>
    <row r="74" spans="1:12" s="110" customFormat="1" ht="12" customHeight="1" x14ac:dyDescent="0.2">
      <c r="A74" s="118" t="s">
        <v>113</v>
      </c>
      <c r="B74" s="119" t="s">
        <v>116</v>
      </c>
      <c r="C74" s="113">
        <v>84.38097804122323</v>
      </c>
      <c r="D74" s="115">
        <v>31318</v>
      </c>
      <c r="E74" s="114">
        <v>31657</v>
      </c>
      <c r="F74" s="114">
        <v>31813</v>
      </c>
      <c r="G74" s="114">
        <v>31252</v>
      </c>
      <c r="H74" s="140">
        <v>31367</v>
      </c>
      <c r="I74" s="115">
        <v>-49</v>
      </c>
      <c r="J74" s="116">
        <v>-0.15621513055121625</v>
      </c>
    </row>
    <row r="75" spans="1:12" s="110" customFormat="1" ht="12" customHeight="1" x14ac:dyDescent="0.2">
      <c r="A75" s="142"/>
      <c r="B75" s="124" t="s">
        <v>117</v>
      </c>
      <c r="C75" s="125">
        <v>15.532803448740401</v>
      </c>
      <c r="D75" s="143">
        <v>5765</v>
      </c>
      <c r="E75" s="144">
        <v>5823</v>
      </c>
      <c r="F75" s="144">
        <v>5741</v>
      </c>
      <c r="G75" s="144">
        <v>5527</v>
      </c>
      <c r="H75" s="145">
        <v>5338</v>
      </c>
      <c r="I75" s="143">
        <v>427</v>
      </c>
      <c r="J75" s="146">
        <v>7.999250655676283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54285</v>
      </c>
      <c r="G11" s="114">
        <v>54897</v>
      </c>
      <c r="H11" s="114">
        <v>55146</v>
      </c>
      <c r="I11" s="114">
        <v>54197</v>
      </c>
      <c r="J11" s="140">
        <v>54404</v>
      </c>
      <c r="K11" s="114">
        <v>-119</v>
      </c>
      <c r="L11" s="116">
        <v>-0.21873391662377767</v>
      </c>
    </row>
    <row r="12" spans="1:17" s="110" customFormat="1" ht="24.95" customHeight="1" x14ac:dyDescent="0.2">
      <c r="A12" s="604" t="s">
        <v>185</v>
      </c>
      <c r="B12" s="605"/>
      <c r="C12" s="605"/>
      <c r="D12" s="606"/>
      <c r="E12" s="113">
        <v>53.547020355530996</v>
      </c>
      <c r="F12" s="115">
        <v>29068</v>
      </c>
      <c r="G12" s="114">
        <v>29446</v>
      </c>
      <c r="H12" s="114">
        <v>29754</v>
      </c>
      <c r="I12" s="114">
        <v>29147</v>
      </c>
      <c r="J12" s="140">
        <v>29211</v>
      </c>
      <c r="K12" s="114">
        <v>-143</v>
      </c>
      <c r="L12" s="116">
        <v>-0.48954161103693816</v>
      </c>
    </row>
    <row r="13" spans="1:17" s="110" customFormat="1" ht="15" customHeight="1" x14ac:dyDescent="0.2">
      <c r="A13" s="120"/>
      <c r="B13" s="612" t="s">
        <v>107</v>
      </c>
      <c r="C13" s="612"/>
      <c r="E13" s="113">
        <v>46.452979644469004</v>
      </c>
      <c r="F13" s="115">
        <v>25217</v>
      </c>
      <c r="G13" s="114">
        <v>25451</v>
      </c>
      <c r="H13" s="114">
        <v>25392</v>
      </c>
      <c r="I13" s="114">
        <v>25050</v>
      </c>
      <c r="J13" s="140">
        <v>25193</v>
      </c>
      <c r="K13" s="114">
        <v>24</v>
      </c>
      <c r="L13" s="116">
        <v>9.5264557615210577E-2</v>
      </c>
    </row>
    <row r="14" spans="1:17" s="110" customFormat="1" ht="24.95" customHeight="1" x14ac:dyDescent="0.2">
      <c r="A14" s="604" t="s">
        <v>186</v>
      </c>
      <c r="B14" s="605"/>
      <c r="C14" s="605"/>
      <c r="D14" s="606"/>
      <c r="E14" s="113">
        <v>9.9401307911946208</v>
      </c>
      <c r="F14" s="115">
        <v>5396</v>
      </c>
      <c r="G14" s="114">
        <v>5723</v>
      </c>
      <c r="H14" s="114">
        <v>5793</v>
      </c>
      <c r="I14" s="114">
        <v>5208</v>
      </c>
      <c r="J14" s="140">
        <v>5413</v>
      </c>
      <c r="K14" s="114">
        <v>-17</v>
      </c>
      <c r="L14" s="116">
        <v>-0.31405874745981893</v>
      </c>
    </row>
    <row r="15" spans="1:17" s="110" customFormat="1" ht="15" customHeight="1" x14ac:dyDescent="0.2">
      <c r="A15" s="120"/>
      <c r="B15" s="119"/>
      <c r="C15" s="258" t="s">
        <v>106</v>
      </c>
      <c r="E15" s="113">
        <v>56.319495922905858</v>
      </c>
      <c r="F15" s="115">
        <v>3039</v>
      </c>
      <c r="G15" s="114">
        <v>3239</v>
      </c>
      <c r="H15" s="114">
        <v>3323</v>
      </c>
      <c r="I15" s="114">
        <v>2937</v>
      </c>
      <c r="J15" s="140">
        <v>3042</v>
      </c>
      <c r="K15" s="114">
        <v>-3</v>
      </c>
      <c r="L15" s="116">
        <v>-9.8619329388560162E-2</v>
      </c>
    </row>
    <row r="16" spans="1:17" s="110" customFormat="1" ht="15" customHeight="1" x14ac:dyDescent="0.2">
      <c r="A16" s="120"/>
      <c r="B16" s="119"/>
      <c r="C16" s="258" t="s">
        <v>107</v>
      </c>
      <c r="E16" s="113">
        <v>43.680504077094142</v>
      </c>
      <c r="F16" s="115">
        <v>2357</v>
      </c>
      <c r="G16" s="114">
        <v>2484</v>
      </c>
      <c r="H16" s="114">
        <v>2470</v>
      </c>
      <c r="I16" s="114">
        <v>2271</v>
      </c>
      <c r="J16" s="140">
        <v>2371</v>
      </c>
      <c r="K16" s="114">
        <v>-14</v>
      </c>
      <c r="L16" s="116">
        <v>-0.59046815689582455</v>
      </c>
    </row>
    <row r="17" spans="1:12" s="110" customFormat="1" ht="15" customHeight="1" x14ac:dyDescent="0.2">
      <c r="A17" s="120"/>
      <c r="B17" s="121" t="s">
        <v>109</v>
      </c>
      <c r="C17" s="258"/>
      <c r="E17" s="113">
        <v>66.48061158699457</v>
      </c>
      <c r="F17" s="115">
        <v>36089</v>
      </c>
      <c r="G17" s="114">
        <v>36349</v>
      </c>
      <c r="H17" s="114">
        <v>36576</v>
      </c>
      <c r="I17" s="114">
        <v>36349</v>
      </c>
      <c r="J17" s="140">
        <v>36481</v>
      </c>
      <c r="K17" s="114">
        <v>-392</v>
      </c>
      <c r="L17" s="116">
        <v>-1.0745319481373865</v>
      </c>
    </row>
    <row r="18" spans="1:12" s="110" customFormat="1" ht="15" customHeight="1" x14ac:dyDescent="0.2">
      <c r="A18" s="120"/>
      <c r="B18" s="119"/>
      <c r="C18" s="258" t="s">
        <v>106</v>
      </c>
      <c r="E18" s="113">
        <v>52.869295353154698</v>
      </c>
      <c r="F18" s="115">
        <v>19080</v>
      </c>
      <c r="G18" s="114">
        <v>19217</v>
      </c>
      <c r="H18" s="114">
        <v>19429</v>
      </c>
      <c r="I18" s="114">
        <v>19260</v>
      </c>
      <c r="J18" s="140">
        <v>19275</v>
      </c>
      <c r="K18" s="114">
        <v>-195</v>
      </c>
      <c r="L18" s="116">
        <v>-1.0116731517509727</v>
      </c>
    </row>
    <row r="19" spans="1:12" s="110" customFormat="1" ht="15" customHeight="1" x14ac:dyDescent="0.2">
      <c r="A19" s="120"/>
      <c r="B19" s="119"/>
      <c r="C19" s="258" t="s">
        <v>107</v>
      </c>
      <c r="E19" s="113">
        <v>47.130704646845302</v>
      </c>
      <c r="F19" s="115">
        <v>17009</v>
      </c>
      <c r="G19" s="114">
        <v>17132</v>
      </c>
      <c r="H19" s="114">
        <v>17147</v>
      </c>
      <c r="I19" s="114">
        <v>17089</v>
      </c>
      <c r="J19" s="140">
        <v>17206</v>
      </c>
      <c r="K19" s="114">
        <v>-197</v>
      </c>
      <c r="L19" s="116">
        <v>-1.1449494362431709</v>
      </c>
    </row>
    <row r="20" spans="1:12" s="110" customFormat="1" ht="15" customHeight="1" x14ac:dyDescent="0.2">
      <c r="A20" s="120"/>
      <c r="B20" s="121" t="s">
        <v>110</v>
      </c>
      <c r="C20" s="258"/>
      <c r="E20" s="113">
        <v>22.477664179791841</v>
      </c>
      <c r="F20" s="115">
        <v>12202</v>
      </c>
      <c r="G20" s="114">
        <v>12228</v>
      </c>
      <c r="H20" s="114">
        <v>12187</v>
      </c>
      <c r="I20" s="114">
        <v>12086</v>
      </c>
      <c r="J20" s="140">
        <v>11960</v>
      </c>
      <c r="K20" s="114">
        <v>242</v>
      </c>
      <c r="L20" s="116">
        <v>2.0234113712374584</v>
      </c>
    </row>
    <row r="21" spans="1:12" s="110" customFormat="1" ht="15" customHeight="1" x14ac:dyDescent="0.2">
      <c r="A21" s="120"/>
      <c r="B21" s="119"/>
      <c r="C21" s="258" t="s">
        <v>106</v>
      </c>
      <c r="E21" s="113">
        <v>54.204228814948372</v>
      </c>
      <c r="F21" s="115">
        <v>6614</v>
      </c>
      <c r="G21" s="114">
        <v>6670</v>
      </c>
      <c r="H21" s="114">
        <v>6681</v>
      </c>
      <c r="I21" s="114">
        <v>6637</v>
      </c>
      <c r="J21" s="140">
        <v>6585</v>
      </c>
      <c r="K21" s="114">
        <v>29</v>
      </c>
      <c r="L21" s="116">
        <v>0.44039483675018981</v>
      </c>
    </row>
    <row r="22" spans="1:12" s="110" customFormat="1" ht="15" customHeight="1" x14ac:dyDescent="0.2">
      <c r="A22" s="120"/>
      <c r="B22" s="119"/>
      <c r="C22" s="258" t="s">
        <v>107</v>
      </c>
      <c r="E22" s="113">
        <v>45.795771185051628</v>
      </c>
      <c r="F22" s="115">
        <v>5588</v>
      </c>
      <c r="G22" s="114">
        <v>5558</v>
      </c>
      <c r="H22" s="114">
        <v>5506</v>
      </c>
      <c r="I22" s="114">
        <v>5449</v>
      </c>
      <c r="J22" s="140">
        <v>5375</v>
      </c>
      <c r="K22" s="114">
        <v>213</v>
      </c>
      <c r="L22" s="116">
        <v>3.9627906976744187</v>
      </c>
    </row>
    <row r="23" spans="1:12" s="110" customFormat="1" ht="15" customHeight="1" x14ac:dyDescent="0.2">
      <c r="A23" s="120"/>
      <c r="B23" s="121" t="s">
        <v>111</v>
      </c>
      <c r="C23" s="258"/>
      <c r="E23" s="113">
        <v>1.1015934420189739</v>
      </c>
      <c r="F23" s="115">
        <v>598</v>
      </c>
      <c r="G23" s="114">
        <v>597</v>
      </c>
      <c r="H23" s="114">
        <v>590</v>
      </c>
      <c r="I23" s="114">
        <v>554</v>
      </c>
      <c r="J23" s="140">
        <v>550</v>
      </c>
      <c r="K23" s="114">
        <v>48</v>
      </c>
      <c r="L23" s="116">
        <v>8.7272727272727266</v>
      </c>
    </row>
    <row r="24" spans="1:12" s="110" customFormat="1" ht="15" customHeight="1" x14ac:dyDescent="0.2">
      <c r="A24" s="120"/>
      <c r="B24" s="119"/>
      <c r="C24" s="258" t="s">
        <v>106</v>
      </c>
      <c r="E24" s="113">
        <v>56.020066889632105</v>
      </c>
      <c r="F24" s="115">
        <v>335</v>
      </c>
      <c r="G24" s="114">
        <v>320</v>
      </c>
      <c r="H24" s="114">
        <v>321</v>
      </c>
      <c r="I24" s="114">
        <v>313</v>
      </c>
      <c r="J24" s="140">
        <v>309</v>
      </c>
      <c r="K24" s="114">
        <v>26</v>
      </c>
      <c r="L24" s="116">
        <v>8.4142394822006477</v>
      </c>
    </row>
    <row r="25" spans="1:12" s="110" customFormat="1" ht="15" customHeight="1" x14ac:dyDescent="0.2">
      <c r="A25" s="120"/>
      <c r="B25" s="119"/>
      <c r="C25" s="258" t="s">
        <v>107</v>
      </c>
      <c r="E25" s="113">
        <v>43.979933110367895</v>
      </c>
      <c r="F25" s="115">
        <v>263</v>
      </c>
      <c r="G25" s="114">
        <v>277</v>
      </c>
      <c r="H25" s="114">
        <v>269</v>
      </c>
      <c r="I25" s="114">
        <v>241</v>
      </c>
      <c r="J25" s="140">
        <v>241</v>
      </c>
      <c r="K25" s="114">
        <v>22</v>
      </c>
      <c r="L25" s="116">
        <v>9.1286307053941904</v>
      </c>
    </row>
    <row r="26" spans="1:12" s="110" customFormat="1" ht="15" customHeight="1" x14ac:dyDescent="0.2">
      <c r="A26" s="120"/>
      <c r="C26" s="121" t="s">
        <v>187</v>
      </c>
      <c r="D26" s="110" t="s">
        <v>188</v>
      </c>
      <c r="E26" s="113">
        <v>0.37211015934420189</v>
      </c>
      <c r="F26" s="115">
        <v>202</v>
      </c>
      <c r="G26" s="114">
        <v>188</v>
      </c>
      <c r="H26" s="114">
        <v>199</v>
      </c>
      <c r="I26" s="114">
        <v>167</v>
      </c>
      <c r="J26" s="140">
        <v>173</v>
      </c>
      <c r="K26" s="114">
        <v>29</v>
      </c>
      <c r="L26" s="116">
        <v>16.76300578034682</v>
      </c>
    </row>
    <row r="27" spans="1:12" s="110" customFormat="1" ht="15" customHeight="1" x14ac:dyDescent="0.2">
      <c r="A27" s="120"/>
      <c r="B27" s="119"/>
      <c r="D27" s="259" t="s">
        <v>106</v>
      </c>
      <c r="E27" s="113">
        <v>55.445544554455445</v>
      </c>
      <c r="F27" s="115">
        <v>112</v>
      </c>
      <c r="G27" s="114">
        <v>103</v>
      </c>
      <c r="H27" s="114">
        <v>110</v>
      </c>
      <c r="I27" s="114">
        <v>98</v>
      </c>
      <c r="J27" s="140">
        <v>98</v>
      </c>
      <c r="K27" s="114">
        <v>14</v>
      </c>
      <c r="L27" s="116">
        <v>14.285714285714286</v>
      </c>
    </row>
    <row r="28" spans="1:12" s="110" customFormat="1" ht="15" customHeight="1" x14ac:dyDescent="0.2">
      <c r="A28" s="120"/>
      <c r="B28" s="119"/>
      <c r="D28" s="259" t="s">
        <v>107</v>
      </c>
      <c r="E28" s="113">
        <v>44.554455445544555</v>
      </c>
      <c r="F28" s="115">
        <v>90</v>
      </c>
      <c r="G28" s="114">
        <v>85</v>
      </c>
      <c r="H28" s="114">
        <v>89</v>
      </c>
      <c r="I28" s="114">
        <v>69</v>
      </c>
      <c r="J28" s="140">
        <v>75</v>
      </c>
      <c r="K28" s="114">
        <v>15</v>
      </c>
      <c r="L28" s="116">
        <v>20</v>
      </c>
    </row>
    <row r="29" spans="1:12" s="110" customFormat="1" ht="24.95" customHeight="1" x14ac:dyDescent="0.2">
      <c r="A29" s="604" t="s">
        <v>189</v>
      </c>
      <c r="B29" s="605"/>
      <c r="C29" s="605"/>
      <c r="D29" s="606"/>
      <c r="E29" s="113">
        <v>89.800128949065126</v>
      </c>
      <c r="F29" s="115">
        <v>48748</v>
      </c>
      <c r="G29" s="114">
        <v>49278</v>
      </c>
      <c r="H29" s="114">
        <v>49515</v>
      </c>
      <c r="I29" s="114">
        <v>48814</v>
      </c>
      <c r="J29" s="140">
        <v>49139</v>
      </c>
      <c r="K29" s="114">
        <v>-391</v>
      </c>
      <c r="L29" s="116">
        <v>-0.79570198823744887</v>
      </c>
    </row>
    <row r="30" spans="1:12" s="110" customFormat="1" ht="15" customHeight="1" x14ac:dyDescent="0.2">
      <c r="A30" s="120"/>
      <c r="B30" s="119"/>
      <c r="C30" s="258" t="s">
        <v>106</v>
      </c>
      <c r="E30" s="113">
        <v>53.171412160498889</v>
      </c>
      <c r="F30" s="115">
        <v>25920</v>
      </c>
      <c r="G30" s="114">
        <v>26227</v>
      </c>
      <c r="H30" s="114">
        <v>26460</v>
      </c>
      <c r="I30" s="114">
        <v>26043</v>
      </c>
      <c r="J30" s="140">
        <v>26143</v>
      </c>
      <c r="K30" s="114">
        <v>-223</v>
      </c>
      <c r="L30" s="116">
        <v>-0.85300080327429906</v>
      </c>
    </row>
    <row r="31" spans="1:12" s="110" customFormat="1" ht="15" customHeight="1" x14ac:dyDescent="0.2">
      <c r="A31" s="120"/>
      <c r="B31" s="119"/>
      <c r="C31" s="258" t="s">
        <v>107</v>
      </c>
      <c r="E31" s="113">
        <v>46.828587839501111</v>
      </c>
      <c r="F31" s="115">
        <v>22828</v>
      </c>
      <c r="G31" s="114">
        <v>23051</v>
      </c>
      <c r="H31" s="114">
        <v>23055</v>
      </c>
      <c r="I31" s="114">
        <v>22771</v>
      </c>
      <c r="J31" s="140">
        <v>22996</v>
      </c>
      <c r="K31" s="114">
        <v>-168</v>
      </c>
      <c r="L31" s="116">
        <v>-0.7305618368411898</v>
      </c>
    </row>
    <row r="32" spans="1:12" s="110" customFormat="1" ht="15" customHeight="1" x14ac:dyDescent="0.2">
      <c r="A32" s="120"/>
      <c r="B32" s="119" t="s">
        <v>117</v>
      </c>
      <c r="C32" s="258"/>
      <c r="E32" s="113">
        <v>10.16671271990421</v>
      </c>
      <c r="F32" s="115">
        <v>5519</v>
      </c>
      <c r="G32" s="114">
        <v>5600</v>
      </c>
      <c r="H32" s="114">
        <v>5615</v>
      </c>
      <c r="I32" s="114">
        <v>5361</v>
      </c>
      <c r="J32" s="140">
        <v>5243</v>
      </c>
      <c r="K32" s="114">
        <v>276</v>
      </c>
      <c r="L32" s="116">
        <v>5.2641617394621401</v>
      </c>
    </row>
    <row r="33" spans="1:12" s="110" customFormat="1" ht="15" customHeight="1" x14ac:dyDescent="0.2">
      <c r="A33" s="120"/>
      <c r="B33" s="119"/>
      <c r="C33" s="258" t="s">
        <v>106</v>
      </c>
      <c r="E33" s="113">
        <v>56.840007247689798</v>
      </c>
      <c r="F33" s="115">
        <v>3137</v>
      </c>
      <c r="G33" s="114">
        <v>3205</v>
      </c>
      <c r="H33" s="114">
        <v>3284</v>
      </c>
      <c r="I33" s="114">
        <v>3086</v>
      </c>
      <c r="J33" s="140">
        <v>3052</v>
      </c>
      <c r="K33" s="114">
        <v>85</v>
      </c>
      <c r="L33" s="116">
        <v>2.7850589777195283</v>
      </c>
    </row>
    <row r="34" spans="1:12" s="110" customFormat="1" ht="15" customHeight="1" x14ac:dyDescent="0.2">
      <c r="A34" s="120"/>
      <c r="B34" s="119"/>
      <c r="C34" s="258" t="s">
        <v>107</v>
      </c>
      <c r="E34" s="113">
        <v>43.159992752310202</v>
      </c>
      <c r="F34" s="115">
        <v>2382</v>
      </c>
      <c r="G34" s="114">
        <v>2395</v>
      </c>
      <c r="H34" s="114">
        <v>2331</v>
      </c>
      <c r="I34" s="114">
        <v>2275</v>
      </c>
      <c r="J34" s="140">
        <v>2191</v>
      </c>
      <c r="K34" s="114">
        <v>191</v>
      </c>
      <c r="L34" s="116">
        <v>8.7174806024646276</v>
      </c>
    </row>
    <row r="35" spans="1:12" s="110" customFormat="1" ht="24.95" customHeight="1" x14ac:dyDescent="0.2">
      <c r="A35" s="604" t="s">
        <v>190</v>
      </c>
      <c r="B35" s="605"/>
      <c r="C35" s="605"/>
      <c r="D35" s="606"/>
      <c r="E35" s="113">
        <v>69.593810444874279</v>
      </c>
      <c r="F35" s="115">
        <v>37779</v>
      </c>
      <c r="G35" s="114">
        <v>38164</v>
      </c>
      <c r="H35" s="114">
        <v>38572</v>
      </c>
      <c r="I35" s="114">
        <v>37803</v>
      </c>
      <c r="J35" s="140">
        <v>38020</v>
      </c>
      <c r="K35" s="114">
        <v>-241</v>
      </c>
      <c r="L35" s="116">
        <v>-0.63387690689110998</v>
      </c>
    </row>
    <row r="36" spans="1:12" s="110" customFormat="1" ht="15" customHeight="1" x14ac:dyDescent="0.2">
      <c r="A36" s="120"/>
      <c r="B36" s="119"/>
      <c r="C36" s="258" t="s">
        <v>106</v>
      </c>
      <c r="E36" s="113">
        <v>66.7751925672993</v>
      </c>
      <c r="F36" s="115">
        <v>25227</v>
      </c>
      <c r="G36" s="114">
        <v>25522</v>
      </c>
      <c r="H36" s="114">
        <v>25863</v>
      </c>
      <c r="I36" s="114">
        <v>25344</v>
      </c>
      <c r="J36" s="140">
        <v>25460</v>
      </c>
      <c r="K36" s="114">
        <v>-233</v>
      </c>
      <c r="L36" s="116">
        <v>-0.91516103692065986</v>
      </c>
    </row>
    <row r="37" spans="1:12" s="110" customFormat="1" ht="15" customHeight="1" x14ac:dyDescent="0.2">
      <c r="A37" s="120"/>
      <c r="B37" s="119"/>
      <c r="C37" s="258" t="s">
        <v>107</v>
      </c>
      <c r="E37" s="113">
        <v>33.224807432700707</v>
      </c>
      <c r="F37" s="115">
        <v>12552</v>
      </c>
      <c r="G37" s="114">
        <v>12642</v>
      </c>
      <c r="H37" s="114">
        <v>12709</v>
      </c>
      <c r="I37" s="114">
        <v>12459</v>
      </c>
      <c r="J37" s="140">
        <v>12560</v>
      </c>
      <c r="K37" s="114">
        <v>-8</v>
      </c>
      <c r="L37" s="116">
        <v>-6.3694267515923567E-2</v>
      </c>
    </row>
    <row r="38" spans="1:12" s="110" customFormat="1" ht="15" customHeight="1" x14ac:dyDescent="0.2">
      <c r="A38" s="120"/>
      <c r="B38" s="119" t="s">
        <v>182</v>
      </c>
      <c r="C38" s="258"/>
      <c r="E38" s="113">
        <v>30.406189555125724</v>
      </c>
      <c r="F38" s="115">
        <v>16506</v>
      </c>
      <c r="G38" s="114">
        <v>16733</v>
      </c>
      <c r="H38" s="114">
        <v>16574</v>
      </c>
      <c r="I38" s="114">
        <v>16394</v>
      </c>
      <c r="J38" s="140">
        <v>16384</v>
      </c>
      <c r="K38" s="114">
        <v>122</v>
      </c>
      <c r="L38" s="116">
        <v>0.74462890625</v>
      </c>
    </row>
    <row r="39" spans="1:12" s="110" customFormat="1" ht="15" customHeight="1" x14ac:dyDescent="0.2">
      <c r="A39" s="120"/>
      <c r="B39" s="119"/>
      <c r="C39" s="258" t="s">
        <v>106</v>
      </c>
      <c r="E39" s="113">
        <v>23.270325942081666</v>
      </c>
      <c r="F39" s="115">
        <v>3841</v>
      </c>
      <c r="G39" s="114">
        <v>3924</v>
      </c>
      <c r="H39" s="114">
        <v>3891</v>
      </c>
      <c r="I39" s="114">
        <v>3803</v>
      </c>
      <c r="J39" s="140">
        <v>3751</v>
      </c>
      <c r="K39" s="114">
        <v>90</v>
      </c>
      <c r="L39" s="116">
        <v>2.3993601706211676</v>
      </c>
    </row>
    <row r="40" spans="1:12" s="110" customFormat="1" ht="15" customHeight="1" x14ac:dyDescent="0.2">
      <c r="A40" s="120"/>
      <c r="B40" s="119"/>
      <c r="C40" s="258" t="s">
        <v>107</v>
      </c>
      <c r="E40" s="113">
        <v>76.729674057918331</v>
      </c>
      <c r="F40" s="115">
        <v>12665</v>
      </c>
      <c r="G40" s="114">
        <v>12809</v>
      </c>
      <c r="H40" s="114">
        <v>12683</v>
      </c>
      <c r="I40" s="114">
        <v>12591</v>
      </c>
      <c r="J40" s="140">
        <v>12633</v>
      </c>
      <c r="K40" s="114">
        <v>32</v>
      </c>
      <c r="L40" s="116">
        <v>0.25330483653922264</v>
      </c>
    </row>
    <row r="41" spans="1:12" s="110" customFormat="1" ht="24.75" customHeight="1" x14ac:dyDescent="0.2">
      <c r="A41" s="604" t="s">
        <v>517</v>
      </c>
      <c r="B41" s="605"/>
      <c r="C41" s="605"/>
      <c r="D41" s="606"/>
      <c r="E41" s="113">
        <v>4.6053237542599241</v>
      </c>
      <c r="F41" s="115">
        <v>2500</v>
      </c>
      <c r="G41" s="114">
        <v>2727</v>
      </c>
      <c r="H41" s="114">
        <v>2768</v>
      </c>
      <c r="I41" s="114">
        <v>2120</v>
      </c>
      <c r="J41" s="140">
        <v>2389</v>
      </c>
      <c r="K41" s="114">
        <v>111</v>
      </c>
      <c r="L41" s="116">
        <v>4.6462955211385513</v>
      </c>
    </row>
    <row r="42" spans="1:12" s="110" customFormat="1" ht="15" customHeight="1" x14ac:dyDescent="0.2">
      <c r="A42" s="120"/>
      <c r="B42" s="119"/>
      <c r="C42" s="258" t="s">
        <v>106</v>
      </c>
      <c r="E42" s="113">
        <v>56.6</v>
      </c>
      <c r="F42" s="115">
        <v>1415</v>
      </c>
      <c r="G42" s="114">
        <v>1576</v>
      </c>
      <c r="H42" s="114">
        <v>1601</v>
      </c>
      <c r="I42" s="114">
        <v>1205</v>
      </c>
      <c r="J42" s="140">
        <v>1348</v>
      </c>
      <c r="K42" s="114">
        <v>67</v>
      </c>
      <c r="L42" s="116">
        <v>4.9703264094955486</v>
      </c>
    </row>
    <row r="43" spans="1:12" s="110" customFormat="1" ht="15" customHeight="1" x14ac:dyDescent="0.2">
      <c r="A43" s="123"/>
      <c r="B43" s="124"/>
      <c r="C43" s="260" t="s">
        <v>107</v>
      </c>
      <c r="D43" s="261"/>
      <c r="E43" s="125">
        <v>43.4</v>
      </c>
      <c r="F43" s="143">
        <v>1085</v>
      </c>
      <c r="G43" s="144">
        <v>1151</v>
      </c>
      <c r="H43" s="144">
        <v>1167</v>
      </c>
      <c r="I43" s="144">
        <v>915</v>
      </c>
      <c r="J43" s="145">
        <v>1041</v>
      </c>
      <c r="K43" s="144">
        <v>44</v>
      </c>
      <c r="L43" s="146">
        <v>4.2267050912584052</v>
      </c>
    </row>
    <row r="44" spans="1:12" s="110" customFormat="1" ht="45.75" customHeight="1" x14ac:dyDescent="0.2">
      <c r="A44" s="604" t="s">
        <v>191</v>
      </c>
      <c r="B44" s="605"/>
      <c r="C44" s="605"/>
      <c r="D44" s="606"/>
      <c r="E44" s="113">
        <v>0.5231647784839274</v>
      </c>
      <c r="F44" s="115">
        <v>284</v>
      </c>
      <c r="G44" s="114">
        <v>371</v>
      </c>
      <c r="H44" s="114">
        <v>375</v>
      </c>
      <c r="I44" s="114">
        <v>360</v>
      </c>
      <c r="J44" s="140">
        <v>379</v>
      </c>
      <c r="K44" s="114">
        <v>-95</v>
      </c>
      <c r="L44" s="116">
        <v>-25.065963060686016</v>
      </c>
    </row>
    <row r="45" spans="1:12" s="110" customFormat="1" ht="15" customHeight="1" x14ac:dyDescent="0.2">
      <c r="A45" s="120"/>
      <c r="B45" s="119"/>
      <c r="C45" s="258" t="s">
        <v>106</v>
      </c>
      <c r="E45" s="113">
        <v>58.802816901408448</v>
      </c>
      <c r="F45" s="115">
        <v>167</v>
      </c>
      <c r="G45" s="114">
        <v>221</v>
      </c>
      <c r="H45" s="114">
        <v>223</v>
      </c>
      <c r="I45" s="114">
        <v>207</v>
      </c>
      <c r="J45" s="140">
        <v>214</v>
      </c>
      <c r="K45" s="114">
        <v>-47</v>
      </c>
      <c r="L45" s="116">
        <v>-21.962616822429908</v>
      </c>
    </row>
    <row r="46" spans="1:12" s="110" customFormat="1" ht="15" customHeight="1" x14ac:dyDescent="0.2">
      <c r="A46" s="123"/>
      <c r="B46" s="124"/>
      <c r="C46" s="260" t="s">
        <v>107</v>
      </c>
      <c r="D46" s="261"/>
      <c r="E46" s="125">
        <v>41.197183098591552</v>
      </c>
      <c r="F46" s="143">
        <v>117</v>
      </c>
      <c r="G46" s="144">
        <v>150</v>
      </c>
      <c r="H46" s="144">
        <v>152</v>
      </c>
      <c r="I46" s="144">
        <v>153</v>
      </c>
      <c r="J46" s="145">
        <v>165</v>
      </c>
      <c r="K46" s="144">
        <v>-48</v>
      </c>
      <c r="L46" s="146">
        <v>-29.09090909090909</v>
      </c>
    </row>
    <row r="47" spans="1:12" s="110" customFormat="1" ht="39" customHeight="1" x14ac:dyDescent="0.2">
      <c r="A47" s="604" t="s">
        <v>518</v>
      </c>
      <c r="B47" s="607"/>
      <c r="C47" s="607"/>
      <c r="D47" s="608"/>
      <c r="E47" s="113">
        <v>0.23579257621810815</v>
      </c>
      <c r="F47" s="115">
        <v>128</v>
      </c>
      <c r="G47" s="114">
        <v>132</v>
      </c>
      <c r="H47" s="114">
        <v>117</v>
      </c>
      <c r="I47" s="114">
        <v>114</v>
      </c>
      <c r="J47" s="140">
        <v>120</v>
      </c>
      <c r="K47" s="114">
        <v>8</v>
      </c>
      <c r="L47" s="116">
        <v>6.666666666666667</v>
      </c>
    </row>
    <row r="48" spans="1:12" s="110" customFormat="1" ht="15" customHeight="1" x14ac:dyDescent="0.2">
      <c r="A48" s="120"/>
      <c r="B48" s="119"/>
      <c r="C48" s="258" t="s">
        <v>106</v>
      </c>
      <c r="E48" s="113">
        <v>35.15625</v>
      </c>
      <c r="F48" s="115">
        <v>45</v>
      </c>
      <c r="G48" s="114">
        <v>45</v>
      </c>
      <c r="H48" s="114">
        <v>41</v>
      </c>
      <c r="I48" s="114">
        <v>42</v>
      </c>
      <c r="J48" s="140">
        <v>47</v>
      </c>
      <c r="K48" s="114">
        <v>-2</v>
      </c>
      <c r="L48" s="116">
        <v>-4.2553191489361701</v>
      </c>
    </row>
    <row r="49" spans="1:12" s="110" customFormat="1" ht="15" customHeight="1" x14ac:dyDescent="0.2">
      <c r="A49" s="123"/>
      <c r="B49" s="124"/>
      <c r="C49" s="260" t="s">
        <v>107</v>
      </c>
      <c r="D49" s="261"/>
      <c r="E49" s="125">
        <v>64.84375</v>
      </c>
      <c r="F49" s="143">
        <v>83</v>
      </c>
      <c r="G49" s="144">
        <v>87</v>
      </c>
      <c r="H49" s="144">
        <v>76</v>
      </c>
      <c r="I49" s="144">
        <v>72</v>
      </c>
      <c r="J49" s="145">
        <v>73</v>
      </c>
      <c r="K49" s="144">
        <v>10</v>
      </c>
      <c r="L49" s="146">
        <v>13.698630136986301</v>
      </c>
    </row>
    <row r="50" spans="1:12" s="110" customFormat="1" ht="24.95" customHeight="1" x14ac:dyDescent="0.2">
      <c r="A50" s="609" t="s">
        <v>192</v>
      </c>
      <c r="B50" s="610"/>
      <c r="C50" s="610"/>
      <c r="D50" s="611"/>
      <c r="E50" s="262">
        <v>13.440176844432164</v>
      </c>
      <c r="F50" s="263">
        <v>7296</v>
      </c>
      <c r="G50" s="264">
        <v>7690</v>
      </c>
      <c r="H50" s="264">
        <v>7721</v>
      </c>
      <c r="I50" s="264">
        <v>7119</v>
      </c>
      <c r="J50" s="265">
        <v>7110</v>
      </c>
      <c r="K50" s="263">
        <v>186</v>
      </c>
      <c r="L50" s="266">
        <v>2.6160337552742616</v>
      </c>
    </row>
    <row r="51" spans="1:12" s="110" customFormat="1" ht="15" customHeight="1" x14ac:dyDescent="0.2">
      <c r="A51" s="120"/>
      <c r="B51" s="119"/>
      <c r="C51" s="258" t="s">
        <v>106</v>
      </c>
      <c r="E51" s="113">
        <v>53.262061403508774</v>
      </c>
      <c r="F51" s="115">
        <v>3886</v>
      </c>
      <c r="G51" s="114">
        <v>4102</v>
      </c>
      <c r="H51" s="114">
        <v>4180</v>
      </c>
      <c r="I51" s="114">
        <v>3728</v>
      </c>
      <c r="J51" s="140">
        <v>3733</v>
      </c>
      <c r="K51" s="114">
        <v>153</v>
      </c>
      <c r="L51" s="116">
        <v>4.0985802303777126</v>
      </c>
    </row>
    <row r="52" spans="1:12" s="110" customFormat="1" ht="15" customHeight="1" x14ac:dyDescent="0.2">
      <c r="A52" s="120"/>
      <c r="B52" s="119"/>
      <c r="C52" s="258" t="s">
        <v>107</v>
      </c>
      <c r="E52" s="113">
        <v>46.737938596491226</v>
      </c>
      <c r="F52" s="115">
        <v>3410</v>
      </c>
      <c r="G52" s="114">
        <v>3588</v>
      </c>
      <c r="H52" s="114">
        <v>3541</v>
      </c>
      <c r="I52" s="114">
        <v>3391</v>
      </c>
      <c r="J52" s="140">
        <v>3377</v>
      </c>
      <c r="K52" s="114">
        <v>33</v>
      </c>
      <c r="L52" s="116">
        <v>0.9771986970684039</v>
      </c>
    </row>
    <row r="53" spans="1:12" s="110" customFormat="1" ht="15" customHeight="1" x14ac:dyDescent="0.2">
      <c r="A53" s="120"/>
      <c r="B53" s="119"/>
      <c r="C53" s="258" t="s">
        <v>187</v>
      </c>
      <c r="D53" s="110" t="s">
        <v>193</v>
      </c>
      <c r="E53" s="113">
        <v>23.314144736842106</v>
      </c>
      <c r="F53" s="115">
        <v>1701</v>
      </c>
      <c r="G53" s="114">
        <v>1969</v>
      </c>
      <c r="H53" s="114">
        <v>2019</v>
      </c>
      <c r="I53" s="114">
        <v>1540</v>
      </c>
      <c r="J53" s="140">
        <v>1606</v>
      </c>
      <c r="K53" s="114">
        <v>95</v>
      </c>
      <c r="L53" s="116">
        <v>5.9153175591531753</v>
      </c>
    </row>
    <row r="54" spans="1:12" s="110" customFormat="1" ht="15" customHeight="1" x14ac:dyDescent="0.2">
      <c r="A54" s="120"/>
      <c r="B54" s="119"/>
      <c r="D54" s="267" t="s">
        <v>194</v>
      </c>
      <c r="E54" s="113">
        <v>59.082892416225747</v>
      </c>
      <c r="F54" s="115">
        <v>1005</v>
      </c>
      <c r="G54" s="114">
        <v>1152</v>
      </c>
      <c r="H54" s="114">
        <v>1200</v>
      </c>
      <c r="I54" s="114">
        <v>910</v>
      </c>
      <c r="J54" s="140">
        <v>944</v>
      </c>
      <c r="K54" s="114">
        <v>61</v>
      </c>
      <c r="L54" s="116">
        <v>6.4618644067796609</v>
      </c>
    </row>
    <row r="55" spans="1:12" s="110" customFormat="1" ht="15" customHeight="1" x14ac:dyDescent="0.2">
      <c r="A55" s="120"/>
      <c r="B55" s="119"/>
      <c r="D55" s="267" t="s">
        <v>195</v>
      </c>
      <c r="E55" s="113">
        <v>40.917107583774253</v>
      </c>
      <c r="F55" s="115">
        <v>696</v>
      </c>
      <c r="G55" s="114">
        <v>817</v>
      </c>
      <c r="H55" s="114">
        <v>819</v>
      </c>
      <c r="I55" s="114">
        <v>630</v>
      </c>
      <c r="J55" s="140">
        <v>662</v>
      </c>
      <c r="K55" s="114">
        <v>34</v>
      </c>
      <c r="L55" s="116">
        <v>5.1359516616314203</v>
      </c>
    </row>
    <row r="56" spans="1:12" s="110" customFormat="1" ht="15" customHeight="1" x14ac:dyDescent="0.2">
      <c r="A56" s="120"/>
      <c r="B56" s="119" t="s">
        <v>196</v>
      </c>
      <c r="C56" s="258"/>
      <c r="E56" s="113">
        <v>59.716312056737586</v>
      </c>
      <c r="F56" s="115">
        <v>32417</v>
      </c>
      <c r="G56" s="114">
        <v>32424</v>
      </c>
      <c r="H56" s="114">
        <v>32653</v>
      </c>
      <c r="I56" s="114">
        <v>32355</v>
      </c>
      <c r="J56" s="140">
        <v>32578</v>
      </c>
      <c r="K56" s="114">
        <v>-161</v>
      </c>
      <c r="L56" s="116">
        <v>-0.4941985388912763</v>
      </c>
    </row>
    <row r="57" spans="1:12" s="110" customFormat="1" ht="15" customHeight="1" x14ac:dyDescent="0.2">
      <c r="A57" s="120"/>
      <c r="B57" s="119"/>
      <c r="C57" s="258" t="s">
        <v>106</v>
      </c>
      <c r="E57" s="113">
        <v>51.36193972298485</v>
      </c>
      <c r="F57" s="115">
        <v>16650</v>
      </c>
      <c r="G57" s="114">
        <v>16687</v>
      </c>
      <c r="H57" s="114">
        <v>16862</v>
      </c>
      <c r="I57" s="114">
        <v>16736</v>
      </c>
      <c r="J57" s="140">
        <v>16813</v>
      </c>
      <c r="K57" s="114">
        <v>-163</v>
      </c>
      <c r="L57" s="116">
        <v>-0.96948789627074283</v>
      </c>
    </row>
    <row r="58" spans="1:12" s="110" customFormat="1" ht="15" customHeight="1" x14ac:dyDescent="0.2">
      <c r="A58" s="120"/>
      <c r="B58" s="119"/>
      <c r="C58" s="258" t="s">
        <v>107</v>
      </c>
      <c r="E58" s="113">
        <v>48.63806027701515</v>
      </c>
      <c r="F58" s="115">
        <v>15767</v>
      </c>
      <c r="G58" s="114">
        <v>15737</v>
      </c>
      <c r="H58" s="114">
        <v>15791</v>
      </c>
      <c r="I58" s="114">
        <v>15619</v>
      </c>
      <c r="J58" s="140">
        <v>15765</v>
      </c>
      <c r="K58" s="114">
        <v>2</v>
      </c>
      <c r="L58" s="116">
        <v>1.2686330478908976E-2</v>
      </c>
    </row>
    <row r="59" spans="1:12" s="110" customFormat="1" ht="15" customHeight="1" x14ac:dyDescent="0.2">
      <c r="A59" s="120"/>
      <c r="B59" s="119"/>
      <c r="C59" s="258" t="s">
        <v>105</v>
      </c>
      <c r="D59" s="110" t="s">
        <v>197</v>
      </c>
      <c r="E59" s="113">
        <v>91.303945460715056</v>
      </c>
      <c r="F59" s="115">
        <v>29598</v>
      </c>
      <c r="G59" s="114">
        <v>29620</v>
      </c>
      <c r="H59" s="114">
        <v>29849</v>
      </c>
      <c r="I59" s="114">
        <v>29586</v>
      </c>
      <c r="J59" s="140">
        <v>29810</v>
      </c>
      <c r="K59" s="114">
        <v>-212</v>
      </c>
      <c r="L59" s="116">
        <v>-0.71117074807111702</v>
      </c>
    </row>
    <row r="60" spans="1:12" s="110" customFormat="1" ht="15" customHeight="1" x14ac:dyDescent="0.2">
      <c r="A60" s="120"/>
      <c r="B60" s="119"/>
      <c r="C60" s="258"/>
      <c r="D60" s="267" t="s">
        <v>198</v>
      </c>
      <c r="E60" s="113">
        <v>48.9864180012163</v>
      </c>
      <c r="F60" s="115">
        <v>14499</v>
      </c>
      <c r="G60" s="114">
        <v>14543</v>
      </c>
      <c r="H60" s="114">
        <v>14718</v>
      </c>
      <c r="I60" s="114">
        <v>14613</v>
      </c>
      <c r="J60" s="140">
        <v>14698</v>
      </c>
      <c r="K60" s="114">
        <v>-199</v>
      </c>
      <c r="L60" s="116">
        <v>-1.3539257041774391</v>
      </c>
    </row>
    <row r="61" spans="1:12" s="110" customFormat="1" ht="15" customHeight="1" x14ac:dyDescent="0.2">
      <c r="A61" s="120"/>
      <c r="B61" s="119"/>
      <c r="C61" s="258"/>
      <c r="D61" s="267" t="s">
        <v>199</v>
      </c>
      <c r="E61" s="113">
        <v>51.0135819987837</v>
      </c>
      <c r="F61" s="115">
        <v>15099</v>
      </c>
      <c r="G61" s="114">
        <v>15077</v>
      </c>
      <c r="H61" s="114">
        <v>15131</v>
      </c>
      <c r="I61" s="114">
        <v>14973</v>
      </c>
      <c r="J61" s="140">
        <v>15112</v>
      </c>
      <c r="K61" s="114">
        <v>-13</v>
      </c>
      <c r="L61" s="116">
        <v>-8.6024351508734775E-2</v>
      </c>
    </row>
    <row r="62" spans="1:12" s="110" customFormat="1" ht="15" customHeight="1" x14ac:dyDescent="0.2">
      <c r="A62" s="120"/>
      <c r="B62" s="119"/>
      <c r="C62" s="258"/>
      <c r="D62" s="258" t="s">
        <v>200</v>
      </c>
      <c r="E62" s="113">
        <v>8.6960545392849422</v>
      </c>
      <c r="F62" s="115">
        <v>2819</v>
      </c>
      <c r="G62" s="114">
        <v>2804</v>
      </c>
      <c r="H62" s="114">
        <v>2804</v>
      </c>
      <c r="I62" s="114">
        <v>2769</v>
      </c>
      <c r="J62" s="140">
        <v>2768</v>
      </c>
      <c r="K62" s="114">
        <v>51</v>
      </c>
      <c r="L62" s="116">
        <v>1.8424855491329479</v>
      </c>
    </row>
    <row r="63" spans="1:12" s="110" customFormat="1" ht="15" customHeight="1" x14ac:dyDescent="0.2">
      <c r="A63" s="120"/>
      <c r="B63" s="119"/>
      <c r="C63" s="258"/>
      <c r="D63" s="267" t="s">
        <v>198</v>
      </c>
      <c r="E63" s="113">
        <v>76.303653777935438</v>
      </c>
      <c r="F63" s="115">
        <v>2151</v>
      </c>
      <c r="G63" s="114">
        <v>2144</v>
      </c>
      <c r="H63" s="114">
        <v>2144</v>
      </c>
      <c r="I63" s="114">
        <v>2123</v>
      </c>
      <c r="J63" s="140">
        <v>2115</v>
      </c>
      <c r="K63" s="114">
        <v>36</v>
      </c>
      <c r="L63" s="116">
        <v>1.7021276595744681</v>
      </c>
    </row>
    <row r="64" spans="1:12" s="110" customFormat="1" ht="15" customHeight="1" x14ac:dyDescent="0.2">
      <c r="A64" s="120"/>
      <c r="B64" s="119"/>
      <c r="C64" s="258"/>
      <c r="D64" s="267" t="s">
        <v>199</v>
      </c>
      <c r="E64" s="113">
        <v>23.696346222064562</v>
      </c>
      <c r="F64" s="115">
        <v>668</v>
      </c>
      <c r="G64" s="114">
        <v>660</v>
      </c>
      <c r="H64" s="114">
        <v>660</v>
      </c>
      <c r="I64" s="114">
        <v>646</v>
      </c>
      <c r="J64" s="140">
        <v>653</v>
      </c>
      <c r="K64" s="114">
        <v>15</v>
      </c>
      <c r="L64" s="116">
        <v>2.2970903522205206</v>
      </c>
    </row>
    <row r="65" spans="1:12" s="110" customFormat="1" ht="15" customHeight="1" x14ac:dyDescent="0.2">
      <c r="A65" s="120"/>
      <c r="B65" s="119" t="s">
        <v>201</v>
      </c>
      <c r="C65" s="258"/>
      <c r="E65" s="113">
        <v>16.682324767431151</v>
      </c>
      <c r="F65" s="115">
        <v>9056</v>
      </c>
      <c r="G65" s="114">
        <v>9014</v>
      </c>
      <c r="H65" s="114">
        <v>8888</v>
      </c>
      <c r="I65" s="114">
        <v>8754</v>
      </c>
      <c r="J65" s="140">
        <v>8622</v>
      </c>
      <c r="K65" s="114">
        <v>434</v>
      </c>
      <c r="L65" s="116">
        <v>5.0336348874971009</v>
      </c>
    </row>
    <row r="66" spans="1:12" s="110" customFormat="1" ht="15" customHeight="1" x14ac:dyDescent="0.2">
      <c r="A66" s="120"/>
      <c r="B66" s="119"/>
      <c r="C66" s="258" t="s">
        <v>106</v>
      </c>
      <c r="E66" s="113">
        <v>60.236307420494697</v>
      </c>
      <c r="F66" s="115">
        <v>5455</v>
      </c>
      <c r="G66" s="114">
        <v>5450</v>
      </c>
      <c r="H66" s="114">
        <v>5402</v>
      </c>
      <c r="I66" s="114">
        <v>5314</v>
      </c>
      <c r="J66" s="140">
        <v>5230</v>
      </c>
      <c r="K66" s="114">
        <v>225</v>
      </c>
      <c r="L66" s="116">
        <v>4.3021032504780115</v>
      </c>
    </row>
    <row r="67" spans="1:12" s="110" customFormat="1" ht="15" customHeight="1" x14ac:dyDescent="0.2">
      <c r="A67" s="120"/>
      <c r="B67" s="119"/>
      <c r="C67" s="258" t="s">
        <v>107</v>
      </c>
      <c r="E67" s="113">
        <v>39.763692579505303</v>
      </c>
      <c r="F67" s="115">
        <v>3601</v>
      </c>
      <c r="G67" s="114">
        <v>3564</v>
      </c>
      <c r="H67" s="114">
        <v>3486</v>
      </c>
      <c r="I67" s="114">
        <v>3440</v>
      </c>
      <c r="J67" s="140">
        <v>3392</v>
      </c>
      <c r="K67" s="114">
        <v>209</v>
      </c>
      <c r="L67" s="116">
        <v>6.1615566037735849</v>
      </c>
    </row>
    <row r="68" spans="1:12" s="110" customFormat="1" ht="15" customHeight="1" x14ac:dyDescent="0.2">
      <c r="A68" s="120"/>
      <c r="B68" s="119"/>
      <c r="C68" s="258" t="s">
        <v>105</v>
      </c>
      <c r="D68" s="110" t="s">
        <v>202</v>
      </c>
      <c r="E68" s="113">
        <v>19.003975265017669</v>
      </c>
      <c r="F68" s="115">
        <v>1721</v>
      </c>
      <c r="G68" s="114">
        <v>1709</v>
      </c>
      <c r="H68" s="114">
        <v>1662</v>
      </c>
      <c r="I68" s="114">
        <v>1567</v>
      </c>
      <c r="J68" s="140">
        <v>1503</v>
      </c>
      <c r="K68" s="114">
        <v>218</v>
      </c>
      <c r="L68" s="116">
        <v>14.504324683965402</v>
      </c>
    </row>
    <row r="69" spans="1:12" s="110" customFormat="1" ht="15" customHeight="1" x14ac:dyDescent="0.2">
      <c r="A69" s="120"/>
      <c r="B69" s="119"/>
      <c r="C69" s="258"/>
      <c r="D69" s="267" t="s">
        <v>198</v>
      </c>
      <c r="E69" s="113">
        <v>55.607205113306215</v>
      </c>
      <c r="F69" s="115">
        <v>957</v>
      </c>
      <c r="G69" s="114">
        <v>958</v>
      </c>
      <c r="H69" s="114">
        <v>940</v>
      </c>
      <c r="I69" s="114">
        <v>877</v>
      </c>
      <c r="J69" s="140">
        <v>857</v>
      </c>
      <c r="K69" s="114">
        <v>100</v>
      </c>
      <c r="L69" s="116">
        <v>11.668611435239207</v>
      </c>
    </row>
    <row r="70" spans="1:12" s="110" customFormat="1" ht="15" customHeight="1" x14ac:dyDescent="0.2">
      <c r="A70" s="120"/>
      <c r="B70" s="119"/>
      <c r="C70" s="258"/>
      <c r="D70" s="267" t="s">
        <v>199</v>
      </c>
      <c r="E70" s="113">
        <v>44.392794886693785</v>
      </c>
      <c r="F70" s="115">
        <v>764</v>
      </c>
      <c r="G70" s="114">
        <v>751</v>
      </c>
      <c r="H70" s="114">
        <v>722</v>
      </c>
      <c r="I70" s="114">
        <v>690</v>
      </c>
      <c r="J70" s="140">
        <v>646</v>
      </c>
      <c r="K70" s="114">
        <v>118</v>
      </c>
      <c r="L70" s="116">
        <v>18.266253869969042</v>
      </c>
    </row>
    <row r="71" spans="1:12" s="110" customFormat="1" ht="15" customHeight="1" x14ac:dyDescent="0.2">
      <c r="A71" s="120"/>
      <c r="B71" s="119"/>
      <c r="C71" s="258"/>
      <c r="D71" s="110" t="s">
        <v>203</v>
      </c>
      <c r="E71" s="113">
        <v>71.587897526501763</v>
      </c>
      <c r="F71" s="115">
        <v>6483</v>
      </c>
      <c r="G71" s="114">
        <v>6460</v>
      </c>
      <c r="H71" s="114">
        <v>6381</v>
      </c>
      <c r="I71" s="114">
        <v>6352</v>
      </c>
      <c r="J71" s="140">
        <v>6308</v>
      </c>
      <c r="K71" s="114">
        <v>175</v>
      </c>
      <c r="L71" s="116">
        <v>2.7742549143944197</v>
      </c>
    </row>
    <row r="72" spans="1:12" s="110" customFormat="1" ht="15" customHeight="1" x14ac:dyDescent="0.2">
      <c r="A72" s="120"/>
      <c r="B72" s="119"/>
      <c r="C72" s="258"/>
      <c r="D72" s="267" t="s">
        <v>198</v>
      </c>
      <c r="E72" s="113">
        <v>60.589233379608203</v>
      </c>
      <c r="F72" s="115">
        <v>3928</v>
      </c>
      <c r="G72" s="114">
        <v>3929</v>
      </c>
      <c r="H72" s="114">
        <v>3898</v>
      </c>
      <c r="I72" s="114">
        <v>3875</v>
      </c>
      <c r="J72" s="140">
        <v>3828</v>
      </c>
      <c r="K72" s="114">
        <v>100</v>
      </c>
      <c r="L72" s="116">
        <v>2.6123301985370952</v>
      </c>
    </row>
    <row r="73" spans="1:12" s="110" customFormat="1" ht="15" customHeight="1" x14ac:dyDescent="0.2">
      <c r="A73" s="120"/>
      <c r="B73" s="119"/>
      <c r="C73" s="258"/>
      <c r="D73" s="267" t="s">
        <v>199</v>
      </c>
      <c r="E73" s="113">
        <v>39.410766620391797</v>
      </c>
      <c r="F73" s="115">
        <v>2555</v>
      </c>
      <c r="G73" s="114">
        <v>2531</v>
      </c>
      <c r="H73" s="114">
        <v>2483</v>
      </c>
      <c r="I73" s="114">
        <v>2477</v>
      </c>
      <c r="J73" s="140">
        <v>2480</v>
      </c>
      <c r="K73" s="114">
        <v>75</v>
      </c>
      <c r="L73" s="116">
        <v>3.024193548387097</v>
      </c>
    </row>
    <row r="74" spans="1:12" s="110" customFormat="1" ht="15" customHeight="1" x14ac:dyDescent="0.2">
      <c r="A74" s="120"/>
      <c r="B74" s="119"/>
      <c r="C74" s="258"/>
      <c r="D74" s="110" t="s">
        <v>204</v>
      </c>
      <c r="E74" s="113">
        <v>9.4081272084805647</v>
      </c>
      <c r="F74" s="115">
        <v>852</v>
      </c>
      <c r="G74" s="114">
        <v>845</v>
      </c>
      <c r="H74" s="114">
        <v>845</v>
      </c>
      <c r="I74" s="114">
        <v>835</v>
      </c>
      <c r="J74" s="140">
        <v>811</v>
      </c>
      <c r="K74" s="114">
        <v>41</v>
      </c>
      <c r="L74" s="116">
        <v>5.0554870530209621</v>
      </c>
    </row>
    <row r="75" spans="1:12" s="110" customFormat="1" ht="15" customHeight="1" x14ac:dyDescent="0.2">
      <c r="A75" s="120"/>
      <c r="B75" s="119"/>
      <c r="C75" s="258"/>
      <c r="D75" s="267" t="s">
        <v>198</v>
      </c>
      <c r="E75" s="113">
        <v>66.901408450704224</v>
      </c>
      <c r="F75" s="115">
        <v>570</v>
      </c>
      <c r="G75" s="114">
        <v>563</v>
      </c>
      <c r="H75" s="114">
        <v>564</v>
      </c>
      <c r="I75" s="114">
        <v>562</v>
      </c>
      <c r="J75" s="140">
        <v>545</v>
      </c>
      <c r="K75" s="114">
        <v>25</v>
      </c>
      <c r="L75" s="116">
        <v>4.5871559633027523</v>
      </c>
    </row>
    <row r="76" spans="1:12" s="110" customFormat="1" ht="15" customHeight="1" x14ac:dyDescent="0.2">
      <c r="A76" s="120"/>
      <c r="B76" s="119"/>
      <c r="C76" s="258"/>
      <c r="D76" s="267" t="s">
        <v>199</v>
      </c>
      <c r="E76" s="113">
        <v>33.098591549295776</v>
      </c>
      <c r="F76" s="115">
        <v>282</v>
      </c>
      <c r="G76" s="114">
        <v>282</v>
      </c>
      <c r="H76" s="114">
        <v>281</v>
      </c>
      <c r="I76" s="114">
        <v>273</v>
      </c>
      <c r="J76" s="140">
        <v>266</v>
      </c>
      <c r="K76" s="114">
        <v>16</v>
      </c>
      <c r="L76" s="116">
        <v>6.0150375939849621</v>
      </c>
    </row>
    <row r="77" spans="1:12" s="110" customFormat="1" ht="15" customHeight="1" x14ac:dyDescent="0.2">
      <c r="A77" s="534"/>
      <c r="B77" s="119" t="s">
        <v>205</v>
      </c>
      <c r="C77" s="268"/>
      <c r="D77" s="182"/>
      <c r="E77" s="113">
        <v>10.161186331399097</v>
      </c>
      <c r="F77" s="115">
        <v>5516</v>
      </c>
      <c r="G77" s="114">
        <v>5769</v>
      </c>
      <c r="H77" s="114">
        <v>5884</v>
      </c>
      <c r="I77" s="114">
        <v>5969</v>
      </c>
      <c r="J77" s="140">
        <v>6094</v>
      </c>
      <c r="K77" s="114">
        <v>-578</v>
      </c>
      <c r="L77" s="116">
        <v>-9.4847390876271742</v>
      </c>
    </row>
    <row r="78" spans="1:12" s="110" customFormat="1" ht="15" customHeight="1" x14ac:dyDescent="0.2">
      <c r="A78" s="120"/>
      <c r="B78" s="119"/>
      <c r="C78" s="268" t="s">
        <v>106</v>
      </c>
      <c r="D78" s="182"/>
      <c r="E78" s="113">
        <v>55.783176214648293</v>
      </c>
      <c r="F78" s="115">
        <v>3077</v>
      </c>
      <c r="G78" s="114">
        <v>3207</v>
      </c>
      <c r="H78" s="114">
        <v>3310</v>
      </c>
      <c r="I78" s="114">
        <v>3369</v>
      </c>
      <c r="J78" s="140">
        <v>3435</v>
      </c>
      <c r="K78" s="114">
        <v>-358</v>
      </c>
      <c r="L78" s="116">
        <v>-10.422125181950509</v>
      </c>
    </row>
    <row r="79" spans="1:12" s="110" customFormat="1" ht="15" customHeight="1" x14ac:dyDescent="0.2">
      <c r="A79" s="123"/>
      <c r="B79" s="124"/>
      <c r="C79" s="260" t="s">
        <v>107</v>
      </c>
      <c r="D79" s="261"/>
      <c r="E79" s="125">
        <v>44.216823785351707</v>
      </c>
      <c r="F79" s="143">
        <v>2439</v>
      </c>
      <c r="G79" s="144">
        <v>2562</v>
      </c>
      <c r="H79" s="144">
        <v>2574</v>
      </c>
      <c r="I79" s="144">
        <v>2600</v>
      </c>
      <c r="J79" s="145">
        <v>2659</v>
      </c>
      <c r="K79" s="144">
        <v>-220</v>
      </c>
      <c r="L79" s="146">
        <v>-8.2737871380218131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54285</v>
      </c>
      <c r="E11" s="114">
        <v>54897</v>
      </c>
      <c r="F11" s="114">
        <v>55146</v>
      </c>
      <c r="G11" s="114">
        <v>54197</v>
      </c>
      <c r="H11" s="140">
        <v>54404</v>
      </c>
      <c r="I11" s="115">
        <v>-119</v>
      </c>
      <c r="J11" s="116">
        <v>-0.21873391662377767</v>
      </c>
    </row>
    <row r="12" spans="1:15" s="110" customFormat="1" ht="24.95" customHeight="1" x14ac:dyDescent="0.2">
      <c r="A12" s="193" t="s">
        <v>132</v>
      </c>
      <c r="B12" s="194" t="s">
        <v>133</v>
      </c>
      <c r="C12" s="113">
        <v>4.4211108040895272E-2</v>
      </c>
      <c r="D12" s="115">
        <v>24</v>
      </c>
      <c r="E12" s="114">
        <v>17</v>
      </c>
      <c r="F12" s="114">
        <v>19</v>
      </c>
      <c r="G12" s="114">
        <v>18</v>
      </c>
      <c r="H12" s="140">
        <v>21</v>
      </c>
      <c r="I12" s="115">
        <v>3</v>
      </c>
      <c r="J12" s="116">
        <v>14.285714285714286</v>
      </c>
    </row>
    <row r="13" spans="1:15" s="110" customFormat="1" ht="24.95" customHeight="1" x14ac:dyDescent="0.2">
      <c r="A13" s="193" t="s">
        <v>134</v>
      </c>
      <c r="B13" s="199" t="s">
        <v>214</v>
      </c>
      <c r="C13" s="113">
        <v>1.9563415308096159</v>
      </c>
      <c r="D13" s="115">
        <v>1062</v>
      </c>
      <c r="E13" s="114">
        <v>1052</v>
      </c>
      <c r="F13" s="114">
        <v>1056</v>
      </c>
      <c r="G13" s="114">
        <v>1028</v>
      </c>
      <c r="H13" s="140">
        <v>1027</v>
      </c>
      <c r="I13" s="115">
        <v>35</v>
      </c>
      <c r="J13" s="116">
        <v>3.4079844206426486</v>
      </c>
    </row>
    <row r="14" spans="1:15" s="287" customFormat="1" ht="24" customHeight="1" x14ac:dyDescent="0.2">
      <c r="A14" s="193" t="s">
        <v>215</v>
      </c>
      <c r="B14" s="199" t="s">
        <v>137</v>
      </c>
      <c r="C14" s="113">
        <v>16.866537717601549</v>
      </c>
      <c r="D14" s="115">
        <v>9156</v>
      </c>
      <c r="E14" s="114">
        <v>9301</v>
      </c>
      <c r="F14" s="114">
        <v>9275</v>
      </c>
      <c r="G14" s="114">
        <v>9180</v>
      </c>
      <c r="H14" s="140">
        <v>9211</v>
      </c>
      <c r="I14" s="115">
        <v>-55</v>
      </c>
      <c r="J14" s="116">
        <v>-0.59711214851807626</v>
      </c>
      <c r="K14" s="110"/>
      <c r="L14" s="110"/>
      <c r="M14" s="110"/>
      <c r="N14" s="110"/>
      <c r="O14" s="110"/>
    </row>
    <row r="15" spans="1:15" s="110" customFormat="1" ht="24.75" customHeight="1" x14ac:dyDescent="0.2">
      <c r="A15" s="193" t="s">
        <v>216</v>
      </c>
      <c r="B15" s="199" t="s">
        <v>217</v>
      </c>
      <c r="C15" s="113">
        <v>1.9489730128028</v>
      </c>
      <c r="D15" s="115">
        <v>1058</v>
      </c>
      <c r="E15" s="114">
        <v>1072</v>
      </c>
      <c r="F15" s="114">
        <v>1077</v>
      </c>
      <c r="G15" s="114">
        <v>1102</v>
      </c>
      <c r="H15" s="140">
        <v>1104</v>
      </c>
      <c r="I15" s="115">
        <v>-46</v>
      </c>
      <c r="J15" s="116">
        <v>-4.166666666666667</v>
      </c>
    </row>
    <row r="16" spans="1:15" s="287" customFormat="1" ht="24.95" customHeight="1" x14ac:dyDescent="0.2">
      <c r="A16" s="193" t="s">
        <v>218</v>
      </c>
      <c r="B16" s="199" t="s">
        <v>141</v>
      </c>
      <c r="C16" s="113">
        <v>10.352767799576311</v>
      </c>
      <c r="D16" s="115">
        <v>5620</v>
      </c>
      <c r="E16" s="114">
        <v>5715</v>
      </c>
      <c r="F16" s="114">
        <v>5754</v>
      </c>
      <c r="G16" s="114">
        <v>5700</v>
      </c>
      <c r="H16" s="140">
        <v>5743</v>
      </c>
      <c r="I16" s="115">
        <v>-123</v>
      </c>
      <c r="J16" s="116">
        <v>-2.1417377677172209</v>
      </c>
      <c r="K16" s="110"/>
      <c r="L16" s="110"/>
      <c r="M16" s="110"/>
      <c r="N16" s="110"/>
      <c r="O16" s="110"/>
    </row>
    <row r="17" spans="1:15" s="110" customFormat="1" ht="24.95" customHeight="1" x14ac:dyDescent="0.2">
      <c r="A17" s="193" t="s">
        <v>219</v>
      </c>
      <c r="B17" s="199" t="s">
        <v>220</v>
      </c>
      <c r="C17" s="113">
        <v>4.5647969052224369</v>
      </c>
      <c r="D17" s="115">
        <v>2478</v>
      </c>
      <c r="E17" s="114">
        <v>2514</v>
      </c>
      <c r="F17" s="114">
        <v>2444</v>
      </c>
      <c r="G17" s="114">
        <v>2378</v>
      </c>
      <c r="H17" s="140">
        <v>2364</v>
      </c>
      <c r="I17" s="115">
        <v>114</v>
      </c>
      <c r="J17" s="116">
        <v>4.8223350253807107</v>
      </c>
    </row>
    <row r="18" spans="1:15" s="287" customFormat="1" ht="24.95" customHeight="1" x14ac:dyDescent="0.2">
      <c r="A18" s="201" t="s">
        <v>144</v>
      </c>
      <c r="B18" s="202" t="s">
        <v>145</v>
      </c>
      <c r="C18" s="113">
        <v>3.1039882103711891</v>
      </c>
      <c r="D18" s="115">
        <v>1685</v>
      </c>
      <c r="E18" s="114">
        <v>1671</v>
      </c>
      <c r="F18" s="114">
        <v>1769</v>
      </c>
      <c r="G18" s="114">
        <v>1625</v>
      </c>
      <c r="H18" s="140">
        <v>1583</v>
      </c>
      <c r="I18" s="115">
        <v>102</v>
      </c>
      <c r="J18" s="116">
        <v>6.4434617814276693</v>
      </c>
      <c r="K18" s="110"/>
      <c r="L18" s="110"/>
      <c r="M18" s="110"/>
      <c r="N18" s="110"/>
      <c r="O18" s="110"/>
    </row>
    <row r="19" spans="1:15" s="110" customFormat="1" ht="24.95" customHeight="1" x14ac:dyDescent="0.2">
      <c r="A19" s="193" t="s">
        <v>146</v>
      </c>
      <c r="B19" s="199" t="s">
        <v>147</v>
      </c>
      <c r="C19" s="113">
        <v>13.49359859998158</v>
      </c>
      <c r="D19" s="115">
        <v>7325</v>
      </c>
      <c r="E19" s="114">
        <v>7403</v>
      </c>
      <c r="F19" s="114">
        <v>7521</v>
      </c>
      <c r="G19" s="114">
        <v>7307</v>
      </c>
      <c r="H19" s="140">
        <v>7340</v>
      </c>
      <c r="I19" s="115">
        <v>-15</v>
      </c>
      <c r="J19" s="116">
        <v>-0.20435967302452315</v>
      </c>
    </row>
    <row r="20" spans="1:15" s="287" customFormat="1" ht="24.95" customHeight="1" x14ac:dyDescent="0.2">
      <c r="A20" s="193" t="s">
        <v>148</v>
      </c>
      <c r="B20" s="199" t="s">
        <v>149</v>
      </c>
      <c r="C20" s="113">
        <v>2.1773970710140924</v>
      </c>
      <c r="D20" s="115">
        <v>1182</v>
      </c>
      <c r="E20" s="114">
        <v>1217</v>
      </c>
      <c r="F20" s="114">
        <v>1292</v>
      </c>
      <c r="G20" s="114">
        <v>1383</v>
      </c>
      <c r="H20" s="140">
        <v>1402</v>
      </c>
      <c r="I20" s="115">
        <v>-220</v>
      </c>
      <c r="J20" s="116">
        <v>-15.691868758915835</v>
      </c>
      <c r="K20" s="110"/>
      <c r="L20" s="110"/>
      <c r="M20" s="110"/>
      <c r="N20" s="110"/>
      <c r="O20" s="110"/>
    </row>
    <row r="21" spans="1:15" s="110" customFormat="1" ht="24.95" customHeight="1" x14ac:dyDescent="0.2">
      <c r="A21" s="201" t="s">
        <v>150</v>
      </c>
      <c r="B21" s="202" t="s">
        <v>151</v>
      </c>
      <c r="C21" s="113">
        <v>3.2974118080501058</v>
      </c>
      <c r="D21" s="115">
        <v>1790</v>
      </c>
      <c r="E21" s="114">
        <v>1795</v>
      </c>
      <c r="F21" s="114">
        <v>1756</v>
      </c>
      <c r="G21" s="114">
        <v>1704</v>
      </c>
      <c r="H21" s="140">
        <v>1638</v>
      </c>
      <c r="I21" s="115">
        <v>152</v>
      </c>
      <c r="J21" s="116">
        <v>9.2796092796092804</v>
      </c>
    </row>
    <row r="22" spans="1:15" s="110" customFormat="1" ht="24.95" customHeight="1" x14ac:dyDescent="0.2">
      <c r="A22" s="201" t="s">
        <v>152</v>
      </c>
      <c r="B22" s="199" t="s">
        <v>153</v>
      </c>
      <c r="C22" s="113">
        <v>3.7376807589573549</v>
      </c>
      <c r="D22" s="115">
        <v>2029</v>
      </c>
      <c r="E22" s="114">
        <v>2036</v>
      </c>
      <c r="F22" s="114">
        <v>2041</v>
      </c>
      <c r="G22" s="114">
        <v>1992</v>
      </c>
      <c r="H22" s="140">
        <v>2017</v>
      </c>
      <c r="I22" s="115">
        <v>12</v>
      </c>
      <c r="J22" s="116">
        <v>0.59494298463063955</v>
      </c>
    </row>
    <row r="23" spans="1:15" s="110" customFormat="1" ht="24.95" customHeight="1" x14ac:dyDescent="0.2">
      <c r="A23" s="193" t="s">
        <v>154</v>
      </c>
      <c r="B23" s="199" t="s">
        <v>155</v>
      </c>
      <c r="C23" s="113">
        <v>2.2308188265635076</v>
      </c>
      <c r="D23" s="115">
        <v>1211</v>
      </c>
      <c r="E23" s="114">
        <v>1219</v>
      </c>
      <c r="F23" s="114">
        <v>1236</v>
      </c>
      <c r="G23" s="114">
        <v>1210</v>
      </c>
      <c r="H23" s="140">
        <v>1217</v>
      </c>
      <c r="I23" s="115">
        <v>-6</v>
      </c>
      <c r="J23" s="116">
        <v>-0.49301561216105177</v>
      </c>
    </row>
    <row r="24" spans="1:15" s="110" customFormat="1" ht="24.95" customHeight="1" x14ac:dyDescent="0.2">
      <c r="A24" s="193" t="s">
        <v>156</v>
      </c>
      <c r="B24" s="199" t="s">
        <v>221</v>
      </c>
      <c r="C24" s="113">
        <v>8.3485309017223912</v>
      </c>
      <c r="D24" s="115">
        <v>4532</v>
      </c>
      <c r="E24" s="114">
        <v>4559</v>
      </c>
      <c r="F24" s="114">
        <v>4587</v>
      </c>
      <c r="G24" s="114">
        <v>4492</v>
      </c>
      <c r="H24" s="140">
        <v>4482</v>
      </c>
      <c r="I24" s="115">
        <v>50</v>
      </c>
      <c r="J24" s="116">
        <v>1.1155734047300312</v>
      </c>
    </row>
    <row r="25" spans="1:15" s="110" customFormat="1" ht="24.95" customHeight="1" x14ac:dyDescent="0.2">
      <c r="A25" s="193" t="s">
        <v>222</v>
      </c>
      <c r="B25" s="204" t="s">
        <v>159</v>
      </c>
      <c r="C25" s="113">
        <v>5.3292806484295845</v>
      </c>
      <c r="D25" s="115">
        <v>2893</v>
      </c>
      <c r="E25" s="114">
        <v>2898</v>
      </c>
      <c r="F25" s="114">
        <v>2918</v>
      </c>
      <c r="G25" s="114">
        <v>2894</v>
      </c>
      <c r="H25" s="140">
        <v>3090</v>
      </c>
      <c r="I25" s="115">
        <v>-197</v>
      </c>
      <c r="J25" s="116">
        <v>-6.375404530744337</v>
      </c>
    </row>
    <row r="26" spans="1:15" s="110" customFormat="1" ht="24.95" customHeight="1" x14ac:dyDescent="0.2">
      <c r="A26" s="201">
        <v>782.78300000000002</v>
      </c>
      <c r="B26" s="203" t="s">
        <v>160</v>
      </c>
      <c r="C26" s="113">
        <v>2.571612784378742</v>
      </c>
      <c r="D26" s="115">
        <v>1396</v>
      </c>
      <c r="E26" s="114">
        <v>1516</v>
      </c>
      <c r="F26" s="114">
        <v>1592</v>
      </c>
      <c r="G26" s="114">
        <v>1552</v>
      </c>
      <c r="H26" s="140">
        <v>1576</v>
      </c>
      <c r="I26" s="115">
        <v>-180</v>
      </c>
      <c r="J26" s="116">
        <v>-11.421319796954315</v>
      </c>
    </row>
    <row r="27" spans="1:15" s="110" customFormat="1" ht="24.95" customHeight="1" x14ac:dyDescent="0.2">
      <c r="A27" s="193" t="s">
        <v>161</v>
      </c>
      <c r="B27" s="199" t="s">
        <v>223</v>
      </c>
      <c r="C27" s="113">
        <v>10.284609008013263</v>
      </c>
      <c r="D27" s="115">
        <v>5583</v>
      </c>
      <c r="E27" s="114">
        <v>5622</v>
      </c>
      <c r="F27" s="114">
        <v>5586</v>
      </c>
      <c r="G27" s="114">
        <v>5630</v>
      </c>
      <c r="H27" s="140">
        <v>5598</v>
      </c>
      <c r="I27" s="115">
        <v>-15</v>
      </c>
      <c r="J27" s="116">
        <v>-0.26795284030010719</v>
      </c>
    </row>
    <row r="28" spans="1:15" s="110" customFormat="1" ht="24.95" customHeight="1" x14ac:dyDescent="0.2">
      <c r="A28" s="193" t="s">
        <v>163</v>
      </c>
      <c r="B28" s="199" t="s">
        <v>164</v>
      </c>
      <c r="C28" s="113">
        <v>8.3466887722206877</v>
      </c>
      <c r="D28" s="115">
        <v>4531</v>
      </c>
      <c r="E28" s="114">
        <v>4586</v>
      </c>
      <c r="F28" s="114">
        <v>4571</v>
      </c>
      <c r="G28" s="114">
        <v>4514</v>
      </c>
      <c r="H28" s="140">
        <v>4563</v>
      </c>
      <c r="I28" s="115">
        <v>-32</v>
      </c>
      <c r="J28" s="116">
        <v>-0.70129300898531666</v>
      </c>
    </row>
    <row r="29" spans="1:15" s="110" customFormat="1" ht="24.95" customHeight="1" x14ac:dyDescent="0.2">
      <c r="A29" s="193">
        <v>86</v>
      </c>
      <c r="B29" s="199" t="s">
        <v>165</v>
      </c>
      <c r="C29" s="113">
        <v>9.0632771483835306</v>
      </c>
      <c r="D29" s="115">
        <v>4920</v>
      </c>
      <c r="E29" s="114">
        <v>4934</v>
      </c>
      <c r="F29" s="114">
        <v>4870</v>
      </c>
      <c r="G29" s="114">
        <v>4794</v>
      </c>
      <c r="H29" s="140">
        <v>4786</v>
      </c>
      <c r="I29" s="115">
        <v>134</v>
      </c>
      <c r="J29" s="116">
        <v>2.7998328458002506</v>
      </c>
    </row>
    <row r="30" spans="1:15" s="110" customFormat="1" ht="24.95" customHeight="1" x14ac:dyDescent="0.2">
      <c r="A30" s="193">
        <v>87.88</v>
      </c>
      <c r="B30" s="204" t="s">
        <v>166</v>
      </c>
      <c r="C30" s="113">
        <v>4.9903288201160541</v>
      </c>
      <c r="D30" s="115">
        <v>2709</v>
      </c>
      <c r="E30" s="114">
        <v>2803</v>
      </c>
      <c r="F30" s="114">
        <v>2784</v>
      </c>
      <c r="G30" s="114">
        <v>2641</v>
      </c>
      <c r="H30" s="140">
        <v>2629</v>
      </c>
      <c r="I30" s="115">
        <v>80</v>
      </c>
      <c r="J30" s="116">
        <v>3.0429821224800304</v>
      </c>
    </row>
    <row r="31" spans="1:15" s="110" customFormat="1" ht="24.95" customHeight="1" x14ac:dyDescent="0.2">
      <c r="A31" s="193" t="s">
        <v>167</v>
      </c>
      <c r="B31" s="199" t="s">
        <v>168</v>
      </c>
      <c r="C31" s="113">
        <v>4.1576862853458598</v>
      </c>
      <c r="D31" s="115">
        <v>2257</v>
      </c>
      <c r="E31" s="114">
        <v>2268</v>
      </c>
      <c r="F31" s="114">
        <v>2273</v>
      </c>
      <c r="G31" s="114">
        <v>2233</v>
      </c>
      <c r="H31" s="140">
        <v>2224</v>
      </c>
      <c r="I31" s="115">
        <v>33</v>
      </c>
      <c r="J31" s="116">
        <v>1.4838129496402879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4.4211108040895272E-2</v>
      </c>
      <c r="D34" s="115">
        <v>24</v>
      </c>
      <c r="E34" s="114">
        <v>17</v>
      </c>
      <c r="F34" s="114">
        <v>19</v>
      </c>
      <c r="G34" s="114">
        <v>18</v>
      </c>
      <c r="H34" s="140">
        <v>21</v>
      </c>
      <c r="I34" s="115">
        <v>3</v>
      </c>
      <c r="J34" s="116">
        <v>14.285714285714286</v>
      </c>
    </row>
    <row r="35" spans="1:10" s="110" customFormat="1" ht="24.95" customHeight="1" x14ac:dyDescent="0.2">
      <c r="A35" s="292" t="s">
        <v>171</v>
      </c>
      <c r="B35" s="293" t="s">
        <v>172</v>
      </c>
      <c r="C35" s="113">
        <v>21.926867458782354</v>
      </c>
      <c r="D35" s="115">
        <v>11903</v>
      </c>
      <c r="E35" s="114">
        <v>12024</v>
      </c>
      <c r="F35" s="114">
        <v>12100</v>
      </c>
      <c r="G35" s="114">
        <v>11833</v>
      </c>
      <c r="H35" s="140">
        <v>11821</v>
      </c>
      <c r="I35" s="115">
        <v>82</v>
      </c>
      <c r="J35" s="116">
        <v>0.69368073767024785</v>
      </c>
    </row>
    <row r="36" spans="1:10" s="110" customFormat="1" ht="24.95" customHeight="1" x14ac:dyDescent="0.2">
      <c r="A36" s="294" t="s">
        <v>173</v>
      </c>
      <c r="B36" s="295" t="s">
        <v>174</v>
      </c>
      <c r="C36" s="125">
        <v>78.028921433176748</v>
      </c>
      <c r="D36" s="143">
        <v>42358</v>
      </c>
      <c r="E36" s="144">
        <v>42856</v>
      </c>
      <c r="F36" s="144">
        <v>43027</v>
      </c>
      <c r="G36" s="144">
        <v>42346</v>
      </c>
      <c r="H36" s="145">
        <v>42562</v>
      </c>
      <c r="I36" s="143">
        <v>-204</v>
      </c>
      <c r="J36" s="146">
        <v>-0.47930078473755933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2020-09-25T09:22:22Z</dcterms:created>
  <dcterms:modified xsi:type="dcterms:W3CDTF">2020-09-28T08:09:13Z</dcterms:modified>
</cp:coreProperties>
</file>