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H43" i="24"/>
  <c r="G43" i="24"/>
  <c r="F43" i="24"/>
  <c r="E43" i="24"/>
  <c r="C43" i="24"/>
  <c r="I43" i="24" s="1"/>
  <c r="B43" i="24"/>
  <c r="D43" i="24" s="1"/>
  <c r="K42" i="24"/>
  <c r="I42" i="24"/>
  <c r="C42" i="24"/>
  <c r="M42" i="24" s="1"/>
  <c r="B42" i="24"/>
  <c r="D42" i="24" s="1"/>
  <c r="M41" i="24"/>
  <c r="H41" i="24"/>
  <c r="G41" i="24"/>
  <c r="F41" i="24"/>
  <c r="E41" i="24"/>
  <c r="C41" i="24"/>
  <c r="I41" i="24" s="1"/>
  <c r="B41" i="24"/>
  <c r="D41" i="24" s="1"/>
  <c r="K40" i="24"/>
  <c r="I40" i="24"/>
  <c r="C40" i="24"/>
  <c r="M40" i="24" s="1"/>
  <c r="B40" i="24"/>
  <c r="D40" i="24" s="1"/>
  <c r="M36" i="24"/>
  <c r="L36" i="24"/>
  <c r="K36" i="24"/>
  <c r="J36" i="24"/>
  <c r="I36" i="24"/>
  <c r="H36" i="24"/>
  <c r="G36" i="24"/>
  <c r="F36" i="24"/>
  <c r="E36" i="24"/>
  <c r="D36" i="24"/>
  <c r="L57" i="15"/>
  <c r="K57" i="15"/>
  <c r="C38" i="24"/>
  <c r="C37" i="24"/>
  <c r="C35" i="24"/>
  <c r="C34" i="24"/>
  <c r="C33" i="24"/>
  <c r="C32" i="24"/>
  <c r="C31" i="24"/>
  <c r="C30" i="24"/>
  <c r="G30" i="24" s="1"/>
  <c r="C29" i="24"/>
  <c r="C28" i="24"/>
  <c r="C27" i="24"/>
  <c r="C26" i="24"/>
  <c r="C25" i="24"/>
  <c r="C24" i="24"/>
  <c r="C23" i="24"/>
  <c r="C22" i="24"/>
  <c r="G22" i="24" s="1"/>
  <c r="C21" i="24"/>
  <c r="C20" i="24"/>
  <c r="C19" i="24"/>
  <c r="C18" i="24"/>
  <c r="C17" i="24"/>
  <c r="C16" i="24"/>
  <c r="C15" i="24"/>
  <c r="C9" i="24"/>
  <c r="C8" i="24"/>
  <c r="C7" i="24"/>
  <c r="B38" i="24"/>
  <c r="B37" i="24"/>
  <c r="B35" i="24"/>
  <c r="K35" i="24" s="1"/>
  <c r="B34" i="24"/>
  <c r="B33" i="24"/>
  <c r="B32" i="24"/>
  <c r="B31" i="24"/>
  <c r="K31" i="24" s="1"/>
  <c r="B30" i="24"/>
  <c r="B29" i="24"/>
  <c r="B28" i="24"/>
  <c r="B27" i="24"/>
  <c r="B26" i="24"/>
  <c r="B25" i="24"/>
  <c r="B24" i="24"/>
  <c r="B23" i="24"/>
  <c r="B22" i="24"/>
  <c r="B21" i="24"/>
  <c r="B20" i="24"/>
  <c r="B19" i="24"/>
  <c r="K19" i="24" s="1"/>
  <c r="B18" i="24"/>
  <c r="B17" i="24"/>
  <c r="B16" i="24"/>
  <c r="B15" i="24"/>
  <c r="B9" i="24"/>
  <c r="B8" i="24"/>
  <c r="B7" i="24"/>
  <c r="F9" i="24" l="1"/>
  <c r="D9" i="24"/>
  <c r="J9" i="24"/>
  <c r="H9" i="24"/>
  <c r="K9" i="24"/>
  <c r="K28" i="24"/>
  <c r="J28" i="24"/>
  <c r="H28" i="24"/>
  <c r="F28" i="24"/>
  <c r="D28" i="24"/>
  <c r="K34" i="24"/>
  <c r="J34" i="24"/>
  <c r="H34" i="24"/>
  <c r="F34" i="24"/>
  <c r="D34" i="24"/>
  <c r="D38" i="24"/>
  <c r="K38" i="24"/>
  <c r="J38" i="24"/>
  <c r="H38" i="24"/>
  <c r="F38" i="24"/>
  <c r="I16" i="24"/>
  <c r="M16" i="24"/>
  <c r="E16" i="24"/>
  <c r="L16" i="24"/>
  <c r="G16" i="24"/>
  <c r="G19" i="24"/>
  <c r="M19" i="24"/>
  <c r="E19" i="24"/>
  <c r="L19" i="24"/>
  <c r="I19" i="24"/>
  <c r="G25" i="24"/>
  <c r="M25" i="24"/>
  <c r="E25" i="24"/>
  <c r="L25" i="24"/>
  <c r="I25" i="24"/>
  <c r="G31" i="24"/>
  <c r="M31" i="24"/>
  <c r="E31" i="24"/>
  <c r="L31" i="24"/>
  <c r="I31" i="24"/>
  <c r="K16" i="24"/>
  <c r="J16" i="24"/>
  <c r="H16" i="24"/>
  <c r="F16" i="24"/>
  <c r="D16" i="24"/>
  <c r="K22" i="24"/>
  <c r="J22" i="24"/>
  <c r="H22" i="24"/>
  <c r="F22" i="24"/>
  <c r="D22" i="24"/>
  <c r="F25" i="24"/>
  <c r="D25" i="24"/>
  <c r="J25" i="24"/>
  <c r="H25" i="24"/>
  <c r="K25" i="24"/>
  <c r="I20" i="24"/>
  <c r="M20" i="24"/>
  <c r="E20" i="24"/>
  <c r="L20" i="24"/>
  <c r="G20" i="24"/>
  <c r="G29" i="24"/>
  <c r="M29" i="24"/>
  <c r="E29" i="24"/>
  <c r="L29" i="24"/>
  <c r="I29" i="24"/>
  <c r="I32" i="24"/>
  <c r="M32" i="24"/>
  <c r="E32" i="24"/>
  <c r="L32" i="24"/>
  <c r="G32" i="24"/>
  <c r="G35" i="24"/>
  <c r="M35" i="24"/>
  <c r="E35" i="24"/>
  <c r="L35" i="24"/>
  <c r="I35" i="24"/>
  <c r="K8" i="24"/>
  <c r="J8" i="24"/>
  <c r="H8" i="24"/>
  <c r="F8" i="24"/>
  <c r="D8" i="24"/>
  <c r="K20" i="24"/>
  <c r="J20" i="24"/>
  <c r="H20" i="24"/>
  <c r="F20" i="24"/>
  <c r="D20" i="24"/>
  <c r="K26" i="24"/>
  <c r="J26" i="24"/>
  <c r="H26" i="24"/>
  <c r="F26" i="24"/>
  <c r="D26" i="24"/>
  <c r="F29" i="24"/>
  <c r="D29" i="24"/>
  <c r="J29" i="24"/>
  <c r="H29" i="24"/>
  <c r="K29" i="24"/>
  <c r="K32" i="24"/>
  <c r="J32" i="24"/>
  <c r="H32" i="24"/>
  <c r="F32" i="24"/>
  <c r="D32" i="24"/>
  <c r="G17" i="24"/>
  <c r="M17" i="24"/>
  <c r="E17" i="24"/>
  <c r="L17" i="24"/>
  <c r="I17" i="24"/>
  <c r="G23" i="24"/>
  <c r="M23" i="24"/>
  <c r="E23" i="24"/>
  <c r="L23" i="24"/>
  <c r="I23" i="24"/>
  <c r="B14" i="24"/>
  <c r="B6" i="24"/>
  <c r="F17" i="24"/>
  <c r="D17" i="24"/>
  <c r="J17" i="24"/>
  <c r="H17" i="24"/>
  <c r="K17" i="24"/>
  <c r="F23" i="24"/>
  <c r="D23" i="24"/>
  <c r="J23" i="24"/>
  <c r="H23" i="24"/>
  <c r="K23" i="24"/>
  <c r="G9" i="24"/>
  <c r="M9" i="24"/>
  <c r="E9" i="24"/>
  <c r="L9" i="24"/>
  <c r="I9" i="24"/>
  <c r="I37" i="24"/>
  <c r="G37" i="24"/>
  <c r="L37" i="24"/>
  <c r="M37" i="24"/>
  <c r="E37" i="24"/>
  <c r="H37" i="24"/>
  <c r="F37" i="24"/>
  <c r="D37" i="24"/>
  <c r="K37" i="24"/>
  <c r="J37" i="24"/>
  <c r="G21" i="24"/>
  <c r="M21" i="24"/>
  <c r="E21" i="24"/>
  <c r="L21" i="24"/>
  <c r="I21" i="24"/>
  <c r="I24" i="24"/>
  <c r="M24" i="24"/>
  <c r="E24" i="24"/>
  <c r="L24" i="24"/>
  <c r="G24" i="24"/>
  <c r="G27" i="24"/>
  <c r="M27" i="24"/>
  <c r="E27" i="24"/>
  <c r="L27" i="24"/>
  <c r="I27" i="24"/>
  <c r="G33" i="24"/>
  <c r="M33" i="24"/>
  <c r="E33" i="24"/>
  <c r="L33" i="24"/>
  <c r="I33" i="24"/>
  <c r="K18" i="24"/>
  <c r="J18" i="24"/>
  <c r="H18" i="24"/>
  <c r="F18" i="24"/>
  <c r="D18" i="24"/>
  <c r="F21" i="24"/>
  <c r="D21" i="24"/>
  <c r="J21" i="24"/>
  <c r="H21" i="24"/>
  <c r="K21" i="24"/>
  <c r="K24" i="24"/>
  <c r="J24" i="24"/>
  <c r="H24" i="24"/>
  <c r="F24" i="24"/>
  <c r="D24" i="24"/>
  <c r="K30" i="24"/>
  <c r="J30" i="24"/>
  <c r="H30" i="24"/>
  <c r="F30" i="24"/>
  <c r="D30" i="24"/>
  <c r="F33" i="24"/>
  <c r="D33" i="24"/>
  <c r="J33" i="24"/>
  <c r="H33" i="24"/>
  <c r="K33" i="24"/>
  <c r="G15" i="24"/>
  <c r="M15" i="24"/>
  <c r="E15" i="24"/>
  <c r="L15" i="24"/>
  <c r="I15" i="24"/>
  <c r="F7" i="24"/>
  <c r="D7" i="24"/>
  <c r="J7" i="24"/>
  <c r="H7" i="24"/>
  <c r="K7" i="24"/>
  <c r="F15" i="24"/>
  <c r="D15" i="24"/>
  <c r="J15" i="24"/>
  <c r="H15" i="24"/>
  <c r="K15" i="24"/>
  <c r="G7" i="24"/>
  <c r="M7" i="24"/>
  <c r="E7" i="24"/>
  <c r="L7" i="24"/>
  <c r="I7" i="24"/>
  <c r="I28" i="24"/>
  <c r="M28" i="24"/>
  <c r="E28" i="24"/>
  <c r="L28" i="24"/>
  <c r="G28" i="24"/>
  <c r="F19" i="24"/>
  <c r="D19" i="24"/>
  <c r="J19" i="24"/>
  <c r="H19" i="24"/>
  <c r="F27" i="24"/>
  <c r="D27" i="24"/>
  <c r="J27" i="24"/>
  <c r="H27" i="24"/>
  <c r="F35" i="24"/>
  <c r="D35" i="24"/>
  <c r="J35" i="24"/>
  <c r="H35" i="24"/>
  <c r="B45" i="24"/>
  <c r="B39" i="24"/>
  <c r="I8" i="24"/>
  <c r="M8" i="24"/>
  <c r="E8" i="24"/>
  <c r="L8" i="24"/>
  <c r="I18" i="24"/>
  <c r="M18" i="24"/>
  <c r="E18" i="24"/>
  <c r="L18" i="24"/>
  <c r="I26" i="24"/>
  <c r="M26" i="24"/>
  <c r="E26" i="24"/>
  <c r="L26" i="24"/>
  <c r="I34" i="24"/>
  <c r="M34" i="24"/>
  <c r="E34" i="24"/>
  <c r="L34" i="24"/>
  <c r="G26"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27" i="24"/>
  <c r="F31" i="24"/>
  <c r="D31" i="24"/>
  <c r="J31" i="24"/>
  <c r="H31" i="24"/>
  <c r="G8" i="24"/>
  <c r="I38" i="24"/>
  <c r="C14" i="24"/>
  <c r="C6" i="24"/>
  <c r="I22" i="24"/>
  <c r="M22" i="24"/>
  <c r="E22" i="24"/>
  <c r="L22" i="24"/>
  <c r="I30" i="24"/>
  <c r="M30" i="24"/>
  <c r="E30" i="24"/>
  <c r="L30" i="24"/>
  <c r="C45" i="24"/>
  <c r="C39" i="24"/>
  <c r="G18"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K41" i="24"/>
  <c r="G42" i="24"/>
  <c r="K43" i="24"/>
  <c r="G44" i="24"/>
  <c r="H40" i="24"/>
  <c r="L41" i="24"/>
  <c r="H42" i="24"/>
  <c r="L43" i="24"/>
  <c r="H44" i="24"/>
  <c r="J40" i="24"/>
  <c r="J42" i="24"/>
  <c r="J44" i="24"/>
  <c r="L40" i="24"/>
  <c r="L42" i="24"/>
  <c r="L44" i="24"/>
  <c r="E40" i="24"/>
  <c r="E42" i="24"/>
  <c r="E44" i="24"/>
  <c r="J79" i="24" l="1"/>
  <c r="J78" i="24"/>
  <c r="I39" i="24"/>
  <c r="G39" i="24"/>
  <c r="L39" i="24"/>
  <c r="M39" i="24"/>
  <c r="E39" i="24"/>
  <c r="K77" i="24"/>
  <c r="I45" i="24"/>
  <c r="G45" i="24"/>
  <c r="L45" i="24"/>
  <c r="M45" i="24"/>
  <c r="E45" i="24"/>
  <c r="K6" i="24"/>
  <c r="J6" i="24"/>
  <c r="H6" i="24"/>
  <c r="F6" i="24"/>
  <c r="D6" i="24"/>
  <c r="I6" i="24"/>
  <c r="M6" i="24"/>
  <c r="E6" i="24"/>
  <c r="L6" i="24"/>
  <c r="G6" i="24"/>
  <c r="K14" i="24"/>
  <c r="J14" i="24"/>
  <c r="H14" i="24"/>
  <c r="F14" i="24"/>
  <c r="D14" i="24"/>
  <c r="I14" i="24"/>
  <c r="M14" i="24"/>
  <c r="E14" i="24"/>
  <c r="L14" i="24"/>
  <c r="G14" i="24"/>
  <c r="H39" i="24"/>
  <c r="F39" i="24"/>
  <c r="D39" i="24"/>
  <c r="K39" i="24"/>
  <c r="J39" i="24"/>
  <c r="H45" i="24"/>
  <c r="F45" i="24"/>
  <c r="D45" i="24"/>
  <c r="K45" i="24"/>
  <c r="J45" i="24"/>
  <c r="I78" i="24"/>
  <c r="I79" i="24"/>
  <c r="K79" i="24" l="1"/>
  <c r="K78" i="24"/>
  <c r="I81" i="24" s="1"/>
  <c r="I83" i="24"/>
  <c r="I82" i="24"/>
</calcChain>
</file>

<file path=xl/sharedStrings.xml><?xml version="1.0" encoding="utf-8"?>
<sst xmlns="http://schemas.openxmlformats.org/spreadsheetml/2006/main" count="1745" uniqueCount="521">
  <si>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</si>
  <si>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</si>
  <si>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</si>
  <si>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</si>
  <si>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</si>
  <si>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</si>
  <si>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</si>
  <si>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</si>
  <si>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</si>
  <si>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</si>
  <si>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</si>
  <si>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</si>
  <si>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</si>
  <si>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Landau in der Pfalz, kr.f. St. (07313)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</si>
  <si>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</si>
  <si>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</si>
  <si>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</si>
  <si>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</si>
  <si>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</si>
  <si>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</si>
  <si>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</si>
  <si>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</si>
  <si>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</si>
  <si>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</si>
  <si>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</si>
  <si>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</si>
  <si>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</si>
  <si>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</si>
  <si>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</si>
  <si>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</si>
  <si>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</si>
  <si>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</si>
  <si>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</si>
  <si>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</si>
  <si>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</si>
  <si>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</si>
  <si>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</si>
  <si>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</si>
  <si>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</si>
  <si>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</si>
  <si>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</si>
  <si>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</si>
  <si>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</si>
  <si>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</si>
  <si>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</si>
  <si>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</si>
  <si>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</si>
  <si>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</si>
  <si>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</si>
  <si>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</si>
  <si>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</si>
  <si>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</si>
  <si>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</si>
  <si>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</si>
  <si>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</si>
  <si>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</si>
  <si>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</si>
  <si>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</si>
  <si>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</si>
  <si>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</si>
  <si>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</si>
  <si>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</si>
  <si>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</si>
  <si>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</si>
  <si>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</si>
  <si>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</si>
  <si>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</si>
  <si>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</si>
  <si>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</si>
  <si>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</si>
  <si>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</si>
  <si>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</si>
  <si>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</si>
  <si>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</si>
  <si>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</si>
  <si>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</si>
  <si>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</si>
  <si>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</si>
  <si>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</si>
  <si>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</si>
  <si>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</si>
  <si>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</si>
  <si>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</si>
  <si>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</si>
  <si>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</si>
  <si>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</si>
  <si>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</si>
  <si>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</si>
  <si>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</si>
  <si>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</si>
  <si>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</si>
  <si>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</si>
  <si>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Landau in der Pfalz, kr.f. St. (07313);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</si>
  <si>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</si>
  <si>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</si>
  <si>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</si>
  <si>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</si>
  <si>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</si>
  <si>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</si>
  <si>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</si>
  <si>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</si>
  <si>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</si>
  <si>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</si>
  <si>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</si>
  <si>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</si>
  <si>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</si>
  <si>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</si>
  <si>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</si>
  <si>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</si>
  <si>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</si>
  <si>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</si>
  <si>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</si>
  <si>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</si>
  <si>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</si>
  <si>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</si>
  <si>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</si>
  <si>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</si>
  <si>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</si>
  <si>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</si>
  <si>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</si>
  <si>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</si>
  <si>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</si>
  <si>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</si>
  <si>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</si>
  <si>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</si>
  <si>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</si>
  <si>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</si>
  <si>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</si>
  <si>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</si>
  <si>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</si>
  <si>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</si>
  <si>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</si>
  <si>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</si>
  <si>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</si>
  <si>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</si>
  <si>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</si>
  <si>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</si>
  <si>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</si>
  <si>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</si>
  <si>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</si>
  <si>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</si>
  <si>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</si>
  <si>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</si>
  <si>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</si>
  <si>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</si>
  <si>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</si>
  <si>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</si>
  <si>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</si>
  <si>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</si>
  <si>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</si>
  <si>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</si>
  <si>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</si>
  <si>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</si>
  <si>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</si>
  <si>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</si>
  <si>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</si>
  <si>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</si>
  <si>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</si>
  <si>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</si>
  <si>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</si>
  <si>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</si>
  <si>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</si>
  <si>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</si>
  <si>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</si>
  <si>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</si>
  <si>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</si>
  <si>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</si>
  <si>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</si>
  <si>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</si>
  <si>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</si>
  <si>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</si>
  <si>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</si>
  <si>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</si>
  <si>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</si>
  <si>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</si>
  <si>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</si>
  <si>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</si>
  <si>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</si>
  <si>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</si>
  <si>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</si>
  <si>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</si>
  <si>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</si>
  <si>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</si>
  <si>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Landau in der Pfalz, kr.f. St. (07313)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</si>
  <si>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</si>
  <si>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</si>
  <si>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</si>
  <si>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</si>
  <si>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</si>
  <si>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</si>
  <si>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</si>
  <si>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</si>
  <si>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</si>
  <si>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</si>
  <si>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</si>
  <si>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</si>
  <si>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</si>
  <si>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</si>
  <si>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</si>
  <si>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</si>
  <si>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</si>
  <si>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</si>
  <si>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</si>
  <si>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</si>
  <si>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</si>
  <si>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</si>
  <si>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</si>
  <si>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</si>
  <si>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</si>
  <si>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</si>
  <si>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</si>
  <si>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</si>
  <si>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</si>
  <si>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</si>
  <si>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</si>
  <si>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</si>
  <si>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</si>
  <si>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</si>
  <si>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</si>
  <si>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</si>
  <si>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</si>
  <si>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</si>
  <si>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</si>
  <si>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</si>
  <si>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</si>
  <si>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</si>
  <si>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</si>
  <si>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</si>
  <si>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</si>
  <si>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</si>
  <si>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</si>
  <si>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</si>
  <si>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</si>
  <si>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</si>
  <si>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</si>
  <si>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</si>
  <si>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</si>
  <si>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</si>
  <si>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</si>
  <si>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</si>
  <si>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</si>
  <si>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</si>
  <si>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</si>
  <si>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</si>
  <si>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</si>
  <si>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</si>
  <si>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</si>
  <si>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</si>
  <si>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</si>
  <si>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</si>
  <si>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</si>
  <si>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</si>
  <si>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</si>
  <si>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</si>
  <si>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</si>
  <si>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</si>
  <si>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</si>
  <si>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</si>
  <si>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</si>
  <si>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</si>
  <si>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</si>
  <si>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</si>
  <si>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</si>
  <si>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</si>
  <si>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</si>
  <si>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</si>
  <si>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</si>
  <si>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</si>
  <si>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</si>
  <si>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</si>
  <si>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</si>
  <si>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</si>
  <si>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</si>
  <si>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</si>
  <si>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</si>
  <si>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</si>
  <si>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</si>
  <si>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</si>
  <si>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</si>
  <si>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</si>
  <si>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</si>
  <si>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</si>
  <si>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</si>
  <si>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</si>
  <si>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</si>
  <si>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</si>
  <si>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</si>
  <si>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</si>
  <si>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</si>
  <si>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</si>
  <si>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</si>
  <si>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</si>
  <si>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</si>
  <si>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</si>
  <si>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</si>
  <si>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</si>
  <si>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</si>
  <si>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</si>
  <si>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</si>
  <si>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</si>
  <si>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</si>
  <si>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</si>
  <si>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</si>
  <si>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</si>
  <si>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</si>
  <si>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</si>
  <si>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</si>
  <si>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</si>
  <si>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</si>
  <si>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</si>
  <si>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</si>
  <si>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</si>
  <si>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</si>
  <si>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</si>
  <si>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</si>
  <si>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</si>
  <si>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</si>
  <si>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</si>
  <si>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</si>
  <si>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</si>
  <si>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</si>
  <si>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</si>
  <si>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</si>
  <si>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</si>
  <si>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</si>
  <si>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</si>
  <si>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</si>
  <si>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</si>
  <si>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</si>
  <si>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</si>
  <si>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</si>
  <si>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</si>
  <si>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</si>
  <si>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</si>
  <si>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</si>
  <si>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</si>
  <si>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</si>
  <si>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</si>
  <si>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</si>
  <si>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</si>
  <si>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</si>
  <si>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</si>
  <si>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</si>
  <si>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</si>
  <si>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</si>
  <si>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</si>
  <si>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</si>
  <si>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</si>
  <si>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</si>
  <si>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</si>
  <si>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</si>
  <si>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</si>
  <si>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</si>
  <si>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</si>
  <si>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</si>
  <si>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</si>
  <si>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</si>
  <si>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</si>
  <si>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</si>
  <si>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</si>
  <si>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</si>
  <si>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</si>
  <si>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</si>
  <si>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</si>
  <si>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</si>
  <si>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</si>
  <si>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</si>
  <si>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</si>
  <si>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</si>
  <si>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</si>
  <si>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</si>
  <si>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</si>
  <si>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</si>
  <si>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Landau in der Pfalz, kr.f. St. (07313);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</si>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</sst>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{DB832364-B494-466F-8866-AA4E1E6C2735}</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CD25-4E57-A778-8669C2D2EF78}"/>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{6BF5D80D-9D7B-477F-A953-A6CFA4531D1D}</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CD25-4E57-A778-8669C2D2EF7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{CC3A570A-2E68-4508-8C11-28612D595F84}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D25-4E57-A778-8669C2D2EF7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{59F900A0-DEFF-4CF6-9309-8F609E47375E}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D25-4E57-A778-8669C2D2EF7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0.38813071240766245</c:v>
                </c:pt>
                <c:pt idx="1">
                  <c:v>0.73912918896366064</c:v>
                </c:pt>
                <c:pt idx="2">
                  <c:v>1.1186464311118853</c:v>
                </c:pt>
                <c:pt idx="3">
                  <c:v>1.0875687030768</c:v>
                </c:pt>
              </c:numCache>
            </c:numRef>
          </c:val>
          <c:extLst>
            <c:ext xmlns:c16="http://schemas.microsoft.com/office/drawing/2014/chart" uri="{C3380CC4-5D6E-409C-BE32-E72D297353CC}">
              <c16:uniqueId val="{00000004-CD25-4E57-A778-8669C2D2EF7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{0E6767DA-09C2-4ED9-B862-A4517D24F4FA}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D25-4E57-A778-8669C2D2EF7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{A330DD1E-519B-4745-8041-3A4284B37458}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D25-4E57-A778-8669C2D2EF7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{71EB6658-9A5D-4C1D-A3AD-84CB61C81F53}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D25-4E57-A778-8669C2D2EF7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{76C646E2-705D-48D1-A4B0-9024166EA819}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D25-4E57-A778-8669C2D2EF7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D25-4E57-A778-8669C2D2EF7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D25-4E57-A778-8669C2D2EF7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{EBBA1EE0-5E9C-4FF4-806D-8DFF8B2F9594}</c15:txfldGUID>
                      <c15:f>Daten_Diagramme!$E$6</c15:f>
                      <c15:dlblFieldTableCache>
                        <c:ptCount val="1"/>
                        <c:pt idx="0">
                          <c:v>-0.8</c:v>
                        </c:pt>
                      </c15:dlblFieldTableCache>
                    </c15:dlblFTEntry>
                  </c15:dlblFieldTable>
                  <c15:showDataLabelsRange val="0"/>
                </c:ext>
                <c:ext xmlns:c16="http://schemas.microsoft.com/office/drawing/2014/chart" uri="{C3380CC4-5D6E-409C-BE32-E72D297353CC}">
                  <c16:uniqueId val="{00000000-FF6A-4EDF-B545-FB1072D06CD2}"/>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{8611092E-264A-45B3-B9FF-820AB8859BF4}</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FF6A-4EDF-B545-FB1072D06CD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{3E8740FA-D1C3-4C45-ADCA-8018452A50EB}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F6A-4EDF-B545-FB1072D06CD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{A1A442E6-5B5B-4F91-BEF8-CC54F9AA345A}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F6A-4EDF-B545-FB1072D06C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-0.76193701320690821</c:v>
                </c:pt>
                <c:pt idx="1">
                  <c:v>-3.2711552602853353</c:v>
                </c:pt>
                <c:pt idx="2">
                  <c:v>-2.7637010795899166</c:v>
                </c:pt>
                <c:pt idx="3">
                  <c:v>-2.8655893304673015</c:v>
                </c:pt>
              </c:numCache>
            </c:numRef>
          </c:val>
          <c:extLst>
            <c:ext xmlns:c16="http://schemas.microsoft.com/office/drawing/2014/chart" uri="{C3380CC4-5D6E-409C-BE32-E72D297353CC}">
              <c16:uniqueId val="{00000004-FF6A-4EDF-B545-FB1072D06CD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{52A201B0-8CE6-4242-B5B4-24ABE998ABA4}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F6A-4EDF-B545-FB1072D06CD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{C2091D00-4914-42B8-8D37-3584565137FA}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F6A-4EDF-B545-FB1072D06CD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{8979DE47-ABE0-4CFB-8F95-6F4970A04EB2}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F6A-4EDF-B545-FB1072D06CD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{07424FFB-5A98-48C4-B865-209D637EF10C}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F6A-4EDF-B545-FB1072D06C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F6A-4EDF-B545-FB1072D06CD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F6A-4EDF-B545-FB1072D06CD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{ED7B2FDC-DAE1-4B9A-B6F7-BEE8A19EA2D1}</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33E7-4ECB-AFE0-7D6BE5DC493F}"/>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{317542A3-F0C4-435B-A2CF-FB9C2FDA3A57}</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33E7-4ECB-AFE0-7D6BE5DC493F}"/>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{6AE5A8F8-60BA-4C85-A473-9D0E0A259F9A}</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33E7-4ECB-AFE0-7D6BE5DC493F}"/>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{E33F2D42-10AF-4F04-BA08-01C247E2B3D9}</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33E7-4ECB-AFE0-7D6BE5DC493F}"/>
                </c:ext>
              </c:extLst>
            </c:dLbl>
            <c:dLbl>
              <c:idx val="4"/>
              <c:tx>
                <c:strRef>
                  <c:f>Daten_Diagramme!$D$18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{C0139AC6-500C-4BE0-9605-0968F23BAF58}</c15:txfldGUID>
                      <c15:f>Daten_Diagramme!$D$18</c15:f>
                      <c15:dlblFieldTableCache>
                        <c:ptCount val="1"/>
                        <c:pt idx="0">
                          <c:v>3.3</c:v>
                        </c:pt>
                      </c15:dlblFieldTableCache>
                    </c15:dlblFTEntry>
                  </c15:dlblFieldTable>
                  <c15:showDataLabelsRange val="0"/>
                </c:ext>
                <c:ext xmlns:c16="http://schemas.microsoft.com/office/drawing/2014/chart" uri="{C3380CC4-5D6E-409C-BE32-E72D297353CC}">
                  <c16:uniqueId val="{00000004-33E7-4ECB-AFE0-7D6BE5DC493F}"/>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{D58E1A73-EEF6-4F36-A560-C619F51EE35E}</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33E7-4ECB-AFE0-7D6BE5DC493F}"/>
                </c:ext>
              </c:extLst>
            </c:dLbl>
            <c:dLbl>
              <c:idx val="6"/>
              <c:tx>
                <c:strRef>
                  <c:f>Daten_Diagramme!$D$20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{2E1A9B1B-7A22-4E0E-9A02-DA3A62845B24}</c15:txfldGUID>
                      <c15:f>Daten_Diagramme!$D$20</c15:f>
                      <c15:dlblFieldTableCache>
                        <c:ptCount val="1"/>
                        <c:pt idx="0">
                          <c:v>-5.2</c:v>
                        </c:pt>
                      </c15:dlblFieldTableCache>
                    </c15:dlblFTEntry>
                  </c15:dlblFieldTable>
                  <c15:showDataLabelsRange val="0"/>
                </c:ext>
                <c:ext xmlns:c16="http://schemas.microsoft.com/office/drawing/2014/chart" uri="{C3380CC4-5D6E-409C-BE32-E72D297353CC}">
                  <c16:uniqueId val="{00000006-33E7-4ECB-AFE0-7D6BE5DC493F}"/>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{A10E52FF-6902-451F-B50F-FB6D6A7BF856}</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33E7-4ECB-AFE0-7D6BE5DC493F}"/>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{27BDFE9E-11F0-4119-B5DD-E8A113F3B399}</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33E7-4ECB-AFE0-7D6BE5DC493F}"/>
                </c:ext>
              </c:extLst>
            </c:dLbl>
            <c:dLbl>
              <c:idx val="9"/>
              <c:tx>
                <c:strRef>
                  <c:f>Daten_Diagramme!$D$23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{7C77FB52-7FC5-470E-B236-E8161BA72001}</c15:txfldGUID>
                      <c15:f>Daten_Diagramme!$D$23</c15:f>
                      <c15:dlblFieldTableCache>
                        <c:ptCount val="1"/>
                        <c:pt idx="0">
                          <c:v>-4.6</c:v>
                        </c:pt>
                      </c15:dlblFieldTableCache>
                    </c15:dlblFTEntry>
                  </c15:dlblFieldTable>
                  <c15:showDataLabelsRange val="0"/>
                </c:ext>
                <c:ext xmlns:c16="http://schemas.microsoft.com/office/drawing/2014/chart" uri="{C3380CC4-5D6E-409C-BE32-E72D297353CC}">
                  <c16:uniqueId val="{00000009-33E7-4ECB-AFE0-7D6BE5DC493F}"/>
                </c:ext>
              </c:extLst>
            </c:dLbl>
            <c:dLbl>
              <c:idx val="10"/>
              <c:tx>
                <c:strRef>
                  <c:f>Daten_Diagramme!$D$24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{657B6836-B26F-4E94-BE56-EE3460B62628}</c15:txfldGUID>
                      <c15:f>Daten_Diagramme!$D$24</c15:f>
                      <c15:dlblFieldTableCache>
                        <c:ptCount val="1"/>
                        <c:pt idx="0">
                          <c:v>3.1</c:v>
                        </c:pt>
                      </c15:dlblFieldTableCache>
                    </c15:dlblFTEntry>
                  </c15:dlblFieldTable>
                  <c15:showDataLabelsRange val="0"/>
                </c:ext>
                <c:ext xmlns:c16="http://schemas.microsoft.com/office/drawing/2014/chart" uri="{C3380CC4-5D6E-409C-BE32-E72D297353CC}">
                  <c16:uniqueId val="{0000000A-33E7-4ECB-AFE0-7D6BE5DC493F}"/>
                </c:ext>
              </c:extLst>
            </c:dLbl>
            <c:dLbl>
              <c:idx val="11"/>
              <c:tx>
                <c:strRef>
                  <c:f>Daten_Diagramme!$D$25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{71870150-38EE-4253-B447-C0FC343CA142}</c15:txfldGUID>
                      <c15:f>Daten_Diagramme!$D$25</c15:f>
                      <c15:dlblFieldTableCache>
                        <c:ptCount val="1"/>
                        <c:pt idx="0">
                          <c:v>2.9</c:v>
                        </c:pt>
                      </c15:dlblFieldTableCache>
                    </c15:dlblFTEntry>
                  </c15:dlblFieldTable>
                  <c15:showDataLabelsRange val="0"/>
                </c:ext>
                <c:ext xmlns:c16="http://schemas.microsoft.com/office/drawing/2014/chart" uri="{C3380CC4-5D6E-409C-BE32-E72D297353CC}">
                  <c16:uniqueId val="{0000000B-33E7-4ECB-AFE0-7D6BE5DC493F}"/>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{7E271B38-6993-47B9-AE26-0E9872B03271}</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33E7-4ECB-AFE0-7D6BE5DC493F}"/>
                </c:ext>
              </c:extLst>
            </c:dLbl>
            <c:dLbl>
              <c:idx val="13"/>
              <c:tx>
                <c:strRef>
                  <c:f>Daten_Diagramme!$D$27</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{FA977385-282B-488F-BD70-66AFDB175632}</c15:txfldGUID>
                      <c15:f>Daten_Diagramme!$D$27</c15:f>
                      <c15:dlblFieldTableCache>
                        <c:ptCount val="1"/>
                        <c:pt idx="0">
                          <c:v>9.5</c:v>
                        </c:pt>
                      </c15:dlblFieldTableCache>
                    </c15:dlblFTEntry>
                  </c15:dlblFieldTable>
                  <c15:showDataLabelsRange val="0"/>
                </c:ext>
                <c:ext xmlns:c16="http://schemas.microsoft.com/office/drawing/2014/chart" uri="{C3380CC4-5D6E-409C-BE32-E72D297353CC}">
                  <c16:uniqueId val="{0000000D-33E7-4ECB-AFE0-7D6BE5DC493F}"/>
                </c:ext>
              </c:extLst>
            </c:dLbl>
            <c:dLbl>
              <c:idx val="14"/>
              <c:tx>
                <c:strRef>
                  <c:f>Daten_Diagramme!$D$28</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{51CD2383-764F-4555-B08D-BE12052839F3}</c15:txfldGUID>
                      <c15:f>Daten_Diagramme!$D$28</c15:f>
                      <c15:dlblFieldTableCache>
                        <c:ptCount val="1"/>
                        <c:pt idx="0">
                          <c:v>12.8</c:v>
                        </c:pt>
                      </c15:dlblFieldTableCache>
                    </c15:dlblFTEntry>
                  </c15:dlblFieldTable>
                  <c15:showDataLabelsRange val="0"/>
                </c:ext>
                <c:ext xmlns:c16="http://schemas.microsoft.com/office/drawing/2014/chart" uri="{C3380CC4-5D6E-409C-BE32-E72D297353CC}">
                  <c16:uniqueId val="{0000000E-33E7-4ECB-AFE0-7D6BE5DC493F}"/>
                </c:ext>
              </c:extLst>
            </c:dLbl>
            <c:dLbl>
              <c:idx val="15"/>
              <c:tx>
                <c:strRef>
                  <c:f>Daten_Diagramme!$D$29</c:f>
                  <c:strCache>
                    <c:ptCount val="1"/>
                    <c:pt idx="0">
                      <c:v>-20.5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{15C8419E-BB0C-4486-BC0F-DE7508E87896}</c15:txfldGUID>
                      <c15:f>Daten_Diagramme!$D$29</c15:f>
                      <c15:dlblFieldTableCache>
                        <c:ptCount val="1"/>
                        <c:pt idx="0">
                          <c:v>-20.5</c:v>
                        </c:pt>
                      </c15:dlblFieldTableCache>
                    </c15:dlblFTEntry>
                  </c15:dlblFieldTable>
                  <c15:showDataLabelsRange val="0"/>
                </c:ext>
                <c:ext xmlns:c16="http://schemas.microsoft.com/office/drawing/2014/chart" uri="{C3380CC4-5D6E-409C-BE32-E72D297353CC}">
                  <c16:uniqueId val="{0000000F-33E7-4ECB-AFE0-7D6BE5DC493F}"/>
                </c:ext>
              </c:extLst>
            </c:dLbl>
            <c:dLbl>
              <c:idx val="16"/>
              <c:tx>
                <c:strRef>
                  <c:f>Daten_Diagramme!$D$30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{D3B5EF1E-6385-4D3B-879D-61260E6AE17E}</c15:txfldGUID>
                      <c15:f>Daten_Diagramme!$D$30</c15:f>
                      <c15:dlblFieldTableCache>
                        <c:ptCount val="1"/>
                        <c:pt idx="0">
                          <c:v>1.8</c:v>
                        </c:pt>
                      </c15:dlblFieldTableCache>
                    </c15:dlblFTEntry>
                  </c15:dlblFieldTable>
                  <c15:showDataLabelsRange val="0"/>
                </c:ext>
                <c:ext xmlns:c16="http://schemas.microsoft.com/office/drawing/2014/chart" uri="{C3380CC4-5D6E-409C-BE32-E72D297353CC}">
                  <c16:uniqueId val="{00000010-33E7-4ECB-AFE0-7D6BE5DC493F}"/>
                </c:ext>
              </c:extLst>
            </c:dLbl>
            <c:dLbl>
              <c:idx val="17"/>
              <c:tx>
                <c:strRef>
                  <c:f>Daten_Diagramme!$D$31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{C62CEE78-C4F8-4FB3-B518-4D64ADD20B6E}</c15:txfldGUID>
                      <c15:f>Daten_Diagramme!$D$31</c15:f>
                      <c15:dlblFieldTableCache>
                        <c:ptCount val="1"/>
                        <c:pt idx="0">
                          <c:v>1.4</c:v>
                        </c:pt>
                      </c15:dlblFieldTableCache>
                    </c15:dlblFTEntry>
                  </c15:dlblFieldTable>
                  <c15:showDataLabelsRange val="0"/>
                </c:ext>
                <c:ext xmlns:c16="http://schemas.microsoft.com/office/drawing/2014/chart" uri="{C3380CC4-5D6E-409C-BE32-E72D297353CC}">
                  <c16:uniqueId val="{00000011-33E7-4ECB-AFE0-7D6BE5DC493F}"/>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{F47565FE-E4C5-420C-B61F-0EBFD5559377}</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33E7-4ECB-AFE0-7D6BE5DC493F}"/>
                </c:ext>
              </c:extLst>
            </c:dLbl>
            <c:dLbl>
              <c:idx val="19"/>
              <c:tx>
                <c:strRef>
                  <c:f>Daten_Diagramme!$D$33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{305019DD-D02F-4D93-A71A-37A7F1963D04}</c15:txfldGUID>
                      <c15:f>Daten_Diagramme!$D$33</c15:f>
                      <c15:dlblFieldTableCache>
                        <c:ptCount val="1"/>
                        <c:pt idx="0">
                          <c:v>0.0</c:v>
                        </c:pt>
                      </c15:dlblFieldTableCache>
                    </c15:dlblFTEntry>
                  </c15:dlblFieldTable>
                  <c15:showDataLabelsRange val="0"/>
                </c:ext>
                <c:ext xmlns:c16="http://schemas.microsoft.com/office/drawing/2014/chart" uri="{C3380CC4-5D6E-409C-BE32-E72D297353CC}">
                  <c16:uniqueId val="{00000013-33E7-4ECB-AFE0-7D6BE5DC493F}"/>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{32580ADE-2B49-4966-8674-CB65D080AF2E}</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33E7-4ECB-AFE0-7D6BE5DC493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{750F80F6-AF03-4277-953E-232E243FCF3D}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3E7-4ECB-AFE0-7D6BE5DC493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{37298C42-FB37-4A93-9EDD-9E7A4C7E05BD}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3E7-4ECB-AFE0-7D6BE5DC493F}"/>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{504F1422-3D1D-407B-8A8D-83E5C29E27DC}</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33E7-4ECB-AFE0-7D6BE5DC493F}"/>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{E0C7023D-DA54-491E-BC2B-327FA4274D05}</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33E7-4ECB-AFE0-7D6BE5DC493F}"/>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{226C7A63-7D35-41E9-BEE4-31220597270E}</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33E7-4ECB-AFE0-7D6BE5DC493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{E288F9E9-53D9-4FCE-BED9-15B854164628}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3E7-4ECB-AFE0-7D6BE5DC493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{DE6CE214-3F71-4148-952B-45F38242E62F}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3E7-4ECB-AFE0-7D6BE5DC493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{D2A57925-1284-4A53-B18D-ECA7545C3F5E}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3E7-4ECB-AFE0-7D6BE5DC493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{D5214965-22CC-4C2D-9B1F-5A64AC66EFF6}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3E7-4ECB-AFE0-7D6BE5DC493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{61E134A1-765E-4D53-8E2B-319CDA76FBFC}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3E7-4ECB-AFE0-7D6BE5DC493F}"/>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{BB438BE7-5D06-4A86-A46E-73E3949D6445}</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33E7-4ECB-AFE0-7D6BE5DC493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0.38813071240766245</c:v>
                </c:pt>
                <c:pt idx="1">
                  <c:v>-1.408450704225352</c:v>
                </c:pt>
                <c:pt idx="2">
                  <c:v>1.408450704225352</c:v>
                </c:pt>
                <c:pt idx="3">
                  <c:v>-1.0506798516687268</c:v>
                </c:pt>
                <c:pt idx="4">
                  <c:v>3.3277870216306158</c:v>
                </c:pt>
                <c:pt idx="5">
                  <c:v>-1.6344086021505377</c:v>
                </c:pt>
                <c:pt idx="6">
                  <c:v>-5.161290322580645</c:v>
                </c:pt>
                <c:pt idx="7">
                  <c:v>0.90293453724604966</c:v>
                </c:pt>
                <c:pt idx="8">
                  <c:v>1.363310212867735</c:v>
                </c:pt>
                <c:pt idx="9">
                  <c:v>-4.6268656716417906</c:v>
                </c:pt>
                <c:pt idx="10">
                  <c:v>3.142329020332717</c:v>
                </c:pt>
                <c:pt idx="11">
                  <c:v>2.8985507246376812</c:v>
                </c:pt>
                <c:pt idx="12">
                  <c:v>-1.2956419316843346</c:v>
                </c:pt>
                <c:pt idx="13">
                  <c:v>9.539121114683816</c:v>
                </c:pt>
                <c:pt idx="14">
                  <c:v>12.844036697247706</c:v>
                </c:pt>
                <c:pt idx="15">
                  <c:v>-20.454545454545453</c:v>
                </c:pt>
                <c:pt idx="16">
                  <c:v>1.7554479418886197</c:v>
                </c:pt>
                <c:pt idx="17">
                  <c:v>1.4035087719298245</c:v>
                </c:pt>
                <c:pt idx="18">
                  <c:v>2.6103646833013436</c:v>
                </c:pt>
                <c:pt idx="19">
                  <c:v>0</c:v>
                </c:pt>
                <c:pt idx="20">
                  <c:v>0.33860045146726864</c:v>
                </c:pt>
                <c:pt idx="21">
                  <c:v>0</c:v>
                </c:pt>
                <c:pt idx="23">
                  <c:v>-1.408450704225352</c:v>
                </c:pt>
                <c:pt idx="24">
                  <c:v>-0.4690641054277418</c:v>
                </c:pt>
                <c:pt idx="25">
                  <c:v>0.59238654509864519</c:v>
                </c:pt>
              </c:numCache>
            </c:numRef>
          </c:val>
          <c:extLst>
            <c:ext xmlns:c16="http://schemas.microsoft.com/office/drawing/2014/chart" uri="{C3380CC4-5D6E-409C-BE32-E72D297353CC}">
              <c16:uniqueId val="{00000020-33E7-4ECB-AFE0-7D6BE5DC493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{DCCDC565-BE19-4CE1-872B-A3B594F72808}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3E7-4ECB-AFE0-7D6BE5DC493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{79FF2537-1659-4323-BE9F-91B7026E0B0F}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3E7-4ECB-AFE0-7D6BE5DC493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{73E79339-FB21-4A43-8711-A36CC0FDAED4}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3E7-4ECB-AFE0-7D6BE5DC493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{D7417830-9A3B-489E-ABD0-57A92765AFF4}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3E7-4ECB-AFE0-7D6BE5DC493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{968E57A2-97E9-442B-9312-0154AA1EA16B}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3E7-4ECB-AFE0-7D6BE5DC493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{5C1A336D-9CCF-4981-9EEB-5C7F0C832414}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3E7-4ECB-AFE0-7D6BE5DC493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{68ADDBC2-A5C6-41A9-8071-D6BAA5818EB3}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3E7-4ECB-AFE0-7D6BE5DC493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{603B39D0-4C72-492C-B52F-7892E1A82F57}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3E7-4ECB-AFE0-7D6BE5DC493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{C4FF8D42-3D70-4B19-920D-59F0BF7FC544}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3E7-4ECB-AFE0-7D6BE5DC493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{0E1E1B96-75A2-4330-9944-B1411A1FC52B}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3E7-4ECB-AFE0-7D6BE5DC493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{91681881-FFA4-4EDA-A151-EA4241F7095D}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3E7-4ECB-AFE0-7D6BE5DC493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{D7249EFF-12A7-4743-8CD3-B3AED821F08F}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3E7-4ECB-AFE0-7D6BE5DC493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{73E9507D-886A-4430-BC98-D1524B4AFD69}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3E7-4ECB-AFE0-7D6BE5DC493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{A44720E9-5E4A-49D3-8662-C568CB8366F7}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3E7-4ECB-AFE0-7D6BE5DC493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{7DD2EE1B-E5F9-48F6-B7EB-A1BA0617E17B}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3E7-4ECB-AFE0-7D6BE5DC493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{BEEB04CF-4387-4F53-91A8-ADA51F0C5423}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3E7-4ECB-AFE0-7D6BE5DC493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{521C905C-CB98-4B45-A8FA-C4ACF3D968CB}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3E7-4ECB-AFE0-7D6BE5DC493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{1819FF9D-BBEF-483E-A4E7-71D064EBAF41}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3E7-4ECB-AFE0-7D6BE5DC493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{56101C96-3364-46C4-B791-E9A55A8F2B68}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3E7-4ECB-AFE0-7D6BE5DC493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{FB42F67F-B9D5-4D72-A898-6E0D424AFCE6}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3E7-4ECB-AFE0-7D6BE5DC493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{99A4F88E-00FC-4ABD-A7DF-82D2C714A668}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3E7-4ECB-AFE0-7D6BE5DC493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{8A2C5AE9-98B1-4D6A-87AA-E207A4DF21CE}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3E7-4ECB-AFE0-7D6BE5DC493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{29F8F693-9944-4393-9392-94366EF56997}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3E7-4ECB-AFE0-7D6BE5DC493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{8831B3D0-F2E4-4D42-A615-D265F5311988}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3E7-4ECB-AFE0-7D6BE5DC493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{D6CC0561-78B0-4C75-963E-A4663A6257D0}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3E7-4ECB-AFE0-7D6BE5DC493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{349AAC23-9619-4CFA-91FE-2A80AA54B38E}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3E7-4ECB-AFE0-7D6BE5DC493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{B5EB5F2F-4DAC-48F1-B61B-49BAD781D6A0}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3E7-4ECB-AFE0-7D6BE5DC493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{AFD73903-2E8C-40CC-A58B-0D1F25714BF9}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3E7-4ECB-AFE0-7D6BE5DC493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{309BCC7E-384F-4E52-975B-6527B7607020}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3E7-4ECB-AFE0-7D6BE5DC493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{8BBC2B27-730D-4ED3-87F8-90F7D0E0B65A}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3E7-4ECB-AFE0-7D6BE5DC493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{DB4C9996-E74B-43AC-99CB-966E073457EA}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3E7-4ECB-AFE0-7D6BE5DC493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{B97CBF67-7213-4FBA-8F27-057FAF832DEB}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3E7-4ECB-AFE0-7D6BE5DC493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3E7-4ECB-AFE0-7D6BE5DC493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3E7-4ECB-AFE0-7D6BE5DC493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{A98481B7-A2C5-416C-B01D-53B906C56708}</c15:txfldGUID>
                      <c15:f>Daten_Diagramme!$E$14</c15:f>
                      <c15:dlblFieldTableCache>
                        <c:ptCount val="1"/>
                        <c:pt idx="0">
                          <c:v>-0.8</c:v>
                        </c:pt>
                      </c15:dlblFieldTableCache>
                    </c15:dlblFTEntry>
                  </c15:dlblFieldTable>
                  <c15:showDataLabelsRange val="0"/>
                </c:ext>
                <c:ext xmlns:c16="http://schemas.microsoft.com/office/drawing/2014/chart" uri="{C3380CC4-5D6E-409C-BE32-E72D297353CC}">
                  <c16:uniqueId val="{00000000-254A-4383-BB70-0392C47E0960}"/>
                </c:ext>
              </c:extLst>
            </c:dLbl>
            <c:dLbl>
              <c:idx val="1"/>
              <c:tx>
                <c:strRef>
                  <c:f>Daten_Diagramme!$E$15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{C0F6A3B5-FBA7-496D-A820-2A88B1DA8C0D}</c15:txfldGUID>
                      <c15:f>Daten_Diagramme!$E$15</c15:f>
                      <c15:dlblFieldTableCache>
                        <c:ptCount val="1"/>
                        <c:pt idx="0">
                          <c:v>1.4</c:v>
                        </c:pt>
                      </c15:dlblFieldTableCache>
                    </c15:dlblFTEntry>
                  </c15:dlblFieldTable>
                  <c15:showDataLabelsRange val="0"/>
                </c:ext>
                <c:ext xmlns:c16="http://schemas.microsoft.com/office/drawing/2014/chart" uri="{C3380CC4-5D6E-409C-BE32-E72D297353CC}">
                  <c16:uniqueId val="{00000001-254A-4383-BB70-0392C47E0960}"/>
                </c:ext>
              </c:extLst>
            </c:dLbl>
            <c:dLbl>
              <c:idx val="2"/>
              <c:tx>
                <c:strRef>
                  <c:f>Daten_Diagramme!$E$16</c:f>
                  <c:strCache>
                    <c:ptCount val="1"/>
                    <c:pt idx="0">
                      <c:v>-16.9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{1606EA00-F004-45FA-B5EA-751B96343E0F}</c15:txfldGUID>
                      <c15:f>Daten_Diagramme!$E$16</c15:f>
                      <c15:dlblFieldTableCache>
                        <c:ptCount val="1"/>
                        <c:pt idx="0">
                          <c:v>-16.9</c:v>
                        </c:pt>
                      </c15:dlblFieldTableCache>
                    </c15:dlblFTEntry>
                  </c15:dlblFieldTable>
                  <c15:showDataLabelsRange val="0"/>
                </c:ext>
                <c:ext xmlns:c16="http://schemas.microsoft.com/office/drawing/2014/chart" uri="{C3380CC4-5D6E-409C-BE32-E72D297353CC}">
                  <c16:uniqueId val="{00000002-254A-4383-BB70-0392C47E0960}"/>
                </c:ext>
              </c:extLst>
            </c:dLbl>
            <c:dLbl>
              <c:idx val="3"/>
              <c:tx>
                <c:strRef>
                  <c:f>Daten_Diagramme!$E$17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{17934033-10CB-4A9C-B407-C9F030572593}</c15:txfldGUID>
                      <c15:f>Daten_Diagramme!$E$17</c15:f>
                      <c15:dlblFieldTableCache>
                        <c:ptCount val="1"/>
                        <c:pt idx="0">
                          <c:v>-0.5</c:v>
                        </c:pt>
                      </c15:dlblFieldTableCache>
                    </c15:dlblFTEntry>
                  </c15:dlblFieldTable>
                  <c15:showDataLabelsRange val="0"/>
                </c:ext>
                <c:ext xmlns:c16="http://schemas.microsoft.com/office/drawing/2014/chart" uri="{C3380CC4-5D6E-409C-BE32-E72D297353CC}">
                  <c16:uniqueId val="{00000003-254A-4383-BB70-0392C47E0960}"/>
                </c:ext>
              </c:extLst>
            </c:dLbl>
            <c:dLbl>
              <c:idx val="4"/>
              <c:tx>
                <c:strRef>
                  <c:f>Daten_Diagramme!$E$18</c:f>
                  <c:strCache>
                    <c:ptCount val="1"/>
                    <c:pt idx="0">
                      <c:v>19.5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{4FBC032C-28D8-4466-99C8-544FFD50C6E9}</c15:txfldGUID>
                      <c15:f>Daten_Diagramme!$E$18</c15:f>
                      <c15:dlblFieldTableCache>
                        <c:ptCount val="1"/>
                        <c:pt idx="0">
                          <c:v>19.5</c:v>
                        </c:pt>
                      </c15:dlblFieldTableCache>
                    </c15:dlblFTEntry>
                  </c15:dlblFieldTable>
                  <c15:showDataLabelsRange val="0"/>
                </c:ext>
                <c:ext xmlns:c16="http://schemas.microsoft.com/office/drawing/2014/chart" uri="{C3380CC4-5D6E-409C-BE32-E72D297353CC}">
                  <c16:uniqueId val="{00000004-254A-4383-BB70-0392C47E0960}"/>
                </c:ext>
              </c:extLst>
            </c:dLbl>
            <c:dLbl>
              <c:idx val="5"/>
              <c:tx>
                <c:strRef>
                  <c:f>Daten_Diagramme!$E$19</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{E3E66784-64A6-42EC-904C-491F94DACA99}</c15:txfldGUID>
                      <c15:f>Daten_Diagramme!$E$19</c15:f>
                      <c15:dlblFieldTableCache>
                        <c:ptCount val="1"/>
                        <c:pt idx="0">
                          <c:v>-14.3</c:v>
                        </c:pt>
                      </c15:dlblFieldTableCache>
                    </c15:dlblFTEntry>
                  </c15:dlblFieldTable>
                  <c15:showDataLabelsRange val="0"/>
                </c:ext>
                <c:ext xmlns:c16="http://schemas.microsoft.com/office/drawing/2014/chart" uri="{C3380CC4-5D6E-409C-BE32-E72D297353CC}">
                  <c16:uniqueId val="{00000005-254A-4383-BB70-0392C47E0960}"/>
                </c:ext>
              </c:extLst>
            </c:dLbl>
            <c:dLbl>
              <c:idx val="6"/>
              <c:tx>
                <c:strRef>
                  <c:f>Daten_Diagramme!$E$20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{383D8321-006F-482D-842C-6F19F39D4F01}</c15:txfldGUID>
                      <c15:f>Daten_Diagramme!$E$20</c15:f>
                      <c15:dlblFieldTableCache>
                        <c:ptCount val="1"/>
                        <c:pt idx="0">
                          <c:v>4.8</c:v>
                        </c:pt>
                      </c15:dlblFieldTableCache>
                    </c15:dlblFTEntry>
                  </c15:dlblFieldTable>
                  <c15:showDataLabelsRange val="0"/>
                </c:ext>
                <c:ext xmlns:c16="http://schemas.microsoft.com/office/drawing/2014/chart" uri="{C3380CC4-5D6E-409C-BE32-E72D297353CC}">
                  <c16:uniqueId val="{00000006-254A-4383-BB70-0392C47E0960}"/>
                </c:ext>
              </c:extLst>
            </c:dLbl>
            <c:dLbl>
              <c:idx val="7"/>
              <c:tx>
                <c:strRef>
                  <c:f>Daten_Diagramme!$E$21</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{498B4DC6-1FD2-431B-B769-E82C1044BA65}</c15:txfldGUID>
                      <c15:f>Daten_Diagramme!$E$21</c15:f>
                      <c15:dlblFieldTableCache>
                        <c:ptCount val="1"/>
                        <c:pt idx="0">
                          <c:v>5.1</c:v>
                        </c:pt>
                      </c15:dlblFieldTableCache>
                    </c15:dlblFTEntry>
                  </c15:dlblFieldTable>
                  <c15:showDataLabelsRange val="0"/>
                </c:ext>
                <c:ext xmlns:c16="http://schemas.microsoft.com/office/drawing/2014/chart" uri="{C3380CC4-5D6E-409C-BE32-E72D297353CC}">
                  <c16:uniqueId val="{00000007-254A-4383-BB70-0392C47E0960}"/>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{4919BA1D-CB54-4541-96A1-BF47D50C01AB}</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254A-4383-BB70-0392C47E0960}"/>
                </c:ext>
              </c:extLst>
            </c:dLbl>
            <c:dLbl>
              <c:idx val="9"/>
              <c:tx>
                <c:strRef>
                  <c:f>Daten_Diagramme!$E$23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{EC633153-D17E-4CC6-987B-5883F06AD465}</c15:txfldGUID>
                      <c15:f>Daten_Diagramme!$E$23</c15:f>
                      <c15:dlblFieldTableCache>
                        <c:ptCount val="1"/>
                        <c:pt idx="0">
                          <c:v>2.0</c:v>
                        </c:pt>
                      </c15:dlblFieldTableCache>
                    </c15:dlblFTEntry>
                  </c15:dlblFieldTable>
                  <c15:showDataLabelsRange val="0"/>
                </c:ext>
                <c:ext xmlns:c16="http://schemas.microsoft.com/office/drawing/2014/chart" uri="{C3380CC4-5D6E-409C-BE32-E72D297353CC}">
                  <c16:uniqueId val="{00000009-254A-4383-BB70-0392C47E0960}"/>
                </c:ext>
              </c:extLst>
            </c:dLbl>
            <c:dLbl>
              <c:idx val="10"/>
              <c:tx>
                <c:strRef>
                  <c:f>Daten_Diagramme!$E$24</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{E3A0B333-0545-4143-B822-320714249746}</c15:txfldGUID>
                      <c15:f>Daten_Diagramme!$E$24</c15:f>
                      <c15:dlblFieldTableCache>
                        <c:ptCount val="1"/>
                        <c:pt idx="0">
                          <c:v>-12.4</c:v>
                        </c:pt>
                      </c15:dlblFieldTableCache>
                    </c15:dlblFTEntry>
                  </c15:dlblFieldTable>
                  <c15:showDataLabelsRange val="0"/>
                </c:ext>
                <c:ext xmlns:c16="http://schemas.microsoft.com/office/drawing/2014/chart" uri="{C3380CC4-5D6E-409C-BE32-E72D297353CC}">
                  <c16:uniqueId val="{0000000A-254A-4383-BB70-0392C47E0960}"/>
                </c:ext>
              </c:extLst>
            </c:dLbl>
            <c:dLbl>
              <c:idx val="11"/>
              <c:tx>
                <c:strRef>
                  <c:f>Daten_Diagramme!$E$25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{7F3A4FC1-9E99-4F43-945F-1887D97C3583}</c15:txfldGUID>
                      <c15:f>Daten_Diagramme!$E$25</c15:f>
                      <c15:dlblFieldTableCache>
                        <c:ptCount val="1"/>
                        <c:pt idx="0">
                          <c:v>-7.2</c:v>
                        </c:pt>
                      </c15:dlblFieldTableCache>
                    </c15:dlblFTEntry>
                  </c15:dlblFieldTable>
                  <c15:showDataLabelsRange val="0"/>
                </c:ext>
                <c:ext xmlns:c16="http://schemas.microsoft.com/office/drawing/2014/chart" uri="{C3380CC4-5D6E-409C-BE32-E72D297353CC}">
                  <c16:uniqueId val="{0000000B-254A-4383-BB70-0392C47E0960}"/>
                </c:ext>
              </c:extLst>
            </c:dLbl>
            <c:dLbl>
              <c:idx val="12"/>
              <c:tx>
                <c:strRef>
                  <c:f>Daten_Diagramme!$E$26</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{5918B206-2656-4590-A8F1-DC91E97F00BF}</c15:txfldGUID>
                      <c15:f>Daten_Diagramme!$E$26</c15:f>
                      <c15:dlblFieldTableCache>
                        <c:ptCount val="1"/>
                        <c:pt idx="0">
                          <c:v>-11.6</c:v>
                        </c:pt>
                      </c15:dlblFieldTableCache>
                    </c15:dlblFTEntry>
                  </c15:dlblFieldTable>
                  <c15:showDataLabelsRange val="0"/>
                </c:ext>
                <c:ext xmlns:c16="http://schemas.microsoft.com/office/drawing/2014/chart" uri="{C3380CC4-5D6E-409C-BE32-E72D297353CC}">
                  <c16:uniqueId val="{0000000C-254A-4383-BB70-0392C47E0960}"/>
                </c:ext>
              </c:extLst>
            </c:dLbl>
            <c:dLbl>
              <c:idx val="13"/>
              <c:tx>
                <c:strRef>
                  <c:f>Daten_Diagramme!$E$27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{6CE16ADB-EB43-42F5-96A0-FBCA5E306A20}</c15:txfldGUID>
                      <c15:f>Daten_Diagramme!$E$27</c15:f>
                      <c15:dlblFieldTableCache>
                        <c:ptCount val="1"/>
                        <c:pt idx="0">
                          <c:v>3.2</c:v>
                        </c:pt>
                      </c15:dlblFieldTableCache>
                    </c15:dlblFTEntry>
                  </c15:dlblFieldTable>
                  <c15:showDataLabelsRange val="0"/>
                </c:ext>
                <c:ext xmlns:c16="http://schemas.microsoft.com/office/drawing/2014/chart" uri="{C3380CC4-5D6E-409C-BE32-E72D297353CC}">
                  <c16:uniqueId val="{0000000D-254A-4383-BB70-0392C47E0960}"/>
                </c:ext>
              </c:extLst>
            </c:dLbl>
            <c:dLbl>
              <c:idx val="14"/>
              <c:tx>
                <c:strRef>
                  <c:f>Daten_Diagramme!$E$28</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{BC28293E-4AAE-4B7F-A8B4-2A48645B5044}</c15:txfldGUID>
                      <c15:f>Daten_Diagramme!$E$28</c15:f>
                      <c15:dlblFieldTableCache>
                        <c:ptCount val="1"/>
                        <c:pt idx="0">
                          <c:v>16.0</c:v>
                        </c:pt>
                      </c15:dlblFieldTableCache>
                    </c15:dlblFTEntry>
                  </c15:dlblFieldTable>
                  <c15:showDataLabelsRange val="0"/>
                </c:ext>
                <c:ext xmlns:c16="http://schemas.microsoft.com/office/drawing/2014/chart" uri="{C3380CC4-5D6E-409C-BE32-E72D297353CC}">
                  <c16:uniqueId val="{0000000E-254A-4383-BB70-0392C47E0960}"/>
                </c:ext>
              </c:extLst>
            </c:dLbl>
            <c:dLbl>
              <c:idx val="15"/>
              <c:tx>
                <c:strRef>
                  <c:f>Daten_Diagramme!$E$29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{60A373C2-2563-4F64-AA04-5BF9C3F75CE5}</c15:txfldGUID>
                      <c15:f>Daten_Diagramme!$E$29</c15:f>
                      <c15:dlblFieldTableCache>
                        <c:ptCount val="1"/>
                        <c:pt idx="0">
                          <c:v>1.1</c:v>
                        </c:pt>
                      </c15:dlblFieldTableCache>
                    </c15:dlblFTEntry>
                  </c15:dlblFieldTable>
                  <c15:showDataLabelsRange val="0"/>
                </c:ext>
                <c:ext xmlns:c16="http://schemas.microsoft.com/office/drawing/2014/chart" uri="{C3380CC4-5D6E-409C-BE32-E72D297353CC}">
                  <c16:uniqueId val="{0000000F-254A-4383-BB70-0392C47E0960}"/>
                </c:ext>
              </c:extLst>
            </c:dLbl>
            <c:dLbl>
              <c:idx val="16"/>
              <c:tx>
                <c:strRef>
                  <c:f>Daten_Diagramme!$E$30</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{C5CF1B81-52C4-4A73-BE1F-F563B7AF3AFD}</c15:txfldGUID>
                      <c15:f>Daten_Diagramme!$E$30</c15:f>
                      <c15:dlblFieldTableCache>
                        <c:ptCount val="1"/>
                        <c:pt idx="0">
                          <c:v>-12.0</c:v>
                        </c:pt>
                      </c15:dlblFieldTableCache>
                    </c15:dlblFTEntry>
                  </c15:dlblFieldTable>
                  <c15:showDataLabelsRange val="0"/>
                </c:ext>
                <c:ext xmlns:c16="http://schemas.microsoft.com/office/drawing/2014/chart" uri="{C3380CC4-5D6E-409C-BE32-E72D297353CC}">
                  <c16:uniqueId val="{00000010-254A-4383-BB70-0392C47E0960}"/>
                </c:ext>
              </c:extLst>
            </c:dLbl>
            <c:dLbl>
              <c:idx val="17"/>
              <c:tx>
                <c:strRef>
                  <c:f>Daten_Diagramme!$E$31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{10D30104-EFA8-450B-9D3E-EB7665456E5A}</c15:txfldGUID>
                      <c15:f>Daten_Diagramme!$E$31</c15:f>
                      <c15:dlblFieldTableCache>
                        <c:ptCount val="1"/>
                        <c:pt idx="0">
                          <c:v>3.2</c:v>
                        </c:pt>
                      </c15:dlblFieldTableCache>
                    </c15:dlblFTEntry>
                  </c15:dlblFieldTable>
                  <c15:showDataLabelsRange val="0"/>
                </c:ext>
                <c:ext xmlns:c16="http://schemas.microsoft.com/office/drawing/2014/chart" uri="{C3380CC4-5D6E-409C-BE32-E72D297353CC}">
                  <c16:uniqueId val="{00000011-254A-4383-BB70-0392C47E0960}"/>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{E385B734-B5D4-44A0-8378-7196813459D3}</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254A-4383-BB70-0392C47E0960}"/>
                </c:ext>
              </c:extLst>
            </c:dLbl>
            <c:dLbl>
              <c:idx val="19"/>
              <c:tx>
                <c:strRef>
                  <c:f>Daten_Diagramme!$E$33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{C75034EE-B5DC-41A9-B5FE-909C9FA95162}</c15:txfldGUID>
                      <c15:f>Daten_Diagramme!$E$33</c15:f>
                      <c15:dlblFieldTableCache>
                        <c:ptCount val="1"/>
                        <c:pt idx="0">
                          <c:v>1.3</c:v>
                        </c:pt>
                      </c15:dlblFieldTableCache>
                    </c15:dlblFTEntry>
                  </c15:dlblFieldTable>
                  <c15:showDataLabelsRange val="0"/>
                </c:ext>
                <c:ext xmlns:c16="http://schemas.microsoft.com/office/drawing/2014/chart" uri="{C3380CC4-5D6E-409C-BE32-E72D297353CC}">
                  <c16:uniqueId val="{00000013-254A-4383-BB70-0392C47E0960}"/>
                </c:ext>
              </c:extLst>
            </c:dLbl>
            <c:dLbl>
              <c:idx val="20"/>
              <c:tx>
                <c:strRef>
                  <c:f>Daten_Diagramme!$E$34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{C5536FB8-DA44-4B97-9775-6869C3EC9BD3}</c15:txfldGUID>
                      <c15:f>Daten_Diagramme!$E$34</c15:f>
                      <c15:dlblFieldTableCache>
                        <c:ptCount val="1"/>
                        <c:pt idx="0">
                          <c:v>1.2</c:v>
                        </c:pt>
                      </c15:dlblFieldTableCache>
                    </c15:dlblFTEntry>
                  </c15:dlblFieldTable>
                  <c15:showDataLabelsRange val="0"/>
                </c:ext>
                <c:ext xmlns:c16="http://schemas.microsoft.com/office/drawing/2014/chart" uri="{C3380CC4-5D6E-409C-BE32-E72D297353CC}">
                  <c16:uniqueId val="{00000014-254A-4383-BB70-0392C47E096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{A09AE44D-8521-4C88-8361-EDCD53B35A69}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54A-4383-BB70-0392C47E096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{EF1AC17B-4D93-491D-AF11-02199E38C5A7}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54A-4383-BB70-0392C47E0960}"/>
                </c:ext>
              </c:extLst>
            </c:dLbl>
            <c:dLbl>
              <c:idx val="23"/>
              <c:tx>
                <c:strRef>
                  <c:f>Daten_Diagramme!$E$37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{A5369B70-8990-48F6-A8D3-EBE8108F99D3}</c15:txfldGUID>
                      <c15:f>Daten_Diagramme!$E$37</c15:f>
                      <c15:dlblFieldTableCache>
                        <c:ptCount val="1"/>
                        <c:pt idx="0">
                          <c:v>1.4</c:v>
                        </c:pt>
                      </c15:dlblFieldTableCache>
                    </c15:dlblFTEntry>
                  </c15:dlblFieldTable>
                  <c15:showDataLabelsRange val="0"/>
                </c:ext>
                <c:ext xmlns:c16="http://schemas.microsoft.com/office/drawing/2014/chart" uri="{C3380CC4-5D6E-409C-BE32-E72D297353CC}">
                  <c16:uniqueId val="{00000017-254A-4383-BB70-0392C47E0960}"/>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{E8BA42DB-37D9-4F9F-BBEA-3E2481CEE37A}</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254A-4383-BB70-0392C47E0960}"/>
                </c:ext>
              </c:extLst>
            </c:dLbl>
            <c:dLbl>
              <c:idx val="25"/>
              <c:tx>
                <c:strRef>
                  <c:f>Daten_Diagramme!$E$39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{C3462D36-3D4C-4718-94AF-2922C33C7E08}</c15:txfldGUID>
                      <c15:f>Daten_Diagramme!$E$39</c15:f>
                      <c15:dlblFieldTableCache>
                        <c:ptCount val="1"/>
                        <c:pt idx="0">
                          <c:v>-0.8</c:v>
                        </c:pt>
                      </c15:dlblFieldTableCache>
                    </c15:dlblFTEntry>
                  </c15:dlblFieldTable>
                  <c15:showDataLabelsRange val="0"/>
                </c:ext>
                <c:ext xmlns:c16="http://schemas.microsoft.com/office/drawing/2014/chart" uri="{C3380CC4-5D6E-409C-BE32-E72D297353CC}">
                  <c16:uniqueId val="{00000019-254A-4383-BB70-0392C47E096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{24CB9C61-6D11-4099-A7ED-82F0E6855238}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54A-4383-BB70-0392C47E096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{7E7057D5-91E8-4185-9501-E2FCEA41A57C}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54A-4383-BB70-0392C47E096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{EFD5136B-7A0C-43D0-AD19-4883B233FC7A}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54A-4383-BB70-0392C47E096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{B1A944B2-B4D3-4620-A21D-DB7F9FAD550D}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54A-4383-BB70-0392C47E096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{6AB030F3-F9D6-4A58-9140-246CA190B985}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54A-4383-BB70-0392C47E0960}"/>
                </c:ext>
              </c:extLst>
            </c:dLbl>
            <c:dLbl>
              <c:idx val="31"/>
              <c:tx>
                <c:strRef>
                  <c:f>Daten_Diagramme!$E$45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{BAD1F104-583F-425A-B779-87C549AAC310}</c15:txfldGUID>
                      <c15:f>Daten_Diagramme!$E$45</c15:f>
                      <c15:dlblFieldTableCache>
                        <c:ptCount val="1"/>
                        <c:pt idx="0">
                          <c:v>-0.8</c:v>
                        </c:pt>
                      </c15:dlblFieldTableCache>
                    </c15:dlblFTEntry>
                  </c15:dlblFieldTable>
                  <c15:showDataLabelsRange val="0"/>
                </c:ext>
                <c:ext xmlns:c16="http://schemas.microsoft.com/office/drawing/2014/chart" uri="{C3380CC4-5D6E-409C-BE32-E72D297353CC}">
                  <c16:uniqueId val="{0000001F-254A-4383-BB70-0392C47E09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-0.76193701320690821</c:v>
                </c:pt>
                <c:pt idx="1">
                  <c:v>1.4492753623188406</c:v>
                </c:pt>
                <c:pt idx="2">
                  <c:v>-16.949152542372882</c:v>
                </c:pt>
                <c:pt idx="3">
                  <c:v>-0.46082949308755761</c:v>
                </c:pt>
                <c:pt idx="4">
                  <c:v>19.480519480519479</c:v>
                </c:pt>
                <c:pt idx="5">
                  <c:v>-14.285714285714286</c:v>
                </c:pt>
                <c:pt idx="6">
                  <c:v>4.7619047619047619</c:v>
                </c:pt>
                <c:pt idx="7">
                  <c:v>5.0632911392405067</c:v>
                </c:pt>
                <c:pt idx="8">
                  <c:v>1.6634050880626223</c:v>
                </c:pt>
                <c:pt idx="9">
                  <c:v>2.0172910662824206</c:v>
                </c:pt>
                <c:pt idx="10">
                  <c:v>-12.4</c:v>
                </c:pt>
                <c:pt idx="11">
                  <c:v>-7.1895424836601309</c:v>
                </c:pt>
                <c:pt idx="12">
                  <c:v>-11.627906976744185</c:v>
                </c:pt>
                <c:pt idx="13">
                  <c:v>3.2064128256513027</c:v>
                </c:pt>
                <c:pt idx="14">
                  <c:v>15.972222222222221</c:v>
                </c:pt>
                <c:pt idx="15">
                  <c:v>1.1235955056179776</c:v>
                </c:pt>
                <c:pt idx="16">
                  <c:v>-12</c:v>
                </c:pt>
                <c:pt idx="17">
                  <c:v>3.2345013477088949</c:v>
                </c:pt>
                <c:pt idx="18">
                  <c:v>-1.4492753623188406</c:v>
                </c:pt>
                <c:pt idx="19">
                  <c:v>1.2875536480686696</c:v>
                </c:pt>
                <c:pt idx="20">
                  <c:v>1.1577424023154848</c:v>
                </c:pt>
                <c:pt idx="21">
                  <c:v>0</c:v>
                </c:pt>
                <c:pt idx="23">
                  <c:v>1.4492753623188406</c:v>
                </c:pt>
                <c:pt idx="24">
                  <c:v>-0.69124423963133641</c:v>
                </c:pt>
                <c:pt idx="25">
                  <c:v>-0.79585415509901902</c:v>
                </c:pt>
              </c:numCache>
            </c:numRef>
          </c:val>
          <c:extLst>
            <c:ext xmlns:c16="http://schemas.microsoft.com/office/drawing/2014/chart" uri="{C3380CC4-5D6E-409C-BE32-E72D297353CC}">
              <c16:uniqueId val="{00000020-254A-4383-BB70-0392C47E096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{FAF2A4BC-83E2-4284-B37E-705741E13C3C}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54A-4383-BB70-0392C47E096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{915DAE99-E391-4D8A-BB1A-5EB0ADBC7805}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54A-4383-BB70-0392C47E096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{EA306D12-9ED2-43FA-8DCD-9FEC131E8AA6}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54A-4383-BB70-0392C47E096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{BB8B9779-B521-4377-9F5B-23880B60DD78}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54A-4383-BB70-0392C47E096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{6273F926-0C18-4DE8-A8D0-3295C09C1811}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54A-4383-BB70-0392C47E096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{2E5F66D1-6792-4D44-BCB3-82DAD197883B}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54A-4383-BB70-0392C47E096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{D6DC5A1B-A68E-4A76-A80C-1DF4B40296C2}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54A-4383-BB70-0392C47E096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{ED8132ED-0BD4-4E57-8C5E-8CBB4FE249FA}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54A-4383-BB70-0392C47E096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{B08C7583-F525-4FD5-AC10-7E84E66CCF58}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54A-4383-BB70-0392C47E096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{444EDE19-591E-4BF8-9C68-A11C52C5481F}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54A-4383-BB70-0392C47E096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{662047DB-F13D-4FB3-868F-55A8EE85906C}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54A-4383-BB70-0392C47E096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{6FF63B78-724E-4848-AC91-CA693D8631CE}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54A-4383-BB70-0392C47E096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{52CF681C-85B6-4DAA-A1C3-6D33FC49E839}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54A-4383-BB70-0392C47E096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{6B6D537A-045F-449C-B656-A103992F2CEB}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54A-4383-BB70-0392C47E096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{8389B43F-DC7E-460F-BC16-6C3776537BAE}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54A-4383-BB70-0392C47E096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{9DA86A6C-C698-4F1E-B61D-A21FE4FEEEEF}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54A-4383-BB70-0392C47E096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{689CC745-7160-4A3A-8317-CC304D41C00B}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54A-4383-BB70-0392C47E096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{24EE363A-54DE-42E2-83A5-7B581249675B}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54A-4383-BB70-0392C47E096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{1E9093C1-1711-4AC1-A1A2-2B5C697F2B32}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54A-4383-BB70-0392C47E096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{48D47EA0-702B-4A85-952E-DB8359FA9A0E}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54A-4383-BB70-0392C47E096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{178DD6DD-FDD9-40F4-ACF1-1343DBD705E1}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54A-4383-BB70-0392C47E096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{A9E6E41F-1B40-4165-B208-7AB041988B35}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54A-4383-BB70-0392C47E096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{48E8B08F-9B5D-4BF1-AB00-3A649EFA7D4C}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54A-4383-BB70-0392C47E096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{C580DE4A-5506-4CA7-9106-0C69A45CF5D9}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54A-4383-BB70-0392C47E096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{EDC3DAD0-DE36-477E-AA70-7B72ED4212BC}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54A-4383-BB70-0392C47E096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{6FCB11B4-0108-4314-934B-4B12C052C3A1}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54A-4383-BB70-0392C47E096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{28BAE290-464E-4F99-8C92-9242C6670B83}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54A-4383-BB70-0392C47E096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{C650C38A-0740-4874-A050-3DC88AA792BB}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54A-4383-BB70-0392C47E096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{9701DEC1-6FFF-40A5-97D3-83AF41F3BB92}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54A-4383-BB70-0392C47E096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{8CE72D36-71F3-42C4-AE40-EE23BA26102F}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54A-4383-BB70-0392C47E096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{2D77E4A0-AB96-4017-9E58-E2D640C085AD}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54A-4383-BB70-0392C47E096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{E2454D13-3A30-43F1-8590-3C295EE951DC}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54A-4383-BB70-0392C47E09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54A-4383-BB70-0392C47E096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54A-4383-BB70-0392C47E096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{CE5A2754-2A61-4665-9163-0AF4B390A002}</c15:txfldGUID>
                      <c15:f>Diagramm!$I$46</c15:f>
                      <c15:dlblFieldTableCache>
                        <c:ptCount val="1"/>
                      </c15:dlblFieldTableCache>
                    </c15:dlblFTEntry>
                  </c15:dlblFieldTable>
                  <c15:showDataLabelsRange val="0"/>
                </c:ext>
                <c:ext xmlns:c16="http://schemas.microsoft.com/office/drawing/2014/chart" uri="{C3380CC4-5D6E-409C-BE32-E72D297353CC}">
                  <c16:uniqueId val="{00000000-0566-42D8-B512-D60B92DAB16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{4842EE0C-3A72-432A-8DEA-D78032B966CD}</c15:txfldGUID>
                      <c15:f>Diagramm!$I$47</c15:f>
                      <c15:dlblFieldTableCache>
                        <c:ptCount val="1"/>
                      </c15:dlblFieldTableCache>
                    </c15:dlblFTEntry>
                  </c15:dlblFieldTable>
                  <c15:showDataLabelsRange val="0"/>
                </c:ext>
                <c:ext xmlns:c16="http://schemas.microsoft.com/office/drawing/2014/chart" uri="{C3380CC4-5D6E-409C-BE32-E72D297353CC}">
                  <c16:uniqueId val="{00000001-0566-42D8-B512-D60B92DAB16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{C03B246A-7D15-4EDC-B295-1CFC65025C19}</c15:txfldGUID>
                      <c15:f>Diagramm!$I$48</c15:f>
                      <c15:dlblFieldTableCache>
                        <c:ptCount val="1"/>
                      </c15:dlblFieldTableCache>
                    </c15:dlblFTEntry>
                  </c15:dlblFieldTable>
                  <c15:showDataLabelsRange val="0"/>
                </c:ext>
                <c:ext xmlns:c16="http://schemas.microsoft.com/office/drawing/2014/chart" uri="{C3380CC4-5D6E-409C-BE32-E72D297353CC}">
                  <c16:uniqueId val="{00000002-0566-42D8-B512-D60B92DAB16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{0825AB84-9783-46EF-B01B-9F73AEF4E11D}</c15:txfldGUID>
                      <c15:f>Diagramm!$I$49</c15:f>
                      <c15:dlblFieldTableCache>
                        <c:ptCount val="1"/>
                      </c15:dlblFieldTableCache>
                    </c15:dlblFTEntry>
                  </c15:dlblFieldTable>
                  <c15:showDataLabelsRange val="0"/>
                </c:ext>
                <c:ext xmlns:c16="http://schemas.microsoft.com/office/drawing/2014/chart" uri="{C3380CC4-5D6E-409C-BE32-E72D297353CC}">
                  <c16:uniqueId val="{00000003-0566-42D8-B512-D60B92DAB16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{9D127F89-612E-4B40-8700-BFADA23747AA}</c15:txfldGUID>
                      <c15:f>Diagramm!$I$50</c15:f>
                      <c15:dlblFieldTableCache>
                        <c:ptCount val="1"/>
                      </c15:dlblFieldTableCache>
                    </c15:dlblFTEntry>
                  </c15:dlblFieldTable>
                  <c15:showDataLabelsRange val="0"/>
                </c:ext>
                <c:ext xmlns:c16="http://schemas.microsoft.com/office/drawing/2014/chart" uri="{C3380CC4-5D6E-409C-BE32-E72D297353CC}">
                  <c16:uniqueId val="{00000004-0566-42D8-B512-D60B92DAB16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{BFB8F0C4-70F2-4C32-AAAF-FF4F0F178CC2}</c15:txfldGUID>
                      <c15:f>Diagramm!$I$51</c15:f>
                      <c15:dlblFieldTableCache>
                        <c:ptCount val="1"/>
                      </c15:dlblFieldTableCache>
                    </c15:dlblFTEntry>
                  </c15:dlblFieldTable>
                  <c15:showDataLabelsRange val="0"/>
                </c:ext>
                <c:ext xmlns:c16="http://schemas.microsoft.com/office/drawing/2014/chart" uri="{C3380CC4-5D6E-409C-BE32-E72D297353CC}">
                  <c16:uniqueId val="{00000005-0566-42D8-B512-D60B92DAB16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{B0EB6666-49B6-473A-96D5-614FB554AF2B}</c15:txfldGUID>
                      <c15:f>Diagramm!$I$52</c15:f>
                      <c15:dlblFieldTableCache>
                        <c:ptCount val="1"/>
                      </c15:dlblFieldTableCache>
                    </c15:dlblFTEntry>
                  </c15:dlblFieldTable>
                  <c15:showDataLabelsRange val="0"/>
                </c:ext>
                <c:ext xmlns:c16="http://schemas.microsoft.com/office/drawing/2014/chart" uri="{C3380CC4-5D6E-409C-BE32-E72D297353CC}">
                  <c16:uniqueId val="{00000006-0566-42D8-B512-D60B92DAB16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{C4AB2461-64C4-4D40-B4BB-A93D825B8645}</c15:txfldGUID>
                      <c15:f>Diagramm!$I$53</c15:f>
                      <c15:dlblFieldTableCache>
                        <c:ptCount val="1"/>
                      </c15:dlblFieldTableCache>
                    </c15:dlblFTEntry>
                  </c15:dlblFieldTable>
                  <c15:showDataLabelsRange val="0"/>
                </c:ext>
                <c:ext xmlns:c16="http://schemas.microsoft.com/office/drawing/2014/chart" uri="{C3380CC4-5D6E-409C-BE32-E72D297353CC}">
                  <c16:uniqueId val="{00000007-0566-42D8-B512-D60B92DAB16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{91F0F0F5-72AC-471C-9D34-9847CAF61A8B}</c15:txfldGUID>
                      <c15:f>Diagramm!$I$54</c15:f>
                      <c15:dlblFieldTableCache>
                        <c:ptCount val="1"/>
                      </c15:dlblFieldTableCache>
                    </c15:dlblFTEntry>
                  </c15:dlblFieldTable>
                  <c15:showDataLabelsRange val="0"/>
                </c:ext>
                <c:ext xmlns:c16="http://schemas.microsoft.com/office/drawing/2014/chart" uri="{C3380CC4-5D6E-409C-BE32-E72D297353CC}">
                  <c16:uniqueId val="{00000008-0566-42D8-B512-D60B92DAB16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{039E83A1-8C0C-491E-B400-C34A13D0B064}</c15:txfldGUID>
                      <c15:f>Diagramm!$I$55</c15:f>
                      <c15:dlblFieldTableCache>
                        <c:ptCount val="1"/>
                      </c15:dlblFieldTableCache>
                    </c15:dlblFTEntry>
                  </c15:dlblFieldTable>
                  <c15:showDataLabelsRange val="0"/>
                </c:ext>
                <c:ext xmlns:c16="http://schemas.microsoft.com/office/drawing/2014/chart" uri="{C3380CC4-5D6E-409C-BE32-E72D297353CC}">
                  <c16:uniqueId val="{00000009-0566-42D8-B512-D60B92DAB16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{A1043F1C-E8CC-4EAF-8C5F-A75F51115BF7}</c15:txfldGUID>
                      <c15:f>Diagramm!$I$56</c15:f>
                      <c15:dlblFieldTableCache>
                        <c:ptCount val="1"/>
                      </c15:dlblFieldTableCache>
                    </c15:dlblFTEntry>
                  </c15:dlblFieldTable>
                  <c15:showDataLabelsRange val="0"/>
                </c:ext>
                <c:ext xmlns:c16="http://schemas.microsoft.com/office/drawing/2014/chart" uri="{C3380CC4-5D6E-409C-BE32-E72D297353CC}">
                  <c16:uniqueId val="{0000000A-0566-42D8-B512-D60B92DAB16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{D6DED837-64E7-4C7B-823A-94A309BA61BC}</c15:txfldGUID>
                      <c15:f>Diagramm!$I$57</c15:f>
                      <c15:dlblFieldTableCache>
                        <c:ptCount val="1"/>
                      </c15:dlblFieldTableCache>
                    </c15:dlblFTEntry>
                  </c15:dlblFieldTable>
                  <c15:showDataLabelsRange val="0"/>
                </c:ext>
                <c:ext xmlns:c16="http://schemas.microsoft.com/office/drawing/2014/chart" uri="{C3380CC4-5D6E-409C-BE32-E72D297353CC}">
                  <c16:uniqueId val="{0000000B-0566-42D8-B512-D60B92DAB16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{634CF51A-0F10-43E0-98DD-E561E1A22D9A}</c15:txfldGUID>
                      <c15:f>Diagramm!$I$58</c15:f>
                      <c15:dlblFieldTableCache>
                        <c:ptCount val="1"/>
                      </c15:dlblFieldTableCache>
                    </c15:dlblFTEntry>
                  </c15:dlblFieldTable>
                  <c15:showDataLabelsRange val="0"/>
                </c:ext>
                <c:ext xmlns:c16="http://schemas.microsoft.com/office/drawing/2014/chart" uri="{C3380CC4-5D6E-409C-BE32-E72D297353CC}">
                  <c16:uniqueId val="{0000000C-0566-42D8-B512-D60B92DAB16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{0A16E03F-0C7C-43C9-8A37-CA4351A2FA1F}</c15:txfldGUID>
                      <c15:f>Diagramm!$I$59</c15:f>
                      <c15:dlblFieldTableCache>
                        <c:ptCount val="1"/>
                      </c15:dlblFieldTableCache>
                    </c15:dlblFTEntry>
                  </c15:dlblFieldTable>
                  <c15:showDataLabelsRange val="0"/>
                </c:ext>
                <c:ext xmlns:c16="http://schemas.microsoft.com/office/drawing/2014/chart" uri="{C3380CC4-5D6E-409C-BE32-E72D297353CC}">
                  <c16:uniqueId val="{0000000D-0566-42D8-B512-D60B92DAB16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{6A09F986-BFA0-4176-80AB-38EA0596B59E}</c15:txfldGUID>
                      <c15:f>Diagramm!$I$60</c15:f>
                      <c15:dlblFieldTableCache>
                        <c:ptCount val="1"/>
                      </c15:dlblFieldTableCache>
                    </c15:dlblFTEntry>
                  </c15:dlblFieldTable>
                  <c15:showDataLabelsRange val="0"/>
                </c:ext>
                <c:ext xmlns:c16="http://schemas.microsoft.com/office/drawing/2014/chart" uri="{C3380CC4-5D6E-409C-BE32-E72D297353CC}">
                  <c16:uniqueId val="{0000000E-0566-42D8-B512-D60B92DAB16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{CC719ECB-1FC6-4256-AF05-B0823C98CE1B}</c15:txfldGUID>
                      <c15:f>Diagramm!$I$61</c15:f>
                      <c15:dlblFieldTableCache>
                        <c:ptCount val="1"/>
                      </c15:dlblFieldTableCache>
                    </c15:dlblFTEntry>
                  </c15:dlblFieldTable>
                  <c15:showDataLabelsRange val="0"/>
                </c:ext>
                <c:ext xmlns:c16="http://schemas.microsoft.com/office/drawing/2014/chart" uri="{C3380CC4-5D6E-409C-BE32-E72D297353CC}">
                  <c16:uniqueId val="{0000000F-0566-42D8-B512-D60B92DAB16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{68F07FC8-A3C5-4E24-A65C-14B033867495}</c15:txfldGUID>
                      <c15:f>Diagramm!$I$62</c15:f>
                      <c15:dlblFieldTableCache>
                        <c:ptCount val="1"/>
                      </c15:dlblFieldTableCache>
                    </c15:dlblFTEntry>
                  </c15:dlblFieldTable>
                  <c15:showDataLabelsRange val="0"/>
                </c:ext>
                <c:ext xmlns:c16="http://schemas.microsoft.com/office/drawing/2014/chart" uri="{C3380CC4-5D6E-409C-BE32-E72D297353CC}">
                  <c16:uniqueId val="{00000010-0566-42D8-B512-D60B92DAB16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{A36DAD94-8476-44B4-B5E1-70F339EF32BA}</c15:txfldGUID>
                      <c15:f>Diagramm!$I$63</c15:f>
                      <c15:dlblFieldTableCache>
                        <c:ptCount val="1"/>
                      </c15:dlblFieldTableCache>
                    </c15:dlblFTEntry>
                  </c15:dlblFieldTable>
                  <c15:showDataLabelsRange val="0"/>
                </c:ext>
                <c:ext xmlns:c16="http://schemas.microsoft.com/office/drawing/2014/chart" uri="{C3380CC4-5D6E-409C-BE32-E72D297353CC}">
                  <c16:uniqueId val="{00000011-0566-42D8-B512-D60B92DAB16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{765B181C-4C52-4CB8-88E2-4CC2B27A6F61}</c15:txfldGUID>
                      <c15:f>Diagramm!$I$64</c15:f>
                      <c15:dlblFieldTableCache>
                        <c:ptCount val="1"/>
                      </c15:dlblFieldTableCache>
                    </c15:dlblFTEntry>
                  </c15:dlblFieldTable>
                  <c15:showDataLabelsRange val="0"/>
                </c:ext>
                <c:ext xmlns:c16="http://schemas.microsoft.com/office/drawing/2014/chart" uri="{C3380CC4-5D6E-409C-BE32-E72D297353CC}">
                  <c16:uniqueId val="{00000012-0566-42D8-B512-D60B92DAB16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{64D2480A-ECD9-4E71-8E6E-0A9845ACBF3D}</c15:txfldGUID>
                      <c15:f>Diagramm!$I$65</c15:f>
                      <c15:dlblFieldTableCache>
                        <c:ptCount val="1"/>
                      </c15:dlblFieldTableCache>
                    </c15:dlblFTEntry>
                  </c15:dlblFieldTable>
                  <c15:showDataLabelsRange val="0"/>
                </c:ext>
                <c:ext xmlns:c16="http://schemas.microsoft.com/office/drawing/2014/chart" uri="{C3380CC4-5D6E-409C-BE32-E72D297353CC}">
                  <c16:uniqueId val="{00000013-0566-42D8-B512-D60B92DAB16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{C08A0A1A-3796-406D-BB37-2FA8C6BFAA50}</c15:txfldGUID>
                      <c15:f>Diagramm!$I$66</c15:f>
                      <c15:dlblFieldTableCache>
                        <c:ptCount val="1"/>
                      </c15:dlblFieldTableCache>
                    </c15:dlblFTEntry>
                  </c15:dlblFieldTable>
                  <c15:showDataLabelsRange val="0"/>
                </c:ext>
                <c:ext xmlns:c16="http://schemas.microsoft.com/office/drawing/2014/chart" uri="{C3380CC4-5D6E-409C-BE32-E72D297353CC}">
                  <c16:uniqueId val="{00000014-0566-42D8-B512-D60B92DAB16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{725768FD-077D-4853-927C-7E9CC6E1E1AA}</c15:txfldGUID>
                      <c15:f>Diagramm!$I$67</c15:f>
                      <c15:dlblFieldTableCache>
                        <c:ptCount val="1"/>
                      </c15:dlblFieldTableCache>
                    </c15:dlblFTEntry>
                  </c15:dlblFieldTable>
                  <c15:showDataLabelsRange val="0"/>
                </c:ext>
                <c:ext xmlns:c16="http://schemas.microsoft.com/office/drawing/2014/chart" uri="{C3380CC4-5D6E-409C-BE32-E72D297353CC}">
                  <c16:uniqueId val="{00000015-0566-42D8-B512-D60B92DAB1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566-42D8-B512-D60B92DAB16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{669199A2-D887-4562-8837-D85EE6E5BFC9}</c15:txfldGUID>
                      <c15:f>Diagramm!$K$46</c15:f>
                      <c15:dlblFieldTableCache>
                        <c:ptCount val="1"/>
                      </c15:dlblFieldTableCache>
                    </c15:dlblFTEntry>
                  </c15:dlblFieldTable>
                  <c15:showDataLabelsRange val="0"/>
                </c:ext>
                <c:ext xmlns:c16="http://schemas.microsoft.com/office/drawing/2014/chart" uri="{C3380CC4-5D6E-409C-BE32-E72D297353CC}">
                  <c16:uniqueId val="{00000017-0566-42D8-B512-D60B92DAB16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{1F139E7D-E885-4489-86A7-09DD1DA4736D}</c15:txfldGUID>
                      <c15:f>Diagramm!$K$47</c15:f>
                      <c15:dlblFieldTableCache>
                        <c:ptCount val="1"/>
                      </c15:dlblFieldTableCache>
                    </c15:dlblFTEntry>
                  </c15:dlblFieldTable>
                  <c15:showDataLabelsRange val="0"/>
                </c:ext>
                <c:ext xmlns:c16="http://schemas.microsoft.com/office/drawing/2014/chart" uri="{C3380CC4-5D6E-409C-BE32-E72D297353CC}">
                  <c16:uniqueId val="{00000018-0566-42D8-B512-D60B92DAB16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{DADE8244-6933-4CE6-B199-7403386E58F4}</c15:txfldGUID>
                      <c15:f>Diagramm!$K$48</c15:f>
                      <c15:dlblFieldTableCache>
                        <c:ptCount val="1"/>
                      </c15:dlblFieldTableCache>
                    </c15:dlblFTEntry>
                  </c15:dlblFieldTable>
                  <c15:showDataLabelsRange val="0"/>
                </c:ext>
                <c:ext xmlns:c16="http://schemas.microsoft.com/office/drawing/2014/chart" uri="{C3380CC4-5D6E-409C-BE32-E72D297353CC}">
                  <c16:uniqueId val="{00000019-0566-42D8-B512-D60B92DAB16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{FE962ECB-DBE5-4794-8229-44DBBB4DA9A2}</c15:txfldGUID>
                      <c15:f>Diagramm!$K$49</c15:f>
                      <c15:dlblFieldTableCache>
                        <c:ptCount val="1"/>
                      </c15:dlblFieldTableCache>
                    </c15:dlblFTEntry>
                  </c15:dlblFieldTable>
                  <c15:showDataLabelsRange val="0"/>
                </c:ext>
                <c:ext xmlns:c16="http://schemas.microsoft.com/office/drawing/2014/chart" uri="{C3380CC4-5D6E-409C-BE32-E72D297353CC}">
                  <c16:uniqueId val="{0000001A-0566-42D8-B512-D60B92DAB16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{FD0A3892-49A8-4F90-959C-7C4D81B05204}</c15:txfldGUID>
                      <c15:f>Diagramm!$K$50</c15:f>
                      <c15:dlblFieldTableCache>
                        <c:ptCount val="1"/>
                      </c15:dlblFieldTableCache>
                    </c15:dlblFTEntry>
                  </c15:dlblFieldTable>
                  <c15:showDataLabelsRange val="0"/>
                </c:ext>
                <c:ext xmlns:c16="http://schemas.microsoft.com/office/drawing/2014/chart" uri="{C3380CC4-5D6E-409C-BE32-E72D297353CC}">
                  <c16:uniqueId val="{0000001B-0566-42D8-B512-D60B92DAB16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{21EB5540-FAE5-4E55-B923-080936A0125D}</c15:txfldGUID>
                      <c15:f>Diagramm!$K$51</c15:f>
                      <c15:dlblFieldTableCache>
                        <c:ptCount val="1"/>
                      </c15:dlblFieldTableCache>
                    </c15:dlblFTEntry>
                  </c15:dlblFieldTable>
                  <c15:showDataLabelsRange val="0"/>
                </c:ext>
                <c:ext xmlns:c16="http://schemas.microsoft.com/office/drawing/2014/chart" uri="{C3380CC4-5D6E-409C-BE32-E72D297353CC}">
                  <c16:uniqueId val="{0000001C-0566-42D8-B512-D60B92DAB16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{8B3B4126-43DE-4922-B7DB-EE63BA87AD29}</c15:txfldGUID>
                      <c15:f>Diagramm!$K$52</c15:f>
                      <c15:dlblFieldTableCache>
                        <c:ptCount val="1"/>
                      </c15:dlblFieldTableCache>
                    </c15:dlblFTEntry>
                  </c15:dlblFieldTable>
                  <c15:showDataLabelsRange val="0"/>
                </c:ext>
                <c:ext xmlns:c16="http://schemas.microsoft.com/office/drawing/2014/chart" uri="{C3380CC4-5D6E-409C-BE32-E72D297353CC}">
                  <c16:uniqueId val="{0000001D-0566-42D8-B512-D60B92DAB16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{1C41AA34-FDD2-4426-A3C6-C0BE17E2A067}</c15:txfldGUID>
                      <c15:f>Diagramm!$K$53</c15:f>
                      <c15:dlblFieldTableCache>
                        <c:ptCount val="1"/>
                      </c15:dlblFieldTableCache>
                    </c15:dlblFTEntry>
                  </c15:dlblFieldTable>
                  <c15:showDataLabelsRange val="0"/>
                </c:ext>
                <c:ext xmlns:c16="http://schemas.microsoft.com/office/drawing/2014/chart" uri="{C3380CC4-5D6E-409C-BE32-E72D297353CC}">
                  <c16:uniqueId val="{0000001E-0566-42D8-B512-D60B92DAB16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{E78465B6-6993-4A1C-A98C-183FD1F72DA2}</c15:txfldGUID>
                      <c15:f>Diagramm!$K$54</c15:f>
                      <c15:dlblFieldTableCache>
                        <c:ptCount val="1"/>
                      </c15:dlblFieldTableCache>
                    </c15:dlblFTEntry>
                  </c15:dlblFieldTable>
                  <c15:showDataLabelsRange val="0"/>
                </c:ext>
                <c:ext xmlns:c16="http://schemas.microsoft.com/office/drawing/2014/chart" uri="{C3380CC4-5D6E-409C-BE32-E72D297353CC}">
                  <c16:uniqueId val="{0000001F-0566-42D8-B512-D60B92DAB16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{8F0CE294-4E38-4ED8-B1F4-9C15A0F6A4DD}</c15:txfldGUID>
                      <c15:f>Diagramm!$K$55</c15:f>
                      <c15:dlblFieldTableCache>
                        <c:ptCount val="1"/>
                      </c15:dlblFieldTableCache>
                    </c15:dlblFTEntry>
                  </c15:dlblFieldTable>
                  <c15:showDataLabelsRange val="0"/>
                </c:ext>
                <c:ext xmlns:c16="http://schemas.microsoft.com/office/drawing/2014/chart" uri="{C3380CC4-5D6E-409C-BE32-E72D297353CC}">
                  <c16:uniqueId val="{00000020-0566-42D8-B512-D60B92DAB16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{5E7F1564-D454-45A4-9BBE-C4EF25E538C5}</c15:txfldGUID>
                      <c15:f>Diagramm!$K$56</c15:f>
                      <c15:dlblFieldTableCache>
                        <c:ptCount val="1"/>
                      </c15:dlblFieldTableCache>
                    </c15:dlblFTEntry>
                  </c15:dlblFieldTable>
                  <c15:showDataLabelsRange val="0"/>
                </c:ext>
                <c:ext xmlns:c16="http://schemas.microsoft.com/office/drawing/2014/chart" uri="{C3380CC4-5D6E-409C-BE32-E72D297353CC}">
                  <c16:uniqueId val="{00000021-0566-42D8-B512-D60B92DAB16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{54B814EF-C5F8-411B-B338-EF2B0F549972}</c15:txfldGUID>
                      <c15:f>Diagramm!$K$57</c15:f>
                      <c15:dlblFieldTableCache>
                        <c:ptCount val="1"/>
                      </c15:dlblFieldTableCache>
                    </c15:dlblFTEntry>
                  </c15:dlblFieldTable>
                  <c15:showDataLabelsRange val="0"/>
                </c:ext>
                <c:ext xmlns:c16="http://schemas.microsoft.com/office/drawing/2014/chart" uri="{C3380CC4-5D6E-409C-BE32-E72D297353CC}">
                  <c16:uniqueId val="{00000022-0566-42D8-B512-D60B92DAB16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{41B8DF6C-4A83-4EC5-B70B-5DA7373CDF60}</c15:txfldGUID>
                      <c15:f>Diagramm!$K$58</c15:f>
                      <c15:dlblFieldTableCache>
                        <c:ptCount val="1"/>
                      </c15:dlblFieldTableCache>
                    </c15:dlblFTEntry>
                  </c15:dlblFieldTable>
                  <c15:showDataLabelsRange val="0"/>
                </c:ext>
                <c:ext xmlns:c16="http://schemas.microsoft.com/office/drawing/2014/chart" uri="{C3380CC4-5D6E-409C-BE32-E72D297353CC}">
                  <c16:uniqueId val="{00000023-0566-42D8-B512-D60B92DAB16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{EE23D180-D9E3-4475-AD36-2F24559EC1D7}</c15:txfldGUID>
                      <c15:f>Diagramm!$K$59</c15:f>
                      <c15:dlblFieldTableCache>
                        <c:ptCount val="1"/>
                      </c15:dlblFieldTableCache>
                    </c15:dlblFTEntry>
                  </c15:dlblFieldTable>
                  <c15:showDataLabelsRange val="0"/>
                </c:ext>
                <c:ext xmlns:c16="http://schemas.microsoft.com/office/drawing/2014/chart" uri="{C3380CC4-5D6E-409C-BE32-E72D297353CC}">
                  <c16:uniqueId val="{00000024-0566-42D8-B512-D60B92DAB16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{7C7A797A-29AF-4176-B7AE-DC10399E1A91}</c15:txfldGUID>
                      <c15:f>Diagramm!$K$60</c15:f>
                      <c15:dlblFieldTableCache>
                        <c:ptCount val="1"/>
                      </c15:dlblFieldTableCache>
                    </c15:dlblFTEntry>
                  </c15:dlblFieldTable>
                  <c15:showDataLabelsRange val="0"/>
                </c:ext>
                <c:ext xmlns:c16="http://schemas.microsoft.com/office/drawing/2014/chart" uri="{C3380CC4-5D6E-409C-BE32-E72D297353CC}">
                  <c16:uniqueId val="{00000025-0566-42D8-B512-D60B92DAB16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{F6FBBEA9-71CE-4A5C-9498-C69847861448}</c15:txfldGUID>
                      <c15:f>Diagramm!$K$61</c15:f>
                      <c15:dlblFieldTableCache>
                        <c:ptCount val="1"/>
                      </c15:dlblFieldTableCache>
                    </c15:dlblFTEntry>
                  </c15:dlblFieldTable>
                  <c15:showDataLabelsRange val="0"/>
                </c:ext>
                <c:ext xmlns:c16="http://schemas.microsoft.com/office/drawing/2014/chart" uri="{C3380CC4-5D6E-409C-BE32-E72D297353CC}">
                  <c16:uniqueId val="{00000026-0566-42D8-B512-D60B92DAB16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{8FF80C2B-C377-41D6-BE48-5DEA1579AAFE}</c15:txfldGUID>
                      <c15:f>Diagramm!$K$62</c15:f>
                      <c15:dlblFieldTableCache>
                        <c:ptCount val="1"/>
                      </c15:dlblFieldTableCache>
                    </c15:dlblFTEntry>
                  </c15:dlblFieldTable>
                  <c15:showDataLabelsRange val="0"/>
                </c:ext>
                <c:ext xmlns:c16="http://schemas.microsoft.com/office/drawing/2014/chart" uri="{C3380CC4-5D6E-409C-BE32-E72D297353CC}">
                  <c16:uniqueId val="{00000027-0566-42D8-B512-D60B92DAB16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{53DED3E7-FB3C-4C0A-833E-17BE9B78CA4B}</c15:txfldGUID>
                      <c15:f>Diagramm!$K$63</c15:f>
                      <c15:dlblFieldTableCache>
                        <c:ptCount val="1"/>
                      </c15:dlblFieldTableCache>
                    </c15:dlblFTEntry>
                  </c15:dlblFieldTable>
                  <c15:showDataLabelsRange val="0"/>
                </c:ext>
                <c:ext xmlns:c16="http://schemas.microsoft.com/office/drawing/2014/chart" uri="{C3380CC4-5D6E-409C-BE32-E72D297353CC}">
                  <c16:uniqueId val="{00000028-0566-42D8-B512-D60B92DAB16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{BD71C140-B682-49D4-8D45-C6E7C8FB9AE1}</c15:txfldGUID>
                      <c15:f>Diagramm!$K$64</c15:f>
                      <c15:dlblFieldTableCache>
                        <c:ptCount val="1"/>
                      </c15:dlblFieldTableCache>
                    </c15:dlblFTEntry>
                  </c15:dlblFieldTable>
                  <c15:showDataLabelsRange val="0"/>
                </c:ext>
                <c:ext xmlns:c16="http://schemas.microsoft.com/office/drawing/2014/chart" uri="{C3380CC4-5D6E-409C-BE32-E72D297353CC}">
                  <c16:uniqueId val="{00000029-0566-42D8-B512-D60B92DAB16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{B5F4FD73-DC57-47D2-AE13-7B121A79CEA9}</c15:txfldGUID>
                      <c15:f>Diagramm!$K$65</c15:f>
                      <c15:dlblFieldTableCache>
                        <c:ptCount val="1"/>
                      </c15:dlblFieldTableCache>
                    </c15:dlblFTEntry>
                  </c15:dlblFieldTable>
                  <c15:showDataLabelsRange val="0"/>
                </c:ext>
                <c:ext xmlns:c16="http://schemas.microsoft.com/office/drawing/2014/chart" uri="{C3380CC4-5D6E-409C-BE32-E72D297353CC}">
                  <c16:uniqueId val="{0000002A-0566-42D8-B512-D60B92DAB16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{C2DA2664-DA38-4801-9348-C2D90EC1A6EE}</c15:txfldGUID>
                      <c15:f>Diagramm!$K$66</c15:f>
                      <c15:dlblFieldTableCache>
                        <c:ptCount val="1"/>
                      </c15:dlblFieldTableCache>
                    </c15:dlblFTEntry>
                  </c15:dlblFieldTable>
                  <c15:showDataLabelsRange val="0"/>
                </c:ext>
                <c:ext xmlns:c16="http://schemas.microsoft.com/office/drawing/2014/chart" uri="{C3380CC4-5D6E-409C-BE32-E72D297353CC}">
                  <c16:uniqueId val="{0000002B-0566-42D8-B512-D60B92DAB16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{ADF1DA7C-1A85-4E82-A8E4-F52B66D51C85}</c15:txfldGUID>
                      <c15:f>Diagramm!$K$67</c15:f>
                      <c15:dlblFieldTableCache>
                        <c:ptCount val="1"/>
                      </c15:dlblFieldTableCache>
                    </c15:dlblFTEntry>
                  </c15:dlblFieldTable>
                  <c15:showDataLabelsRange val="0"/>
                </c:ext>
                <c:ext xmlns:c16="http://schemas.microsoft.com/office/drawing/2014/chart" uri="{C3380CC4-5D6E-409C-BE32-E72D297353CC}">
                  <c16:uniqueId val="{0000002C-0566-42D8-B512-D60B92DAB16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566-42D8-B512-D60B92DAB16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{A9474905-D311-4930-9986-C9A492D25143}</c15:txfldGUID>
                      <c15:f>Diagramm!$J$46</c15:f>
                      <c15:dlblFieldTableCache>
                        <c:ptCount val="1"/>
                      </c15:dlblFieldTableCache>
                    </c15:dlblFTEntry>
                  </c15:dlblFieldTable>
                  <c15:showDataLabelsRange val="0"/>
                </c:ext>
                <c:ext xmlns:c16="http://schemas.microsoft.com/office/drawing/2014/chart" uri="{C3380CC4-5D6E-409C-BE32-E72D297353CC}">
                  <c16:uniqueId val="{0000002E-0566-42D8-B512-D60B92DAB16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{0D955723-D2CF-432C-A2FC-E970817F68D5}</c15:txfldGUID>
                      <c15:f>Diagramm!$J$47</c15:f>
                      <c15:dlblFieldTableCache>
                        <c:ptCount val="1"/>
                      </c15:dlblFieldTableCache>
                    </c15:dlblFTEntry>
                  </c15:dlblFieldTable>
                  <c15:showDataLabelsRange val="0"/>
                </c:ext>
                <c:ext xmlns:c16="http://schemas.microsoft.com/office/drawing/2014/chart" uri="{C3380CC4-5D6E-409C-BE32-E72D297353CC}">
                  <c16:uniqueId val="{0000002F-0566-42D8-B512-D60B92DAB16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{11E63454-A0C7-4F20-98DD-C280748D2607}</c15:txfldGUID>
                      <c15:f>Diagramm!$J$48</c15:f>
                      <c15:dlblFieldTableCache>
                        <c:ptCount val="1"/>
                      </c15:dlblFieldTableCache>
                    </c15:dlblFTEntry>
                  </c15:dlblFieldTable>
                  <c15:showDataLabelsRange val="0"/>
                </c:ext>
                <c:ext xmlns:c16="http://schemas.microsoft.com/office/drawing/2014/chart" uri="{C3380CC4-5D6E-409C-BE32-E72D297353CC}">
                  <c16:uniqueId val="{00000030-0566-42D8-B512-D60B92DAB16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{73CF23E4-FA99-4C2B-A6F7-CF430D7C9C33}</c15:txfldGUID>
                      <c15:f>Diagramm!$J$49</c15:f>
                      <c15:dlblFieldTableCache>
                        <c:ptCount val="1"/>
                      </c15:dlblFieldTableCache>
                    </c15:dlblFTEntry>
                  </c15:dlblFieldTable>
                  <c15:showDataLabelsRange val="0"/>
                </c:ext>
                <c:ext xmlns:c16="http://schemas.microsoft.com/office/drawing/2014/chart" uri="{C3380CC4-5D6E-409C-BE32-E72D297353CC}">
                  <c16:uniqueId val="{00000031-0566-42D8-B512-D60B92DAB16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{C5A269FF-BE99-4913-A11A-2E096DFC4A68}</c15:txfldGUID>
                      <c15:f>Diagramm!$J$50</c15:f>
                      <c15:dlblFieldTableCache>
                        <c:ptCount val="1"/>
                      </c15:dlblFieldTableCache>
                    </c15:dlblFTEntry>
                  </c15:dlblFieldTable>
                  <c15:showDataLabelsRange val="0"/>
                </c:ext>
                <c:ext xmlns:c16="http://schemas.microsoft.com/office/drawing/2014/chart" uri="{C3380CC4-5D6E-409C-BE32-E72D297353CC}">
                  <c16:uniqueId val="{00000032-0566-42D8-B512-D60B92DAB16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{E0C58461-01FD-4C9E-B233-CA22420BDE5C}</c15:txfldGUID>
                      <c15:f>Diagramm!$J$51</c15:f>
                      <c15:dlblFieldTableCache>
                        <c:ptCount val="1"/>
                      </c15:dlblFieldTableCache>
                    </c15:dlblFTEntry>
                  </c15:dlblFieldTable>
                  <c15:showDataLabelsRange val="0"/>
                </c:ext>
                <c:ext xmlns:c16="http://schemas.microsoft.com/office/drawing/2014/chart" uri="{C3380CC4-5D6E-409C-BE32-E72D297353CC}">
                  <c16:uniqueId val="{00000033-0566-42D8-B512-D60B92DAB16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{E004BF4D-B03F-4D49-ADA6-59E461F0F484}</c15:txfldGUID>
                      <c15:f>Diagramm!$J$52</c15:f>
                      <c15:dlblFieldTableCache>
                        <c:ptCount val="1"/>
                      </c15:dlblFieldTableCache>
                    </c15:dlblFTEntry>
                  </c15:dlblFieldTable>
                  <c15:showDataLabelsRange val="0"/>
                </c:ext>
                <c:ext xmlns:c16="http://schemas.microsoft.com/office/drawing/2014/chart" uri="{C3380CC4-5D6E-409C-BE32-E72D297353CC}">
                  <c16:uniqueId val="{00000034-0566-42D8-B512-D60B92DAB16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{75890960-2791-449C-B3AF-112817E49F2B}</c15:txfldGUID>
                      <c15:f>Diagramm!$J$53</c15:f>
                      <c15:dlblFieldTableCache>
                        <c:ptCount val="1"/>
                      </c15:dlblFieldTableCache>
                    </c15:dlblFTEntry>
                  </c15:dlblFieldTable>
                  <c15:showDataLabelsRange val="0"/>
                </c:ext>
                <c:ext xmlns:c16="http://schemas.microsoft.com/office/drawing/2014/chart" uri="{C3380CC4-5D6E-409C-BE32-E72D297353CC}">
                  <c16:uniqueId val="{00000035-0566-42D8-B512-D60B92DAB16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{76A926C7-A3B0-4827-8A97-69A39E10083C}</c15:txfldGUID>
                      <c15:f>Diagramm!$J$54</c15:f>
                      <c15:dlblFieldTableCache>
                        <c:ptCount val="1"/>
                      </c15:dlblFieldTableCache>
                    </c15:dlblFTEntry>
                  </c15:dlblFieldTable>
                  <c15:showDataLabelsRange val="0"/>
                </c:ext>
                <c:ext xmlns:c16="http://schemas.microsoft.com/office/drawing/2014/chart" uri="{C3380CC4-5D6E-409C-BE32-E72D297353CC}">
                  <c16:uniqueId val="{00000036-0566-42D8-B512-D60B92DAB16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{C291D62B-E82D-48DE-A8B7-BFE208814CE8}</c15:txfldGUID>
                      <c15:f>Diagramm!$J$55</c15:f>
                      <c15:dlblFieldTableCache>
                        <c:ptCount val="1"/>
                      </c15:dlblFieldTableCache>
                    </c15:dlblFTEntry>
                  </c15:dlblFieldTable>
                  <c15:showDataLabelsRange val="0"/>
                </c:ext>
                <c:ext xmlns:c16="http://schemas.microsoft.com/office/drawing/2014/chart" uri="{C3380CC4-5D6E-409C-BE32-E72D297353CC}">
                  <c16:uniqueId val="{00000037-0566-42D8-B512-D60B92DAB16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{D3E41CDE-C6F5-48F9-887B-CAE94A63F892}</c15:txfldGUID>
                      <c15:f>Diagramm!$J$56</c15:f>
                      <c15:dlblFieldTableCache>
                        <c:ptCount val="1"/>
                      </c15:dlblFieldTableCache>
                    </c15:dlblFTEntry>
                  </c15:dlblFieldTable>
                  <c15:showDataLabelsRange val="0"/>
                </c:ext>
                <c:ext xmlns:c16="http://schemas.microsoft.com/office/drawing/2014/chart" uri="{C3380CC4-5D6E-409C-BE32-E72D297353CC}">
                  <c16:uniqueId val="{00000038-0566-42D8-B512-D60B92DAB16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{16D56311-6BF0-4AF0-8976-1525BC113BD6}</c15:txfldGUID>
                      <c15:f>Diagramm!$J$57</c15:f>
                      <c15:dlblFieldTableCache>
                        <c:ptCount val="1"/>
                      </c15:dlblFieldTableCache>
                    </c15:dlblFTEntry>
                  </c15:dlblFieldTable>
                  <c15:showDataLabelsRange val="0"/>
                </c:ext>
                <c:ext xmlns:c16="http://schemas.microsoft.com/office/drawing/2014/chart" uri="{C3380CC4-5D6E-409C-BE32-E72D297353CC}">
                  <c16:uniqueId val="{00000039-0566-42D8-B512-D60B92DAB16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{04EED2FE-79BF-412B-856C-E283F9948F6D}</c15:txfldGUID>
                      <c15:f>Diagramm!$J$58</c15:f>
                      <c15:dlblFieldTableCache>
                        <c:ptCount val="1"/>
                      </c15:dlblFieldTableCache>
                    </c15:dlblFTEntry>
                  </c15:dlblFieldTable>
                  <c15:showDataLabelsRange val="0"/>
                </c:ext>
                <c:ext xmlns:c16="http://schemas.microsoft.com/office/drawing/2014/chart" uri="{C3380CC4-5D6E-409C-BE32-E72D297353CC}">
                  <c16:uniqueId val="{0000003A-0566-42D8-B512-D60B92DAB16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{9BCB64C2-EE58-4C78-864D-34496BB4A4CC}</c15:txfldGUID>
                      <c15:f>Diagramm!$J$59</c15:f>
                      <c15:dlblFieldTableCache>
                        <c:ptCount val="1"/>
                      </c15:dlblFieldTableCache>
                    </c15:dlblFTEntry>
                  </c15:dlblFieldTable>
                  <c15:showDataLabelsRange val="0"/>
                </c:ext>
                <c:ext xmlns:c16="http://schemas.microsoft.com/office/drawing/2014/chart" uri="{C3380CC4-5D6E-409C-BE32-E72D297353CC}">
                  <c16:uniqueId val="{0000003B-0566-42D8-B512-D60B92DAB16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{16367260-C47A-4CD3-807D-D596027E41A0}</c15:txfldGUID>
                      <c15:f>Diagramm!$J$60</c15:f>
                      <c15:dlblFieldTableCache>
                        <c:ptCount val="1"/>
                      </c15:dlblFieldTableCache>
                    </c15:dlblFTEntry>
                  </c15:dlblFieldTable>
                  <c15:showDataLabelsRange val="0"/>
                </c:ext>
                <c:ext xmlns:c16="http://schemas.microsoft.com/office/drawing/2014/chart" uri="{C3380CC4-5D6E-409C-BE32-E72D297353CC}">
                  <c16:uniqueId val="{0000003C-0566-42D8-B512-D60B92DAB16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{A34820A0-F231-497E-8BBC-8B9829C2C1CA}</c15:txfldGUID>
                      <c15:f>Diagramm!$J$61</c15:f>
                      <c15:dlblFieldTableCache>
                        <c:ptCount val="1"/>
                      </c15:dlblFieldTableCache>
                    </c15:dlblFTEntry>
                  </c15:dlblFieldTable>
                  <c15:showDataLabelsRange val="0"/>
                </c:ext>
                <c:ext xmlns:c16="http://schemas.microsoft.com/office/drawing/2014/chart" uri="{C3380CC4-5D6E-409C-BE32-E72D297353CC}">
                  <c16:uniqueId val="{0000003D-0566-42D8-B512-D60B92DAB16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{601FEDF3-5101-41FC-8035-514EC54B2022}</c15:txfldGUID>
                      <c15:f>Diagramm!$J$62</c15:f>
                      <c15:dlblFieldTableCache>
                        <c:ptCount val="1"/>
                      </c15:dlblFieldTableCache>
                    </c15:dlblFTEntry>
                  </c15:dlblFieldTable>
                  <c15:showDataLabelsRange val="0"/>
                </c:ext>
                <c:ext xmlns:c16="http://schemas.microsoft.com/office/drawing/2014/chart" uri="{C3380CC4-5D6E-409C-BE32-E72D297353CC}">
                  <c16:uniqueId val="{0000003E-0566-42D8-B512-D60B92DAB16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{59370B61-BC1E-45A9-B12B-7CDB183F779E}</c15:txfldGUID>
                      <c15:f>Diagramm!$J$63</c15:f>
                      <c15:dlblFieldTableCache>
                        <c:ptCount val="1"/>
                      </c15:dlblFieldTableCache>
                    </c15:dlblFTEntry>
                  </c15:dlblFieldTable>
                  <c15:showDataLabelsRange val="0"/>
                </c:ext>
                <c:ext xmlns:c16="http://schemas.microsoft.com/office/drawing/2014/chart" uri="{C3380CC4-5D6E-409C-BE32-E72D297353CC}">
                  <c16:uniqueId val="{0000003F-0566-42D8-B512-D60B92DAB16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{3FE5AF85-E1F6-438C-B216-3F36C11F2A0C}</c15:txfldGUID>
                      <c15:f>Diagramm!$J$64</c15:f>
                      <c15:dlblFieldTableCache>
                        <c:ptCount val="1"/>
                      </c15:dlblFieldTableCache>
                    </c15:dlblFTEntry>
                  </c15:dlblFieldTable>
                  <c15:showDataLabelsRange val="0"/>
                </c:ext>
                <c:ext xmlns:c16="http://schemas.microsoft.com/office/drawing/2014/chart" uri="{C3380CC4-5D6E-409C-BE32-E72D297353CC}">
                  <c16:uniqueId val="{00000040-0566-42D8-B512-D60B92DAB16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{215612E4-045C-4E41-9251-958007E63E6A}</c15:txfldGUID>
                      <c15:f>Diagramm!$J$65</c15:f>
                      <c15:dlblFieldTableCache>
                        <c:ptCount val="1"/>
                      </c15:dlblFieldTableCache>
                    </c15:dlblFTEntry>
                  </c15:dlblFieldTable>
                  <c15:showDataLabelsRange val="0"/>
                </c:ext>
                <c:ext xmlns:c16="http://schemas.microsoft.com/office/drawing/2014/chart" uri="{C3380CC4-5D6E-409C-BE32-E72D297353CC}">
                  <c16:uniqueId val="{00000041-0566-42D8-B512-D60B92DAB16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{8D363FAE-4C9A-4D28-A228-9D46A44F9475}</c15:txfldGUID>
                      <c15:f>Diagramm!$J$66</c15:f>
                      <c15:dlblFieldTableCache>
                        <c:ptCount val="1"/>
                      </c15:dlblFieldTableCache>
                    </c15:dlblFTEntry>
                  </c15:dlblFieldTable>
                  <c15:showDataLabelsRange val="0"/>
                </c:ext>
                <c:ext xmlns:c16="http://schemas.microsoft.com/office/drawing/2014/chart" uri="{C3380CC4-5D6E-409C-BE32-E72D297353CC}">
                  <c16:uniqueId val="{00000042-0566-42D8-B512-D60B92DAB16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{35BDB7E0-42D3-43D4-951F-E859E32908AF}</c15:txfldGUID>
                      <c15:f>Diagramm!$J$67</c15:f>
                      <c15:dlblFieldTableCache>
                        <c:ptCount val="1"/>
                      </c15:dlblFieldTableCache>
                    </c15:dlblFTEntry>
                  </c15:dlblFieldTable>
                  <c15:showDataLabelsRange val="0"/>
                </c:ext>
                <c:ext xmlns:c16="http://schemas.microsoft.com/office/drawing/2014/chart" uri="{C3380CC4-5D6E-409C-BE32-E72D297353CC}">
                  <c16:uniqueId val="{00000043-0566-42D8-B512-D60B92DAB1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566-42D8-B512-D60B92DAB16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080-465E-8D4F-A22842B999A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80-465E-8D4F-A22842B999A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080-465E-8D4F-A22842B999A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80-465E-8D4F-A22842B999A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080-465E-8D4F-A22842B999A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080-465E-8D4F-A22842B999A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080-465E-8D4F-A22842B999A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080-465E-8D4F-A22842B999A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080-465E-8D4F-A22842B999A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080-465E-8D4F-A22842B999A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080-465E-8D4F-A22842B999A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080-465E-8D4F-A22842B999A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080-465E-8D4F-A22842B999A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080-465E-8D4F-A22842B999A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080-465E-8D4F-A22842B999A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080-465E-8D4F-A22842B999A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080-465E-8D4F-A22842B999A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080-465E-8D4F-A22842B999A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080-465E-8D4F-A22842B999A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080-465E-8D4F-A22842B999A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080-465E-8D4F-A22842B999A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080-465E-8D4F-A22842B999A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080-465E-8D4F-A22842B999A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080-465E-8D4F-A22842B999A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080-465E-8D4F-A22842B999A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080-465E-8D4F-A22842B999A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080-465E-8D4F-A22842B999A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080-465E-8D4F-A22842B999A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080-465E-8D4F-A22842B999A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080-465E-8D4F-A22842B999A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080-465E-8D4F-A22842B999A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080-465E-8D4F-A22842B999A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080-465E-8D4F-A22842B999A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080-465E-8D4F-A22842B999A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080-465E-8D4F-A22842B999A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080-465E-8D4F-A22842B999A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080-465E-8D4F-A22842B999A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080-465E-8D4F-A22842B999A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080-465E-8D4F-A22842B999A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080-465E-8D4F-A22842B999A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080-465E-8D4F-A22842B999A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080-465E-8D4F-A22842B999A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080-465E-8D4F-A22842B999A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080-465E-8D4F-A22842B999A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080-465E-8D4F-A22842B999A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080-465E-8D4F-A22842B999A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080-465E-8D4F-A22842B999A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080-465E-8D4F-A22842B999A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080-465E-8D4F-A22842B999A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080-465E-8D4F-A22842B999A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080-465E-8D4F-A22842B999A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080-465E-8D4F-A22842B999A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080-465E-8D4F-A22842B999A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080-465E-8D4F-A22842B999A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080-465E-8D4F-A22842B999A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080-465E-8D4F-A22842B999A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080-465E-8D4F-A22842B999A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080-465E-8D4F-A22842B999A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080-465E-8D4F-A22842B999A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080-465E-8D4F-A22842B999A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080-465E-8D4F-A22842B999A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080-465E-8D4F-A22842B999A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080-465E-8D4F-A22842B999A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080-465E-8D4F-A22842B999A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080-465E-8D4F-A22842B999A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080-465E-8D4F-A22842B999A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080-465E-8D4F-A22842B999A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080-465E-8D4F-A22842B999A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080-465E-8D4F-A22842B999A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102.41309400187906</c:v>
                </c:pt>
                <c:pt idx="2">
                  <c:v>104.84596746278989</c:v>
                </c:pt>
                <c:pt idx="3">
                  <c:v>104.28225288038374</c:v>
                </c:pt>
                <c:pt idx="4">
                  <c:v>104.31686693368935</c:v>
                </c:pt>
                <c:pt idx="5">
                  <c:v>104.88058151609553</c:v>
                </c:pt>
                <c:pt idx="6">
                  <c:v>107.41235227216535</c:v>
                </c:pt>
                <c:pt idx="7">
                  <c:v>106.95247984967611</c:v>
                </c:pt>
                <c:pt idx="8">
                  <c:v>107.08104633338277</c:v>
                </c:pt>
                <c:pt idx="9">
                  <c:v>107.97606685457153</c:v>
                </c:pt>
                <c:pt idx="10">
                  <c:v>107.51124956732434</c:v>
                </c:pt>
                <c:pt idx="11">
                  <c:v>107.25906146466895</c:v>
                </c:pt>
                <c:pt idx="12">
                  <c:v>107.57553280917766</c:v>
                </c:pt>
                <c:pt idx="13">
                  <c:v>108.85625278148643</c:v>
                </c:pt>
                <c:pt idx="14">
                  <c:v>111.52153488602086</c:v>
                </c:pt>
                <c:pt idx="15">
                  <c:v>111.36824407852446</c:v>
                </c:pt>
                <c:pt idx="16">
                  <c:v>110.56717598773673</c:v>
                </c:pt>
                <c:pt idx="17">
                  <c:v>111.10616624635317</c:v>
                </c:pt>
                <c:pt idx="18">
                  <c:v>114.15714780200761</c:v>
                </c:pt>
                <c:pt idx="19">
                  <c:v>118.37511744053799</c:v>
                </c:pt>
                <c:pt idx="20">
                  <c:v>118.48390446521289</c:v>
                </c:pt>
                <c:pt idx="21">
                  <c:v>117.72239529248876</c:v>
                </c:pt>
                <c:pt idx="22">
                  <c:v>121.11457251644167</c:v>
                </c:pt>
                <c:pt idx="23">
                  <c:v>120.8228254957227</c:v>
                </c:pt>
                <c:pt idx="24">
                  <c:v>118.94377688770213</c:v>
                </c:pt>
              </c:numCache>
            </c:numRef>
          </c:val>
          <c:smooth val="0"/>
          <c:extLst>
            <c:ext xmlns:c16="http://schemas.microsoft.com/office/drawing/2014/chart" uri="{C3380CC4-5D6E-409C-BE32-E72D297353CC}">
              <c16:uniqueId val="{00000000-FDDD-4447-AEAC-71119C982B5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107.18262806236081</c:v>
                </c:pt>
                <c:pt idx="2">
                  <c:v>108.9086859688196</c:v>
                </c:pt>
                <c:pt idx="3">
                  <c:v>107.57238307349665</c:v>
                </c:pt>
                <c:pt idx="4">
                  <c:v>104.62138084632517</c:v>
                </c:pt>
                <c:pt idx="5">
                  <c:v>109.13140311804008</c:v>
                </c:pt>
                <c:pt idx="6">
                  <c:v>112.24944320712696</c:v>
                </c:pt>
                <c:pt idx="7">
                  <c:v>112.13808463251671</c:v>
                </c:pt>
                <c:pt idx="8">
                  <c:v>110.91314031180401</c:v>
                </c:pt>
                <c:pt idx="9">
                  <c:v>113.53006681514476</c:v>
                </c:pt>
                <c:pt idx="10">
                  <c:v>112.86191536748329</c:v>
                </c:pt>
                <c:pt idx="11">
                  <c:v>115.64587973273943</c:v>
                </c:pt>
                <c:pt idx="12">
                  <c:v>112.91759465478842</c:v>
                </c:pt>
                <c:pt idx="13">
                  <c:v>115.03340757238307</c:v>
                </c:pt>
                <c:pt idx="14">
                  <c:v>120.37861915367483</c:v>
                </c:pt>
                <c:pt idx="15">
                  <c:v>122.66146993318485</c:v>
                </c:pt>
                <c:pt idx="16">
                  <c:v>116.03563474387528</c:v>
                </c:pt>
                <c:pt idx="17">
                  <c:v>117.53897550111358</c:v>
                </c:pt>
                <c:pt idx="18">
                  <c:v>119.82182628062361</c:v>
                </c:pt>
                <c:pt idx="19">
                  <c:v>119.93318485523386</c:v>
                </c:pt>
                <c:pt idx="20">
                  <c:v>116.98218262806238</c:v>
                </c:pt>
                <c:pt idx="21">
                  <c:v>118.98663697104676</c:v>
                </c:pt>
                <c:pt idx="22">
                  <c:v>122.66146993318485</c:v>
                </c:pt>
                <c:pt idx="23">
                  <c:v>126.00222717149221</c:v>
                </c:pt>
                <c:pt idx="24">
                  <c:v>119.76614699331849</c:v>
                </c:pt>
              </c:numCache>
            </c:numRef>
          </c:val>
          <c:smooth val="0"/>
          <c:extLst>
            <c:ext xmlns:c16="http://schemas.microsoft.com/office/drawing/2014/chart" uri="{C3380CC4-5D6E-409C-BE32-E72D297353CC}">
              <c16:uniqueId val="{00000001-FDDD-4447-AEAC-71119C982B5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111.13841113841114</c:v>
                </c:pt>
                <c:pt idx="2">
                  <c:v>109.17280917280918</c:v>
                </c:pt>
                <c:pt idx="3">
                  <c:v>112.17581217581218</c:v>
                </c:pt>
                <c:pt idx="4">
                  <c:v>107.91700791700791</c:v>
                </c:pt>
                <c:pt idx="5">
                  <c:v>110.18291018291018</c:v>
                </c:pt>
                <c:pt idx="6">
                  <c:v>110.31941031941032</c:v>
                </c:pt>
                <c:pt idx="7">
                  <c:v>113.37701337701338</c:v>
                </c:pt>
                <c:pt idx="8">
                  <c:v>111.7936117936118</c:v>
                </c:pt>
                <c:pt idx="9">
                  <c:v>113.67731367731369</c:v>
                </c:pt>
                <c:pt idx="10">
                  <c:v>109.33660933660934</c:v>
                </c:pt>
                <c:pt idx="11">
                  <c:v>111.62981162981163</c:v>
                </c:pt>
                <c:pt idx="12">
                  <c:v>109.69150969150969</c:v>
                </c:pt>
                <c:pt idx="13">
                  <c:v>113.37701337701338</c:v>
                </c:pt>
                <c:pt idx="14">
                  <c:v>110.15561015561015</c:v>
                </c:pt>
                <c:pt idx="15">
                  <c:v>114.4963144963145</c:v>
                </c:pt>
                <c:pt idx="16">
                  <c:v>108.73600873600873</c:v>
                </c:pt>
                <c:pt idx="17">
                  <c:v>111.7117117117117</c:v>
                </c:pt>
                <c:pt idx="18">
                  <c:v>106.38820638820638</c:v>
                </c:pt>
                <c:pt idx="19">
                  <c:v>108.21730821730822</c:v>
                </c:pt>
                <c:pt idx="20">
                  <c:v>103.87660387660387</c:v>
                </c:pt>
                <c:pt idx="21">
                  <c:v>105.7057057057057</c:v>
                </c:pt>
                <c:pt idx="22">
                  <c:v>103.35790335790335</c:v>
                </c:pt>
                <c:pt idx="23">
                  <c:v>105.67840567840567</c:v>
                </c:pt>
                <c:pt idx="24">
                  <c:v>101.28310128310127</c:v>
                </c:pt>
              </c:numCache>
            </c:numRef>
          </c:val>
          <c:smooth val="0"/>
          <c:extLst>
            <c:ext xmlns:c16="http://schemas.microsoft.com/office/drawing/2014/chart" uri="{C3380CC4-5D6E-409C-BE32-E72D297353CC}">
              <c16:uniqueId val="{00000002-FDDD-4447-AEAC-71119C982B5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DDD-4447-AEAC-71119C982B5B}"/>
                </c:ext>
              </c:extLst>
            </c:dLbl>
            <c:dLbl>
              <c:idx val="1"/>
              <c:delete val="1"/>
              <c:extLst>
                <c:ext xmlns:c15="http://schemas.microsoft.com/office/drawing/2012/chart" uri="{CE6537A1-D6FC-4f65-9D91-7224C49458BB}"/>
                <c:ext xmlns:c16="http://schemas.microsoft.com/office/drawing/2014/chart" uri="{C3380CC4-5D6E-409C-BE32-E72D297353CC}">
                  <c16:uniqueId val="{00000004-FDDD-4447-AEAC-71119C982B5B}"/>
                </c:ext>
              </c:extLst>
            </c:dLbl>
            <c:dLbl>
              <c:idx val="2"/>
              <c:delete val="1"/>
              <c:extLst>
                <c:ext xmlns:c15="http://schemas.microsoft.com/office/drawing/2012/chart" uri="{CE6537A1-D6FC-4f65-9D91-7224C49458BB}"/>
                <c:ext xmlns:c16="http://schemas.microsoft.com/office/drawing/2014/chart" uri="{C3380CC4-5D6E-409C-BE32-E72D297353CC}">
                  <c16:uniqueId val="{00000005-FDDD-4447-AEAC-71119C982B5B}"/>
                </c:ext>
              </c:extLst>
            </c:dLbl>
            <c:dLbl>
              <c:idx val="3"/>
              <c:delete val="1"/>
              <c:extLst>
                <c:ext xmlns:c15="http://schemas.microsoft.com/office/drawing/2012/chart" uri="{CE6537A1-D6FC-4f65-9D91-7224C49458BB}"/>
                <c:ext xmlns:c16="http://schemas.microsoft.com/office/drawing/2014/chart" uri="{C3380CC4-5D6E-409C-BE32-E72D297353CC}">
                  <c16:uniqueId val="{00000006-FDDD-4447-AEAC-71119C982B5B}"/>
                </c:ext>
              </c:extLst>
            </c:dLbl>
            <c:dLbl>
              <c:idx val="4"/>
              <c:delete val="1"/>
              <c:extLst>
                <c:ext xmlns:c15="http://schemas.microsoft.com/office/drawing/2012/chart" uri="{CE6537A1-D6FC-4f65-9D91-7224C49458BB}"/>
                <c:ext xmlns:c16="http://schemas.microsoft.com/office/drawing/2014/chart" uri="{C3380CC4-5D6E-409C-BE32-E72D297353CC}">
                  <c16:uniqueId val="{00000007-FDDD-4447-AEAC-71119C982B5B}"/>
                </c:ext>
              </c:extLst>
            </c:dLbl>
            <c:dLbl>
              <c:idx val="5"/>
              <c:delete val="1"/>
              <c:extLst>
                <c:ext xmlns:c15="http://schemas.microsoft.com/office/drawing/2012/chart" uri="{CE6537A1-D6FC-4f65-9D91-7224C49458BB}"/>
                <c:ext xmlns:c16="http://schemas.microsoft.com/office/drawing/2014/chart" uri="{C3380CC4-5D6E-409C-BE32-E72D297353CC}">
                  <c16:uniqueId val="{00000008-FDDD-4447-AEAC-71119C982B5B}"/>
                </c:ext>
              </c:extLst>
            </c:dLbl>
            <c:dLbl>
              <c:idx val="6"/>
              <c:delete val="1"/>
              <c:extLst>
                <c:ext xmlns:c15="http://schemas.microsoft.com/office/drawing/2012/chart" uri="{CE6537A1-D6FC-4f65-9D91-7224C49458BB}"/>
                <c:ext xmlns:c16="http://schemas.microsoft.com/office/drawing/2014/chart" uri="{C3380CC4-5D6E-409C-BE32-E72D297353CC}">
                  <c16:uniqueId val="{00000009-FDDD-4447-AEAC-71119C982B5B}"/>
                </c:ext>
              </c:extLst>
            </c:dLbl>
            <c:dLbl>
              <c:idx val="7"/>
              <c:delete val="1"/>
              <c:extLst>
                <c:ext xmlns:c15="http://schemas.microsoft.com/office/drawing/2012/chart" uri="{CE6537A1-D6FC-4f65-9D91-7224C49458BB}"/>
                <c:ext xmlns:c16="http://schemas.microsoft.com/office/drawing/2014/chart" uri="{C3380CC4-5D6E-409C-BE32-E72D297353CC}">
                  <c16:uniqueId val="{0000000A-FDDD-4447-AEAC-71119C982B5B}"/>
                </c:ext>
              </c:extLst>
            </c:dLbl>
            <c:dLbl>
              <c:idx val="8"/>
              <c:delete val="1"/>
              <c:extLst>
                <c:ext xmlns:c15="http://schemas.microsoft.com/office/drawing/2012/chart" uri="{CE6537A1-D6FC-4f65-9D91-7224C49458BB}"/>
                <c:ext xmlns:c16="http://schemas.microsoft.com/office/drawing/2014/chart" uri="{C3380CC4-5D6E-409C-BE32-E72D297353CC}">
                  <c16:uniqueId val="{0000000B-FDDD-4447-AEAC-71119C982B5B}"/>
                </c:ext>
              </c:extLst>
            </c:dLbl>
            <c:dLbl>
              <c:idx val="9"/>
              <c:delete val="1"/>
              <c:extLst>
                <c:ext xmlns:c15="http://schemas.microsoft.com/office/drawing/2012/chart" uri="{CE6537A1-D6FC-4f65-9D91-7224C49458BB}"/>
                <c:ext xmlns:c16="http://schemas.microsoft.com/office/drawing/2014/chart" uri="{C3380CC4-5D6E-409C-BE32-E72D297353CC}">
                  <c16:uniqueId val="{0000000C-FDDD-4447-AEAC-71119C982B5B}"/>
                </c:ext>
              </c:extLst>
            </c:dLbl>
            <c:dLbl>
              <c:idx val="10"/>
              <c:delete val="1"/>
              <c:extLst>
                <c:ext xmlns:c15="http://schemas.microsoft.com/office/drawing/2012/chart" uri="{CE6537A1-D6FC-4f65-9D91-7224C49458BB}"/>
                <c:ext xmlns:c16="http://schemas.microsoft.com/office/drawing/2014/chart" uri="{C3380CC4-5D6E-409C-BE32-E72D297353CC}">
                  <c16:uniqueId val="{0000000D-FDDD-4447-AEAC-71119C982B5B}"/>
                </c:ext>
              </c:extLst>
            </c:dLbl>
            <c:dLbl>
              <c:idx val="11"/>
              <c:delete val="1"/>
              <c:extLst>
                <c:ext xmlns:c15="http://schemas.microsoft.com/office/drawing/2012/chart" uri="{CE6537A1-D6FC-4f65-9D91-7224C49458BB}"/>
                <c:ext xmlns:c16="http://schemas.microsoft.com/office/drawing/2014/chart" uri="{C3380CC4-5D6E-409C-BE32-E72D297353CC}">
                  <c16:uniqueId val="{0000000E-FDDD-4447-AEAC-71119C982B5B}"/>
                </c:ext>
              </c:extLst>
            </c:dLbl>
            <c:dLbl>
              <c:idx val="12"/>
              <c:delete val="1"/>
              <c:extLst>
                <c:ext xmlns:c15="http://schemas.microsoft.com/office/drawing/2012/chart" uri="{CE6537A1-D6FC-4f65-9D91-7224C49458BB}"/>
                <c:ext xmlns:c16="http://schemas.microsoft.com/office/drawing/2014/chart" uri="{C3380CC4-5D6E-409C-BE32-E72D297353CC}">
                  <c16:uniqueId val="{0000000F-FDDD-4447-AEAC-71119C982B5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DDD-4447-AEAC-71119C982B5B}"/>
                </c:ext>
              </c:extLst>
            </c:dLbl>
            <c:dLbl>
              <c:idx val="14"/>
              <c:delete val="1"/>
              <c:extLst>
                <c:ext xmlns:c15="http://schemas.microsoft.com/office/drawing/2012/chart" uri="{CE6537A1-D6FC-4f65-9D91-7224C49458BB}"/>
                <c:ext xmlns:c16="http://schemas.microsoft.com/office/drawing/2014/chart" uri="{C3380CC4-5D6E-409C-BE32-E72D297353CC}">
                  <c16:uniqueId val="{00000011-FDDD-4447-AEAC-71119C982B5B}"/>
                </c:ext>
              </c:extLst>
            </c:dLbl>
            <c:dLbl>
              <c:idx val="15"/>
              <c:delete val="1"/>
              <c:extLst>
                <c:ext xmlns:c15="http://schemas.microsoft.com/office/drawing/2012/chart" uri="{CE6537A1-D6FC-4f65-9D91-7224C49458BB}"/>
                <c:ext xmlns:c16="http://schemas.microsoft.com/office/drawing/2014/chart" uri="{C3380CC4-5D6E-409C-BE32-E72D297353CC}">
                  <c16:uniqueId val="{00000012-FDDD-4447-AEAC-71119C982B5B}"/>
                </c:ext>
              </c:extLst>
            </c:dLbl>
            <c:dLbl>
              <c:idx val="16"/>
              <c:delete val="1"/>
              <c:extLst>
                <c:ext xmlns:c15="http://schemas.microsoft.com/office/drawing/2012/chart" uri="{CE6537A1-D6FC-4f65-9D91-7224C49458BB}"/>
                <c:ext xmlns:c16="http://schemas.microsoft.com/office/drawing/2014/chart" uri="{C3380CC4-5D6E-409C-BE32-E72D297353CC}">
                  <c16:uniqueId val="{00000013-FDDD-4447-AEAC-71119C982B5B}"/>
                </c:ext>
              </c:extLst>
            </c:dLbl>
            <c:dLbl>
              <c:idx val="17"/>
              <c:delete val="1"/>
              <c:extLst>
                <c:ext xmlns:c15="http://schemas.microsoft.com/office/drawing/2012/chart" uri="{CE6537A1-D6FC-4f65-9D91-7224C49458BB}"/>
                <c:ext xmlns:c16="http://schemas.microsoft.com/office/drawing/2014/chart" uri="{C3380CC4-5D6E-409C-BE32-E72D297353CC}">
                  <c16:uniqueId val="{00000014-FDDD-4447-AEAC-71119C982B5B}"/>
                </c:ext>
              </c:extLst>
            </c:dLbl>
            <c:dLbl>
              <c:idx val="18"/>
              <c:delete val="1"/>
              <c:extLst>
                <c:ext xmlns:c15="http://schemas.microsoft.com/office/drawing/2012/chart" uri="{CE6537A1-D6FC-4f65-9D91-7224C49458BB}"/>
                <c:ext xmlns:c16="http://schemas.microsoft.com/office/drawing/2014/chart" uri="{C3380CC4-5D6E-409C-BE32-E72D297353CC}">
                  <c16:uniqueId val="{00000015-FDDD-4447-AEAC-71119C982B5B}"/>
                </c:ext>
              </c:extLst>
            </c:dLbl>
            <c:dLbl>
              <c:idx val="19"/>
              <c:delete val="1"/>
              <c:extLst>
                <c:ext xmlns:c15="http://schemas.microsoft.com/office/drawing/2012/chart" uri="{CE6537A1-D6FC-4f65-9D91-7224C49458BB}"/>
                <c:ext xmlns:c16="http://schemas.microsoft.com/office/drawing/2014/chart" uri="{C3380CC4-5D6E-409C-BE32-E72D297353CC}">
                  <c16:uniqueId val="{00000016-FDDD-4447-AEAC-71119C982B5B}"/>
                </c:ext>
              </c:extLst>
            </c:dLbl>
            <c:dLbl>
              <c:idx val="20"/>
              <c:delete val="1"/>
              <c:extLst>
                <c:ext xmlns:c15="http://schemas.microsoft.com/office/drawing/2012/chart" uri="{CE6537A1-D6FC-4f65-9D91-7224C49458BB}"/>
                <c:ext xmlns:c16="http://schemas.microsoft.com/office/drawing/2014/chart" uri="{C3380CC4-5D6E-409C-BE32-E72D297353CC}">
                  <c16:uniqueId val="{00000017-FDDD-4447-AEAC-71119C982B5B}"/>
                </c:ext>
              </c:extLst>
            </c:dLbl>
            <c:dLbl>
              <c:idx val="21"/>
              <c:delete val="1"/>
              <c:extLst>
                <c:ext xmlns:c15="http://schemas.microsoft.com/office/drawing/2012/chart" uri="{CE6537A1-D6FC-4f65-9D91-7224C49458BB}"/>
                <c:ext xmlns:c16="http://schemas.microsoft.com/office/drawing/2014/chart" uri="{C3380CC4-5D6E-409C-BE32-E72D297353CC}">
                  <c16:uniqueId val="{00000018-FDDD-4447-AEAC-71119C982B5B}"/>
                </c:ext>
              </c:extLst>
            </c:dLbl>
            <c:dLbl>
              <c:idx val="22"/>
              <c:delete val="1"/>
              <c:extLst>
                <c:ext xmlns:c15="http://schemas.microsoft.com/office/drawing/2012/chart" uri="{CE6537A1-D6FC-4f65-9D91-7224C49458BB}"/>
                <c:ext xmlns:c16="http://schemas.microsoft.com/office/drawing/2014/chart" uri="{C3380CC4-5D6E-409C-BE32-E72D297353CC}">
                  <c16:uniqueId val="{00000019-FDDD-4447-AEAC-71119C982B5B}"/>
                </c:ext>
              </c:extLst>
            </c:dLbl>
            <c:dLbl>
              <c:idx val="23"/>
              <c:delete val="1"/>
              <c:extLst>
                <c:ext xmlns:c15="http://schemas.microsoft.com/office/drawing/2012/chart" uri="{CE6537A1-D6FC-4f65-9D91-7224C49458BB}"/>
                <c:ext xmlns:c16="http://schemas.microsoft.com/office/drawing/2014/chart" uri="{C3380CC4-5D6E-409C-BE32-E72D297353CC}">
                  <c16:uniqueId val="{0000001A-FDDD-4447-AEAC-71119C982B5B}"/>
                </c:ext>
              </c:extLst>
            </c:dLbl>
            <c:dLbl>
              <c:idx val="24"/>
              <c:delete val="1"/>
              <c:extLst>
                <c:ext xmlns:c15="http://schemas.microsoft.com/office/drawing/2012/chart" uri="{CE6537A1-D6FC-4f65-9D91-7224C49458BB}"/>
                <c:ext xmlns:c16="http://schemas.microsoft.com/office/drawing/2014/chart" uri="{C3380CC4-5D6E-409C-BE32-E72D297353CC}">
                  <c16:uniqueId val="{0000001B-FDDD-4447-AEAC-71119C982B5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DDD-4447-AEAC-71119C982B5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Landau in der Pfalz, kr.f. St. (07313)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24054</v>
      </c>
      <c r="F11" s="238">
        <v>24434</v>
      </c>
      <c r="G11" s="238">
        <v>24493</v>
      </c>
      <c r="H11" s="238">
        <v>23807</v>
      </c>
      <c r="I11" s="265">
        <v>23961</v>
      </c>
      <c r="J11" s="263">
        <v>93</v>
      </c>
      <c r="K11" s="266">
        <v>0.38813071240766245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15.548349546852915</v>
      </c>
      <c r="E13" s="115">
        <v>3740</v>
      </c>
      <c r="F13" s="114">
        <v>3751</v>
      </c>
      <c r="G13" s="114">
        <v>4104</v>
      </c>
      <c r="H13" s="114">
        <v>4142</v>
      </c>
      <c r="I13" s="140">
        <v>4047</v>
      </c>
      <c r="J13" s="115">
        <v>-307</v>
      </c>
      <c r="K13" s="116">
        <v>-7.5858660736347909</v>
      </c>
    </row>
    <row r="14" spans="1:255" ht="14.1" customHeight="1" x14ac:dyDescent="0.2">
      <c r="A14" s="306" t="s">
        <v>230</v>
      </c>
      <c r="B14" s="307"/>
      <c r="C14" s="308"/>
      <c r="D14" s="113">
        <v>60.468113411490812</v>
      </c>
      <c r="E14" s="115">
        <v>14545</v>
      </c>
      <c r="F14" s="114">
        <v>14895</v>
      </c>
      <c r="G14" s="114">
        <v>14656</v>
      </c>
      <c r="H14" s="114">
        <v>14029</v>
      </c>
      <c r="I14" s="140">
        <v>14233</v>
      </c>
      <c r="J14" s="115">
        <v>312</v>
      </c>
      <c r="K14" s="116">
        <v>2.1920888077004146</v>
      </c>
    </row>
    <row r="15" spans="1:255" ht="14.1" customHeight="1" x14ac:dyDescent="0.2">
      <c r="A15" s="306" t="s">
        <v>231</v>
      </c>
      <c r="B15" s="307"/>
      <c r="C15" s="308"/>
      <c r="D15" s="113">
        <v>9.9027188825143426</v>
      </c>
      <c r="E15" s="115">
        <v>2382</v>
      </c>
      <c r="F15" s="114">
        <v>2359</v>
      </c>
      <c r="G15" s="114">
        <v>2365</v>
      </c>
      <c r="H15" s="114">
        <v>2279</v>
      </c>
      <c r="I15" s="140">
        <v>2341</v>
      </c>
      <c r="J15" s="115">
        <v>41</v>
      </c>
      <c r="K15" s="116">
        <v>1.751388295600171</v>
      </c>
    </row>
    <row r="16" spans="1:255" ht="14.1" customHeight="1" x14ac:dyDescent="0.2">
      <c r="A16" s="306" t="s">
        <v>232</v>
      </c>
      <c r="B16" s="307"/>
      <c r="C16" s="308"/>
      <c r="D16" s="113">
        <v>14.076660846428869</v>
      </c>
      <c r="E16" s="115">
        <v>3386</v>
      </c>
      <c r="F16" s="114">
        <v>3428</v>
      </c>
      <c r="G16" s="114">
        <v>3367</v>
      </c>
      <c r="H16" s="114">
        <v>3355</v>
      </c>
      <c r="I16" s="140">
        <v>3339</v>
      </c>
      <c r="J16" s="115">
        <v>47</v>
      </c>
      <c r="K16" s="116">
        <v>1.4076070679844266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0.46977633657603723</v>
      </c>
      <c r="E18" s="115">
        <v>113</v>
      </c>
      <c r="F18" s="114">
        <v>102</v>
      </c>
      <c r="G18" s="114">
        <v>116</v>
      </c>
      <c r="H18" s="114">
        <v>118</v>
      </c>
      <c r="I18" s="140">
        <v>115</v>
      </c>
      <c r="J18" s="115">
        <v>-2</v>
      </c>
      <c r="K18" s="116">
        <v>-1.7391304347826086</v>
      </c>
    </row>
    <row r="19" spans="1:255" ht="14.1" customHeight="1" x14ac:dyDescent="0.2">
      <c r="A19" s="306" t="s">
        <v>235</v>
      </c>
      <c r="B19" s="307" t="s">
        <v>236</v>
      </c>
      <c r="C19" s="308"/>
      <c r="D19" s="113">
        <v>0.21202294836617611</v>
      </c>
      <c r="E19" s="115">
        <v>51</v>
      </c>
      <c r="F19" s="114">
        <v>41</v>
      </c>
      <c r="G19" s="114">
        <v>56</v>
      </c>
      <c r="H19" s="114">
        <v>55</v>
      </c>
      <c r="I19" s="140">
        <v>54</v>
      </c>
      <c r="J19" s="115">
        <v>-3</v>
      </c>
      <c r="K19" s="116">
        <v>-5.5555555555555554</v>
      </c>
    </row>
    <row r="20" spans="1:255" ht="14.1" customHeight="1" x14ac:dyDescent="0.2">
      <c r="A20" s="306">
        <v>12</v>
      </c>
      <c r="B20" s="307" t="s">
        <v>237</v>
      </c>
      <c r="C20" s="308"/>
      <c r="D20" s="113">
        <v>0.64022615781159053</v>
      </c>
      <c r="E20" s="115">
        <v>154</v>
      </c>
      <c r="F20" s="114">
        <v>149</v>
      </c>
      <c r="G20" s="114">
        <v>157</v>
      </c>
      <c r="H20" s="114">
        <v>149</v>
      </c>
      <c r="I20" s="140">
        <v>152</v>
      </c>
      <c r="J20" s="115">
        <v>2</v>
      </c>
      <c r="K20" s="116">
        <v>1.3157894736842106</v>
      </c>
    </row>
    <row r="21" spans="1:255" ht="14.1" customHeight="1" x14ac:dyDescent="0.2">
      <c r="A21" s="306">
        <v>21</v>
      </c>
      <c r="B21" s="307" t="s">
        <v>238</v>
      </c>
      <c r="C21" s="308"/>
      <c r="D21" s="113">
        <v>0.10809013053961919</v>
      </c>
      <c r="E21" s="115">
        <v>26</v>
      </c>
      <c r="F21" s="114">
        <v>37</v>
      </c>
      <c r="G21" s="114">
        <v>44</v>
      </c>
      <c r="H21" s="114">
        <v>43</v>
      </c>
      <c r="I21" s="140">
        <v>44</v>
      </c>
      <c r="J21" s="115">
        <v>-18</v>
      </c>
      <c r="K21" s="116">
        <v>-40.909090909090907</v>
      </c>
    </row>
    <row r="22" spans="1:255" ht="14.1" customHeight="1" x14ac:dyDescent="0.2">
      <c r="A22" s="306">
        <v>22</v>
      </c>
      <c r="B22" s="307" t="s">
        <v>239</v>
      </c>
      <c r="C22" s="308"/>
      <c r="D22" s="113">
        <v>1.5756215182506028</v>
      </c>
      <c r="E22" s="115">
        <v>379</v>
      </c>
      <c r="F22" s="114">
        <v>383</v>
      </c>
      <c r="G22" s="114">
        <v>398</v>
      </c>
      <c r="H22" s="114">
        <v>385</v>
      </c>
      <c r="I22" s="140">
        <v>388</v>
      </c>
      <c r="J22" s="115">
        <v>-9</v>
      </c>
      <c r="K22" s="116">
        <v>-2.3195876288659796</v>
      </c>
    </row>
    <row r="23" spans="1:255" ht="14.1" customHeight="1" x14ac:dyDescent="0.2">
      <c r="A23" s="306">
        <v>23</v>
      </c>
      <c r="B23" s="307" t="s">
        <v>240</v>
      </c>
      <c r="C23" s="308"/>
      <c r="D23" s="113">
        <v>1.1391036833790638</v>
      </c>
      <c r="E23" s="115">
        <v>274</v>
      </c>
      <c r="F23" s="114">
        <v>299</v>
      </c>
      <c r="G23" s="114">
        <v>298</v>
      </c>
      <c r="H23" s="114">
        <v>285</v>
      </c>
      <c r="I23" s="140">
        <v>284</v>
      </c>
      <c r="J23" s="115">
        <v>-10</v>
      </c>
      <c r="K23" s="116">
        <v>-3.5211267605633805</v>
      </c>
    </row>
    <row r="24" spans="1:255" ht="14.1" customHeight="1" x14ac:dyDescent="0.2">
      <c r="A24" s="306">
        <v>24</v>
      </c>
      <c r="B24" s="307" t="s">
        <v>241</v>
      </c>
      <c r="C24" s="308"/>
      <c r="D24" s="113">
        <v>3.8954020121393533</v>
      </c>
      <c r="E24" s="115">
        <v>937</v>
      </c>
      <c r="F24" s="114">
        <v>992</v>
      </c>
      <c r="G24" s="114">
        <v>1029</v>
      </c>
      <c r="H24" s="114">
        <v>1052</v>
      </c>
      <c r="I24" s="140">
        <v>1050</v>
      </c>
      <c r="J24" s="115">
        <v>-113</v>
      </c>
      <c r="K24" s="116">
        <v>-10.761904761904763</v>
      </c>
    </row>
    <row r="25" spans="1:255" ht="14.1" customHeight="1" x14ac:dyDescent="0.2">
      <c r="A25" s="306">
        <v>25</v>
      </c>
      <c r="B25" s="307" t="s">
        <v>242</v>
      </c>
      <c r="C25" s="308"/>
      <c r="D25" s="113">
        <v>5.3920345888417724</v>
      </c>
      <c r="E25" s="115">
        <v>1297</v>
      </c>
      <c r="F25" s="114">
        <v>1275</v>
      </c>
      <c r="G25" s="114">
        <v>1274</v>
      </c>
      <c r="H25" s="114">
        <v>1221</v>
      </c>
      <c r="I25" s="140">
        <v>1221</v>
      </c>
      <c r="J25" s="115">
        <v>76</v>
      </c>
      <c r="K25" s="116">
        <v>6.2244062244062244</v>
      </c>
    </row>
    <row r="26" spans="1:255" ht="14.1" customHeight="1" x14ac:dyDescent="0.2">
      <c r="A26" s="306">
        <v>26</v>
      </c>
      <c r="B26" s="307" t="s">
        <v>243</v>
      </c>
      <c r="C26" s="308"/>
      <c r="D26" s="113">
        <v>2.5609046312463621</v>
      </c>
      <c r="E26" s="115">
        <v>616</v>
      </c>
      <c r="F26" s="114">
        <v>612</v>
      </c>
      <c r="G26" s="114">
        <v>621</v>
      </c>
      <c r="H26" s="114">
        <v>598</v>
      </c>
      <c r="I26" s="140">
        <v>613</v>
      </c>
      <c r="J26" s="115">
        <v>3</v>
      </c>
      <c r="K26" s="116">
        <v>0.48939641109298532</v>
      </c>
    </row>
    <row r="27" spans="1:255" ht="14.1" customHeight="1" x14ac:dyDescent="0.2">
      <c r="A27" s="306">
        <v>27</v>
      </c>
      <c r="B27" s="307" t="s">
        <v>244</v>
      </c>
      <c r="C27" s="308"/>
      <c r="D27" s="113">
        <v>2.8893323355782821</v>
      </c>
      <c r="E27" s="115">
        <v>695</v>
      </c>
      <c r="F27" s="114">
        <v>683</v>
      </c>
      <c r="G27" s="114">
        <v>671</v>
      </c>
      <c r="H27" s="114">
        <v>670</v>
      </c>
      <c r="I27" s="140">
        <v>660</v>
      </c>
      <c r="J27" s="115">
        <v>35</v>
      </c>
      <c r="K27" s="116">
        <v>5.3030303030303028</v>
      </c>
    </row>
    <row r="28" spans="1:255" ht="14.1" customHeight="1" x14ac:dyDescent="0.2">
      <c r="A28" s="306">
        <v>28</v>
      </c>
      <c r="B28" s="307" t="s">
        <v>245</v>
      </c>
      <c r="C28" s="308"/>
      <c r="D28" s="113">
        <v>0.14550594495717967</v>
      </c>
      <c r="E28" s="115">
        <v>35</v>
      </c>
      <c r="F28" s="114">
        <v>35</v>
      </c>
      <c r="G28" s="114">
        <v>36</v>
      </c>
      <c r="H28" s="114">
        <v>38</v>
      </c>
      <c r="I28" s="140">
        <v>35</v>
      </c>
      <c r="J28" s="115">
        <v>0</v>
      </c>
      <c r="K28" s="116">
        <v>0</v>
      </c>
    </row>
    <row r="29" spans="1:255" ht="14.1" customHeight="1" x14ac:dyDescent="0.2">
      <c r="A29" s="306">
        <v>29</v>
      </c>
      <c r="B29" s="307" t="s">
        <v>246</v>
      </c>
      <c r="C29" s="308"/>
      <c r="D29" s="113">
        <v>2.1451733599401348</v>
      </c>
      <c r="E29" s="115">
        <v>516</v>
      </c>
      <c r="F29" s="114">
        <v>561</v>
      </c>
      <c r="G29" s="114">
        <v>540</v>
      </c>
      <c r="H29" s="114">
        <v>549</v>
      </c>
      <c r="I29" s="140">
        <v>525</v>
      </c>
      <c r="J29" s="115">
        <v>-9</v>
      </c>
      <c r="K29" s="116">
        <v>-1.7142857142857142</v>
      </c>
    </row>
    <row r="30" spans="1:255" ht="14.1" customHeight="1" x14ac:dyDescent="0.2">
      <c r="A30" s="306" t="s">
        <v>247</v>
      </c>
      <c r="B30" s="307" t="s">
        <v>248</v>
      </c>
      <c r="C30" s="308"/>
      <c r="D30" s="113">
        <v>0.61112496882015466</v>
      </c>
      <c r="E30" s="115">
        <v>147</v>
      </c>
      <c r="F30" s="114">
        <v>165</v>
      </c>
      <c r="G30" s="114">
        <v>167</v>
      </c>
      <c r="H30" s="114">
        <v>159</v>
      </c>
      <c r="I30" s="140">
        <v>161</v>
      </c>
      <c r="J30" s="115">
        <v>-14</v>
      </c>
      <c r="K30" s="116">
        <v>-8.695652173913043</v>
      </c>
    </row>
    <row r="31" spans="1:255" ht="14.1" customHeight="1" x14ac:dyDescent="0.2">
      <c r="A31" s="306" t="s">
        <v>249</v>
      </c>
      <c r="B31" s="307" t="s">
        <v>250</v>
      </c>
      <c r="C31" s="308"/>
      <c r="D31" s="113">
        <v>1.5132618275546688</v>
      </c>
      <c r="E31" s="115">
        <v>364</v>
      </c>
      <c r="F31" s="114">
        <v>390</v>
      </c>
      <c r="G31" s="114">
        <v>366</v>
      </c>
      <c r="H31" s="114">
        <v>383</v>
      </c>
      <c r="I31" s="140">
        <v>357</v>
      </c>
      <c r="J31" s="115">
        <v>7</v>
      </c>
      <c r="K31" s="116">
        <v>1.9607843137254901</v>
      </c>
    </row>
    <row r="32" spans="1:255" ht="14.1" customHeight="1" x14ac:dyDescent="0.2">
      <c r="A32" s="306">
        <v>31</v>
      </c>
      <c r="B32" s="307" t="s">
        <v>251</v>
      </c>
      <c r="C32" s="308"/>
      <c r="D32" s="113">
        <v>1.0684293672570051</v>
      </c>
      <c r="E32" s="115">
        <v>257</v>
      </c>
      <c r="F32" s="114">
        <v>251</v>
      </c>
      <c r="G32" s="114">
        <v>245</v>
      </c>
      <c r="H32" s="114">
        <v>239</v>
      </c>
      <c r="I32" s="140">
        <v>237</v>
      </c>
      <c r="J32" s="115">
        <v>20</v>
      </c>
      <c r="K32" s="116">
        <v>8.4388185654008439</v>
      </c>
    </row>
    <row r="33" spans="1:11" ht="14.1" customHeight="1" x14ac:dyDescent="0.2">
      <c r="A33" s="306">
        <v>32</v>
      </c>
      <c r="B33" s="307" t="s">
        <v>252</v>
      </c>
      <c r="C33" s="308"/>
      <c r="D33" s="113">
        <v>1.0642720545439428</v>
      </c>
      <c r="E33" s="115">
        <v>256</v>
      </c>
      <c r="F33" s="114">
        <v>240</v>
      </c>
      <c r="G33" s="114">
        <v>243</v>
      </c>
      <c r="H33" s="114">
        <v>224</v>
      </c>
      <c r="I33" s="140">
        <v>228</v>
      </c>
      <c r="J33" s="115">
        <v>28</v>
      </c>
      <c r="K33" s="116">
        <v>12.280701754385966</v>
      </c>
    </row>
    <row r="34" spans="1:11" ht="14.1" customHeight="1" x14ac:dyDescent="0.2">
      <c r="A34" s="306">
        <v>33</v>
      </c>
      <c r="B34" s="307" t="s">
        <v>253</v>
      </c>
      <c r="C34" s="308"/>
      <c r="D34" s="113">
        <v>0.85224910617776672</v>
      </c>
      <c r="E34" s="115">
        <v>205</v>
      </c>
      <c r="F34" s="114">
        <v>200</v>
      </c>
      <c r="G34" s="114">
        <v>204</v>
      </c>
      <c r="H34" s="114">
        <v>197</v>
      </c>
      <c r="I34" s="140">
        <v>200</v>
      </c>
      <c r="J34" s="115">
        <v>5</v>
      </c>
      <c r="K34" s="116">
        <v>2.5</v>
      </c>
    </row>
    <row r="35" spans="1:11" ht="14.1" customHeight="1" x14ac:dyDescent="0.2">
      <c r="A35" s="306">
        <v>34</v>
      </c>
      <c r="B35" s="307" t="s">
        <v>254</v>
      </c>
      <c r="C35" s="308"/>
      <c r="D35" s="113">
        <v>1.999667414982955</v>
      </c>
      <c r="E35" s="115">
        <v>481</v>
      </c>
      <c r="F35" s="114">
        <v>478</v>
      </c>
      <c r="G35" s="114">
        <v>470</v>
      </c>
      <c r="H35" s="114">
        <v>456</v>
      </c>
      <c r="I35" s="140">
        <v>462</v>
      </c>
      <c r="J35" s="115">
        <v>19</v>
      </c>
      <c r="K35" s="116">
        <v>4.112554112554113</v>
      </c>
    </row>
    <row r="36" spans="1:11" ht="14.1" customHeight="1" x14ac:dyDescent="0.2">
      <c r="A36" s="306">
        <v>41</v>
      </c>
      <c r="B36" s="307" t="s">
        <v>255</v>
      </c>
      <c r="C36" s="308"/>
      <c r="D36" s="113">
        <v>0.47809096200216178</v>
      </c>
      <c r="E36" s="115">
        <v>115</v>
      </c>
      <c r="F36" s="114">
        <v>115</v>
      </c>
      <c r="G36" s="114">
        <v>133</v>
      </c>
      <c r="H36" s="114">
        <v>135</v>
      </c>
      <c r="I36" s="140">
        <v>133</v>
      </c>
      <c r="J36" s="115">
        <v>-18</v>
      </c>
      <c r="K36" s="116">
        <v>-13.533834586466165</v>
      </c>
    </row>
    <row r="37" spans="1:11" ht="14.1" customHeight="1" x14ac:dyDescent="0.2">
      <c r="A37" s="306">
        <v>42</v>
      </c>
      <c r="B37" s="307" t="s">
        <v>256</v>
      </c>
      <c r="C37" s="308"/>
      <c r="D37" s="113" t="s">
        <v>513</v>
      </c>
      <c r="E37" s="115" t="s">
        <v>513</v>
      </c>
      <c r="F37" s="114" t="s">
        <v>513</v>
      </c>
      <c r="G37" s="114" t="s">
        <v>513</v>
      </c>
      <c r="H37" s="114">
        <v>14</v>
      </c>
      <c r="I37" s="140" t="s">
        <v>513</v>
      </c>
      <c r="J37" s="115" t="s">
        <v>513</v>
      </c>
      <c r="K37" s="116" t="s">
        <v>513</v>
      </c>
    </row>
    <row r="38" spans="1:11" ht="14.1" customHeight="1" x14ac:dyDescent="0.2">
      <c r="A38" s="306">
        <v>43</v>
      </c>
      <c r="B38" s="307" t="s">
        <v>257</v>
      </c>
      <c r="C38" s="308"/>
      <c r="D38" s="113">
        <v>1.5506776419722292</v>
      </c>
      <c r="E38" s="115">
        <v>373</v>
      </c>
      <c r="F38" s="114">
        <v>362</v>
      </c>
      <c r="G38" s="114">
        <v>368</v>
      </c>
      <c r="H38" s="114">
        <v>349</v>
      </c>
      <c r="I38" s="140">
        <v>348</v>
      </c>
      <c r="J38" s="115">
        <v>25</v>
      </c>
      <c r="K38" s="116">
        <v>7.1839080459770113</v>
      </c>
    </row>
    <row r="39" spans="1:11" ht="14.1" customHeight="1" x14ac:dyDescent="0.2">
      <c r="A39" s="306">
        <v>51</v>
      </c>
      <c r="B39" s="307" t="s">
        <v>258</v>
      </c>
      <c r="C39" s="308"/>
      <c r="D39" s="113">
        <v>5.2423713311715305</v>
      </c>
      <c r="E39" s="115">
        <v>1261</v>
      </c>
      <c r="F39" s="114">
        <v>1228</v>
      </c>
      <c r="G39" s="114">
        <v>1282</v>
      </c>
      <c r="H39" s="114">
        <v>1232</v>
      </c>
      <c r="I39" s="140">
        <v>1256</v>
      </c>
      <c r="J39" s="115">
        <v>5</v>
      </c>
      <c r="K39" s="116">
        <v>0.39808917197452232</v>
      </c>
    </row>
    <row r="40" spans="1:11" ht="14.1" customHeight="1" x14ac:dyDescent="0.2">
      <c r="A40" s="306" t="s">
        <v>259</v>
      </c>
      <c r="B40" s="307" t="s">
        <v>260</v>
      </c>
      <c r="C40" s="308"/>
      <c r="D40" s="113">
        <v>4.8765278124220508</v>
      </c>
      <c r="E40" s="115">
        <v>1173</v>
      </c>
      <c r="F40" s="114">
        <v>1137</v>
      </c>
      <c r="G40" s="114">
        <v>1195</v>
      </c>
      <c r="H40" s="114">
        <v>1150</v>
      </c>
      <c r="I40" s="140">
        <v>1173</v>
      </c>
      <c r="J40" s="115">
        <v>0</v>
      </c>
      <c r="K40" s="116">
        <v>0</v>
      </c>
    </row>
    <row r="41" spans="1:11" ht="14.1" customHeight="1" x14ac:dyDescent="0.2">
      <c r="A41" s="306"/>
      <c r="B41" s="307" t="s">
        <v>261</v>
      </c>
      <c r="C41" s="308"/>
      <c r="D41" s="113">
        <v>3.7540533798952356</v>
      </c>
      <c r="E41" s="115">
        <v>903</v>
      </c>
      <c r="F41" s="114">
        <v>872</v>
      </c>
      <c r="G41" s="114">
        <v>940</v>
      </c>
      <c r="H41" s="114">
        <v>876</v>
      </c>
      <c r="I41" s="140">
        <v>916</v>
      </c>
      <c r="J41" s="115">
        <v>-13</v>
      </c>
      <c r="K41" s="116">
        <v>-1.4192139737991267</v>
      </c>
    </row>
    <row r="42" spans="1:11" ht="14.1" customHeight="1" x14ac:dyDescent="0.2">
      <c r="A42" s="306">
        <v>52</v>
      </c>
      <c r="B42" s="307" t="s">
        <v>262</v>
      </c>
      <c r="C42" s="308"/>
      <c r="D42" s="113">
        <v>1.7834871539037167</v>
      </c>
      <c r="E42" s="115">
        <v>429</v>
      </c>
      <c r="F42" s="114">
        <v>452</v>
      </c>
      <c r="G42" s="114">
        <v>478</v>
      </c>
      <c r="H42" s="114">
        <v>453</v>
      </c>
      <c r="I42" s="140">
        <v>449</v>
      </c>
      <c r="J42" s="115">
        <v>-20</v>
      </c>
      <c r="K42" s="116">
        <v>-4.4543429844097995</v>
      </c>
    </row>
    <row r="43" spans="1:11" ht="14.1" customHeight="1" x14ac:dyDescent="0.2">
      <c r="A43" s="306" t="s">
        <v>263</v>
      </c>
      <c r="B43" s="307" t="s">
        <v>264</v>
      </c>
      <c r="C43" s="308"/>
      <c r="D43" s="113">
        <v>1.3843851334497381</v>
      </c>
      <c r="E43" s="115">
        <v>333</v>
      </c>
      <c r="F43" s="114">
        <v>349</v>
      </c>
      <c r="G43" s="114">
        <v>353</v>
      </c>
      <c r="H43" s="114">
        <v>342</v>
      </c>
      <c r="I43" s="140">
        <v>336</v>
      </c>
      <c r="J43" s="115">
        <v>-3</v>
      </c>
      <c r="K43" s="116">
        <v>-0.8928571428571429</v>
      </c>
    </row>
    <row r="44" spans="1:11" ht="14.1" customHeight="1" x14ac:dyDescent="0.2">
      <c r="A44" s="306">
        <v>53</v>
      </c>
      <c r="B44" s="307" t="s">
        <v>265</v>
      </c>
      <c r="C44" s="308"/>
      <c r="D44" s="113">
        <v>0.73584435021202299</v>
      </c>
      <c r="E44" s="115">
        <v>177</v>
      </c>
      <c r="F44" s="114">
        <v>165</v>
      </c>
      <c r="G44" s="114">
        <v>156</v>
      </c>
      <c r="H44" s="114">
        <v>156</v>
      </c>
      <c r="I44" s="140">
        <v>149</v>
      </c>
      <c r="J44" s="115">
        <v>28</v>
      </c>
      <c r="K44" s="116">
        <v>18.791946308724832</v>
      </c>
    </row>
    <row r="45" spans="1:11" ht="14.1" customHeight="1" x14ac:dyDescent="0.2">
      <c r="A45" s="306" t="s">
        <v>266</v>
      </c>
      <c r="B45" s="307" t="s">
        <v>267</v>
      </c>
      <c r="C45" s="308"/>
      <c r="D45" s="113">
        <v>0.68179928494221331</v>
      </c>
      <c r="E45" s="115">
        <v>164</v>
      </c>
      <c r="F45" s="114">
        <v>151</v>
      </c>
      <c r="G45" s="114">
        <v>143</v>
      </c>
      <c r="H45" s="114">
        <v>142</v>
      </c>
      <c r="I45" s="140">
        <v>136</v>
      </c>
      <c r="J45" s="115">
        <v>28</v>
      </c>
      <c r="K45" s="116">
        <v>20.588235294117649</v>
      </c>
    </row>
    <row r="46" spans="1:11" ht="14.1" customHeight="1" x14ac:dyDescent="0.2">
      <c r="A46" s="306">
        <v>54</v>
      </c>
      <c r="B46" s="307" t="s">
        <v>268</v>
      </c>
      <c r="C46" s="308"/>
      <c r="D46" s="113">
        <v>1.1765194977966242</v>
      </c>
      <c r="E46" s="115">
        <v>283</v>
      </c>
      <c r="F46" s="114">
        <v>277</v>
      </c>
      <c r="G46" s="114">
        <v>280</v>
      </c>
      <c r="H46" s="114">
        <v>288</v>
      </c>
      <c r="I46" s="140">
        <v>284</v>
      </c>
      <c r="J46" s="115">
        <v>-1</v>
      </c>
      <c r="K46" s="116">
        <v>-0.352112676056338</v>
      </c>
    </row>
    <row r="47" spans="1:11" ht="14.1" customHeight="1" x14ac:dyDescent="0.2">
      <c r="A47" s="306">
        <v>61</v>
      </c>
      <c r="B47" s="307" t="s">
        <v>269</v>
      </c>
      <c r="C47" s="308"/>
      <c r="D47" s="113">
        <v>2.2823646794711898</v>
      </c>
      <c r="E47" s="115">
        <v>549</v>
      </c>
      <c r="F47" s="114">
        <v>560</v>
      </c>
      <c r="G47" s="114">
        <v>570</v>
      </c>
      <c r="H47" s="114">
        <v>558</v>
      </c>
      <c r="I47" s="140">
        <v>605</v>
      </c>
      <c r="J47" s="115">
        <v>-56</v>
      </c>
      <c r="K47" s="116">
        <v>-9.2561983471074374</v>
      </c>
    </row>
    <row r="48" spans="1:11" ht="14.1" customHeight="1" x14ac:dyDescent="0.2">
      <c r="A48" s="306">
        <v>62</v>
      </c>
      <c r="B48" s="307" t="s">
        <v>270</v>
      </c>
      <c r="C48" s="308"/>
      <c r="D48" s="113">
        <v>9.8569884426706569</v>
      </c>
      <c r="E48" s="115">
        <v>2371</v>
      </c>
      <c r="F48" s="114">
        <v>2601</v>
      </c>
      <c r="G48" s="114">
        <v>2303</v>
      </c>
      <c r="H48" s="114">
        <v>2163</v>
      </c>
      <c r="I48" s="140">
        <v>2191</v>
      </c>
      <c r="J48" s="115">
        <v>180</v>
      </c>
      <c r="K48" s="116">
        <v>8.2154267457781831</v>
      </c>
    </row>
    <row r="49" spans="1:11" ht="14.1" customHeight="1" x14ac:dyDescent="0.2">
      <c r="A49" s="306">
        <v>63</v>
      </c>
      <c r="B49" s="307" t="s">
        <v>271</v>
      </c>
      <c r="C49" s="308"/>
      <c r="D49" s="113">
        <v>1.8541614700257754</v>
      </c>
      <c r="E49" s="115">
        <v>446</v>
      </c>
      <c r="F49" s="114">
        <v>467</v>
      </c>
      <c r="G49" s="114">
        <v>446</v>
      </c>
      <c r="H49" s="114">
        <v>433</v>
      </c>
      <c r="I49" s="140">
        <v>430</v>
      </c>
      <c r="J49" s="115">
        <v>16</v>
      </c>
      <c r="K49" s="116">
        <v>3.7209302325581395</v>
      </c>
    </row>
    <row r="50" spans="1:11" ht="14.1" customHeight="1" x14ac:dyDescent="0.2">
      <c r="A50" s="306" t="s">
        <v>272</v>
      </c>
      <c r="B50" s="307" t="s">
        <v>273</v>
      </c>
      <c r="C50" s="308"/>
      <c r="D50" s="113">
        <v>0.29516920262742163</v>
      </c>
      <c r="E50" s="115">
        <v>71</v>
      </c>
      <c r="F50" s="114">
        <v>69</v>
      </c>
      <c r="G50" s="114">
        <v>68</v>
      </c>
      <c r="H50" s="114">
        <v>67</v>
      </c>
      <c r="I50" s="140">
        <v>70</v>
      </c>
      <c r="J50" s="115">
        <v>1</v>
      </c>
      <c r="K50" s="116">
        <v>1.4285714285714286</v>
      </c>
    </row>
    <row r="51" spans="1:11" ht="14.1" customHeight="1" x14ac:dyDescent="0.2">
      <c r="A51" s="306" t="s">
        <v>274</v>
      </c>
      <c r="B51" s="307" t="s">
        <v>275</v>
      </c>
      <c r="C51" s="308"/>
      <c r="D51" s="113">
        <v>1.2097779995011224</v>
      </c>
      <c r="E51" s="115">
        <v>291</v>
      </c>
      <c r="F51" s="114">
        <v>306</v>
      </c>
      <c r="G51" s="114">
        <v>285</v>
      </c>
      <c r="H51" s="114">
        <v>277</v>
      </c>
      <c r="I51" s="140">
        <v>271</v>
      </c>
      <c r="J51" s="115">
        <v>20</v>
      </c>
      <c r="K51" s="116">
        <v>7.3800738007380078</v>
      </c>
    </row>
    <row r="52" spans="1:11" ht="14.1" customHeight="1" x14ac:dyDescent="0.2">
      <c r="A52" s="306">
        <v>71</v>
      </c>
      <c r="B52" s="307" t="s">
        <v>276</v>
      </c>
      <c r="C52" s="308"/>
      <c r="D52" s="113">
        <v>10.842271555666418</v>
      </c>
      <c r="E52" s="115">
        <v>2608</v>
      </c>
      <c r="F52" s="114">
        <v>2629</v>
      </c>
      <c r="G52" s="114">
        <v>2897</v>
      </c>
      <c r="H52" s="114">
        <v>2788</v>
      </c>
      <c r="I52" s="140">
        <v>2840</v>
      </c>
      <c r="J52" s="115">
        <v>-232</v>
      </c>
      <c r="K52" s="116">
        <v>-8.169014084507042</v>
      </c>
    </row>
    <row r="53" spans="1:11" ht="14.1" customHeight="1" x14ac:dyDescent="0.2">
      <c r="A53" s="306" t="s">
        <v>277</v>
      </c>
      <c r="B53" s="307" t="s">
        <v>278</v>
      </c>
      <c r="C53" s="308"/>
      <c r="D53" s="113">
        <v>3.0639394695268978</v>
      </c>
      <c r="E53" s="115">
        <v>737</v>
      </c>
      <c r="F53" s="114">
        <v>734</v>
      </c>
      <c r="G53" s="114">
        <v>750</v>
      </c>
      <c r="H53" s="114">
        <v>713</v>
      </c>
      <c r="I53" s="140">
        <v>737</v>
      </c>
      <c r="J53" s="115">
        <v>0</v>
      </c>
      <c r="K53" s="116">
        <v>0</v>
      </c>
    </row>
    <row r="54" spans="1:11" ht="14.1" customHeight="1" x14ac:dyDescent="0.2">
      <c r="A54" s="306" t="s">
        <v>279</v>
      </c>
      <c r="B54" s="307" t="s">
        <v>280</v>
      </c>
      <c r="C54" s="308"/>
      <c r="D54" s="113">
        <v>6.181924004323605</v>
      </c>
      <c r="E54" s="115">
        <v>1487</v>
      </c>
      <c r="F54" s="114">
        <v>1507</v>
      </c>
      <c r="G54" s="114">
        <v>1759</v>
      </c>
      <c r="H54" s="114">
        <v>1689</v>
      </c>
      <c r="I54" s="140">
        <v>1715</v>
      </c>
      <c r="J54" s="115">
        <v>-228</v>
      </c>
      <c r="K54" s="116">
        <v>-13.294460641399416</v>
      </c>
    </row>
    <row r="55" spans="1:11" ht="14.1" customHeight="1" x14ac:dyDescent="0.2">
      <c r="A55" s="306">
        <v>72</v>
      </c>
      <c r="B55" s="307" t="s">
        <v>281</v>
      </c>
      <c r="C55" s="308"/>
      <c r="D55" s="113">
        <v>4.7933815581608048</v>
      </c>
      <c r="E55" s="115">
        <v>1153</v>
      </c>
      <c r="F55" s="114">
        <v>1161</v>
      </c>
      <c r="G55" s="114">
        <v>1170</v>
      </c>
      <c r="H55" s="114">
        <v>1139</v>
      </c>
      <c r="I55" s="140">
        <v>1166</v>
      </c>
      <c r="J55" s="115">
        <v>-13</v>
      </c>
      <c r="K55" s="116">
        <v>-1.1149228130360205</v>
      </c>
    </row>
    <row r="56" spans="1:11" ht="14.1" customHeight="1" x14ac:dyDescent="0.2">
      <c r="A56" s="306" t="s">
        <v>282</v>
      </c>
      <c r="B56" s="307" t="s">
        <v>283</v>
      </c>
      <c r="C56" s="308"/>
      <c r="D56" s="113">
        <v>3.2884343560322606</v>
      </c>
      <c r="E56" s="115">
        <v>791</v>
      </c>
      <c r="F56" s="114">
        <v>805</v>
      </c>
      <c r="G56" s="114">
        <v>810</v>
      </c>
      <c r="H56" s="114">
        <v>775</v>
      </c>
      <c r="I56" s="140">
        <v>801</v>
      </c>
      <c r="J56" s="115">
        <v>-10</v>
      </c>
      <c r="K56" s="116">
        <v>-1.2484394506866416</v>
      </c>
    </row>
    <row r="57" spans="1:11" ht="14.1" customHeight="1" x14ac:dyDescent="0.2">
      <c r="A57" s="306" t="s">
        <v>284</v>
      </c>
      <c r="B57" s="307" t="s">
        <v>285</v>
      </c>
      <c r="C57" s="308"/>
      <c r="D57" s="113">
        <v>0.91460879687370089</v>
      </c>
      <c r="E57" s="115">
        <v>220</v>
      </c>
      <c r="F57" s="114">
        <v>211</v>
      </c>
      <c r="G57" s="114">
        <v>215</v>
      </c>
      <c r="H57" s="114">
        <v>220</v>
      </c>
      <c r="I57" s="140">
        <v>217</v>
      </c>
      <c r="J57" s="115">
        <v>3</v>
      </c>
      <c r="K57" s="116">
        <v>1.3824884792626728</v>
      </c>
    </row>
    <row r="58" spans="1:11" ht="14.1" customHeight="1" x14ac:dyDescent="0.2">
      <c r="A58" s="306">
        <v>73</v>
      </c>
      <c r="B58" s="307" t="s">
        <v>286</v>
      </c>
      <c r="C58" s="308"/>
      <c r="D58" s="113">
        <v>4.6270890496383137</v>
      </c>
      <c r="E58" s="115">
        <v>1113</v>
      </c>
      <c r="F58" s="114">
        <v>1112</v>
      </c>
      <c r="G58" s="114">
        <v>1114</v>
      </c>
      <c r="H58" s="114">
        <v>1092</v>
      </c>
      <c r="I58" s="140">
        <v>1080</v>
      </c>
      <c r="J58" s="115">
        <v>33</v>
      </c>
      <c r="K58" s="116">
        <v>3.0555555555555554</v>
      </c>
    </row>
    <row r="59" spans="1:11" ht="14.1" customHeight="1" x14ac:dyDescent="0.2">
      <c r="A59" s="306" t="s">
        <v>287</v>
      </c>
      <c r="B59" s="307" t="s">
        <v>288</v>
      </c>
      <c r="C59" s="308"/>
      <c r="D59" s="113">
        <v>3.6792217510601146</v>
      </c>
      <c r="E59" s="115">
        <v>885</v>
      </c>
      <c r="F59" s="114">
        <v>881</v>
      </c>
      <c r="G59" s="114">
        <v>883</v>
      </c>
      <c r="H59" s="114">
        <v>872</v>
      </c>
      <c r="I59" s="140">
        <v>863</v>
      </c>
      <c r="J59" s="115">
        <v>22</v>
      </c>
      <c r="K59" s="116">
        <v>2.5492468134414832</v>
      </c>
    </row>
    <row r="60" spans="1:11" ht="14.1" customHeight="1" x14ac:dyDescent="0.2">
      <c r="A60" s="306">
        <v>81</v>
      </c>
      <c r="B60" s="307" t="s">
        <v>289</v>
      </c>
      <c r="C60" s="308"/>
      <c r="D60" s="113">
        <v>11.532385466034755</v>
      </c>
      <c r="E60" s="115">
        <v>2774</v>
      </c>
      <c r="F60" s="114">
        <v>2791</v>
      </c>
      <c r="G60" s="114">
        <v>2773</v>
      </c>
      <c r="H60" s="114">
        <v>2671</v>
      </c>
      <c r="I60" s="140">
        <v>2676</v>
      </c>
      <c r="J60" s="115">
        <v>98</v>
      </c>
      <c r="K60" s="116">
        <v>3.6621823617339313</v>
      </c>
    </row>
    <row r="61" spans="1:11" ht="14.1" customHeight="1" x14ac:dyDescent="0.2">
      <c r="A61" s="306" t="s">
        <v>290</v>
      </c>
      <c r="B61" s="307" t="s">
        <v>291</v>
      </c>
      <c r="C61" s="308"/>
      <c r="D61" s="113">
        <v>2.5359607549679888</v>
      </c>
      <c r="E61" s="115">
        <v>610</v>
      </c>
      <c r="F61" s="114">
        <v>615</v>
      </c>
      <c r="G61" s="114">
        <v>610</v>
      </c>
      <c r="H61" s="114">
        <v>585</v>
      </c>
      <c r="I61" s="140">
        <v>597</v>
      </c>
      <c r="J61" s="115">
        <v>13</v>
      </c>
      <c r="K61" s="116">
        <v>2.1775544388609713</v>
      </c>
    </row>
    <row r="62" spans="1:11" ht="14.1" customHeight="1" x14ac:dyDescent="0.2">
      <c r="A62" s="306" t="s">
        <v>292</v>
      </c>
      <c r="B62" s="307" t="s">
        <v>293</v>
      </c>
      <c r="C62" s="308"/>
      <c r="D62" s="113">
        <v>6.053047310218675</v>
      </c>
      <c r="E62" s="115">
        <v>1456</v>
      </c>
      <c r="F62" s="114">
        <v>1458</v>
      </c>
      <c r="G62" s="114">
        <v>1442</v>
      </c>
      <c r="H62" s="114">
        <v>1380</v>
      </c>
      <c r="I62" s="140">
        <v>1383</v>
      </c>
      <c r="J62" s="115">
        <v>73</v>
      </c>
      <c r="K62" s="116">
        <v>5.2783803326102676</v>
      </c>
    </row>
    <row r="63" spans="1:11" ht="14.1" customHeight="1" x14ac:dyDescent="0.2">
      <c r="A63" s="306"/>
      <c r="B63" s="307" t="s">
        <v>294</v>
      </c>
      <c r="C63" s="308"/>
      <c r="D63" s="113">
        <v>4.7310218674648707</v>
      </c>
      <c r="E63" s="115">
        <v>1138</v>
      </c>
      <c r="F63" s="114">
        <v>1139</v>
      </c>
      <c r="G63" s="114">
        <v>1126</v>
      </c>
      <c r="H63" s="114">
        <v>1077</v>
      </c>
      <c r="I63" s="140">
        <v>1075</v>
      </c>
      <c r="J63" s="115">
        <v>63</v>
      </c>
      <c r="K63" s="116">
        <v>5.8604651162790695</v>
      </c>
    </row>
    <row r="64" spans="1:11" ht="14.1" customHeight="1" x14ac:dyDescent="0.2">
      <c r="A64" s="306" t="s">
        <v>295</v>
      </c>
      <c r="B64" s="307" t="s">
        <v>296</v>
      </c>
      <c r="C64" s="308"/>
      <c r="D64" s="113">
        <v>1.0642720545439428</v>
      </c>
      <c r="E64" s="115">
        <v>256</v>
      </c>
      <c r="F64" s="114">
        <v>263</v>
      </c>
      <c r="G64" s="114">
        <v>258</v>
      </c>
      <c r="H64" s="114">
        <v>255</v>
      </c>
      <c r="I64" s="140">
        <v>247</v>
      </c>
      <c r="J64" s="115">
        <v>9</v>
      </c>
      <c r="K64" s="116">
        <v>3.6437246963562755</v>
      </c>
    </row>
    <row r="65" spans="1:11" ht="14.1" customHeight="1" x14ac:dyDescent="0.2">
      <c r="A65" s="306" t="s">
        <v>297</v>
      </c>
      <c r="B65" s="307" t="s">
        <v>298</v>
      </c>
      <c r="C65" s="308"/>
      <c r="D65" s="113">
        <v>0.93955267315207447</v>
      </c>
      <c r="E65" s="115">
        <v>226</v>
      </c>
      <c r="F65" s="114">
        <v>226</v>
      </c>
      <c r="G65" s="114">
        <v>227</v>
      </c>
      <c r="H65" s="114">
        <v>219</v>
      </c>
      <c r="I65" s="140">
        <v>219</v>
      </c>
      <c r="J65" s="115">
        <v>7</v>
      </c>
      <c r="K65" s="116">
        <v>3.1963470319634704</v>
      </c>
    </row>
    <row r="66" spans="1:11" ht="14.1" customHeight="1" x14ac:dyDescent="0.2">
      <c r="A66" s="306">
        <v>82</v>
      </c>
      <c r="B66" s="307" t="s">
        <v>299</v>
      </c>
      <c r="C66" s="308"/>
      <c r="D66" s="113">
        <v>2.9932651534048391</v>
      </c>
      <c r="E66" s="115">
        <v>720</v>
      </c>
      <c r="F66" s="114">
        <v>721</v>
      </c>
      <c r="G66" s="114">
        <v>732</v>
      </c>
      <c r="H66" s="114">
        <v>689</v>
      </c>
      <c r="I66" s="140">
        <v>700</v>
      </c>
      <c r="J66" s="115">
        <v>20</v>
      </c>
      <c r="K66" s="116">
        <v>2.8571428571428572</v>
      </c>
    </row>
    <row r="67" spans="1:11" ht="14.1" customHeight="1" x14ac:dyDescent="0.2">
      <c r="A67" s="306" t="s">
        <v>300</v>
      </c>
      <c r="B67" s="307" t="s">
        <v>301</v>
      </c>
      <c r="C67" s="308"/>
      <c r="D67" s="113">
        <v>1.3677558825974889</v>
      </c>
      <c r="E67" s="115">
        <v>329</v>
      </c>
      <c r="F67" s="114">
        <v>327</v>
      </c>
      <c r="G67" s="114">
        <v>330</v>
      </c>
      <c r="H67" s="114">
        <v>310</v>
      </c>
      <c r="I67" s="140">
        <v>314</v>
      </c>
      <c r="J67" s="115">
        <v>15</v>
      </c>
      <c r="K67" s="116">
        <v>4.7770700636942678</v>
      </c>
    </row>
    <row r="68" spans="1:11" ht="14.1" customHeight="1" x14ac:dyDescent="0.2">
      <c r="A68" s="306" t="s">
        <v>302</v>
      </c>
      <c r="B68" s="307" t="s">
        <v>303</v>
      </c>
      <c r="C68" s="308"/>
      <c r="D68" s="113">
        <v>0.65685540866383973</v>
      </c>
      <c r="E68" s="115">
        <v>158</v>
      </c>
      <c r="F68" s="114">
        <v>160</v>
      </c>
      <c r="G68" s="114">
        <v>161</v>
      </c>
      <c r="H68" s="114">
        <v>151</v>
      </c>
      <c r="I68" s="140">
        <v>159</v>
      </c>
      <c r="J68" s="115">
        <v>-1</v>
      </c>
      <c r="K68" s="116">
        <v>-0.62893081761006286</v>
      </c>
    </row>
    <row r="69" spans="1:11" ht="14.1" customHeight="1" x14ac:dyDescent="0.2">
      <c r="A69" s="306">
        <v>83</v>
      </c>
      <c r="B69" s="307" t="s">
        <v>304</v>
      </c>
      <c r="C69" s="308"/>
      <c r="D69" s="113">
        <v>8.9132784568055214</v>
      </c>
      <c r="E69" s="115">
        <v>2144</v>
      </c>
      <c r="F69" s="114">
        <v>2172</v>
      </c>
      <c r="G69" s="114">
        <v>2165</v>
      </c>
      <c r="H69" s="114">
        <v>2158</v>
      </c>
      <c r="I69" s="140">
        <v>2173</v>
      </c>
      <c r="J69" s="115">
        <v>-29</v>
      </c>
      <c r="K69" s="116">
        <v>-1.334560515416475</v>
      </c>
    </row>
    <row r="70" spans="1:11" ht="14.1" customHeight="1" x14ac:dyDescent="0.2">
      <c r="A70" s="306" t="s">
        <v>305</v>
      </c>
      <c r="B70" s="307" t="s">
        <v>306</v>
      </c>
      <c r="C70" s="308"/>
      <c r="D70" s="113">
        <v>7.1048474266234303</v>
      </c>
      <c r="E70" s="115">
        <v>1709</v>
      </c>
      <c r="F70" s="114">
        <v>1740</v>
      </c>
      <c r="G70" s="114">
        <v>1735</v>
      </c>
      <c r="H70" s="114">
        <v>1729</v>
      </c>
      <c r="I70" s="140">
        <v>1746</v>
      </c>
      <c r="J70" s="115">
        <v>-37</v>
      </c>
      <c r="K70" s="116">
        <v>-2.1191294387170676</v>
      </c>
    </row>
    <row r="71" spans="1:11" ht="14.1" customHeight="1" x14ac:dyDescent="0.2">
      <c r="A71" s="306"/>
      <c r="B71" s="307" t="s">
        <v>307</v>
      </c>
      <c r="C71" s="308"/>
      <c r="D71" s="113">
        <v>3.4755134281200633</v>
      </c>
      <c r="E71" s="115">
        <v>836</v>
      </c>
      <c r="F71" s="114">
        <v>866</v>
      </c>
      <c r="G71" s="114">
        <v>872</v>
      </c>
      <c r="H71" s="114">
        <v>863</v>
      </c>
      <c r="I71" s="140">
        <v>869</v>
      </c>
      <c r="J71" s="115">
        <v>-33</v>
      </c>
      <c r="K71" s="116">
        <v>-3.7974683544303796</v>
      </c>
    </row>
    <row r="72" spans="1:11" ht="14.1" customHeight="1" x14ac:dyDescent="0.2">
      <c r="A72" s="306">
        <v>84</v>
      </c>
      <c r="B72" s="307" t="s">
        <v>308</v>
      </c>
      <c r="C72" s="308"/>
      <c r="D72" s="113">
        <v>3.5960754967988691</v>
      </c>
      <c r="E72" s="115">
        <v>865</v>
      </c>
      <c r="F72" s="114">
        <v>907</v>
      </c>
      <c r="G72" s="114">
        <v>858</v>
      </c>
      <c r="H72" s="114">
        <v>883</v>
      </c>
      <c r="I72" s="140">
        <v>845</v>
      </c>
      <c r="J72" s="115">
        <v>20</v>
      </c>
      <c r="K72" s="116">
        <v>2.3668639053254439</v>
      </c>
    </row>
    <row r="73" spans="1:11" ht="14.1" customHeight="1" x14ac:dyDescent="0.2">
      <c r="A73" s="306" t="s">
        <v>309</v>
      </c>
      <c r="B73" s="307" t="s">
        <v>310</v>
      </c>
      <c r="C73" s="308"/>
      <c r="D73" s="113">
        <v>1.2388791884925585</v>
      </c>
      <c r="E73" s="115">
        <v>298</v>
      </c>
      <c r="F73" s="114">
        <v>300</v>
      </c>
      <c r="G73" s="114">
        <v>300</v>
      </c>
      <c r="H73" s="114">
        <v>296</v>
      </c>
      <c r="I73" s="140">
        <v>300</v>
      </c>
      <c r="J73" s="115">
        <v>-2</v>
      </c>
      <c r="K73" s="116">
        <v>-0.66666666666666663</v>
      </c>
    </row>
    <row r="74" spans="1:11" ht="14.1" customHeight="1" x14ac:dyDescent="0.2">
      <c r="A74" s="306" t="s">
        <v>311</v>
      </c>
      <c r="B74" s="307" t="s">
        <v>312</v>
      </c>
      <c r="C74" s="308"/>
      <c r="D74" s="113">
        <v>0.22033757379230065</v>
      </c>
      <c r="E74" s="115">
        <v>53</v>
      </c>
      <c r="F74" s="114">
        <v>52</v>
      </c>
      <c r="G74" s="114">
        <v>51</v>
      </c>
      <c r="H74" s="114">
        <v>53</v>
      </c>
      <c r="I74" s="140">
        <v>52</v>
      </c>
      <c r="J74" s="115">
        <v>1</v>
      </c>
      <c r="K74" s="116">
        <v>1.9230769230769231</v>
      </c>
    </row>
    <row r="75" spans="1:11" ht="14.1" customHeight="1" x14ac:dyDescent="0.2">
      <c r="A75" s="306" t="s">
        <v>313</v>
      </c>
      <c r="B75" s="307" t="s">
        <v>314</v>
      </c>
      <c r="C75" s="308"/>
      <c r="D75" s="113">
        <v>1.8167456556082149</v>
      </c>
      <c r="E75" s="115">
        <v>437</v>
      </c>
      <c r="F75" s="114">
        <v>480</v>
      </c>
      <c r="G75" s="114">
        <v>437</v>
      </c>
      <c r="H75" s="114">
        <v>460</v>
      </c>
      <c r="I75" s="140">
        <v>421</v>
      </c>
      <c r="J75" s="115">
        <v>16</v>
      </c>
      <c r="K75" s="116">
        <v>3.8004750593824226</v>
      </c>
    </row>
    <row r="76" spans="1:11" ht="14.1" customHeight="1" x14ac:dyDescent="0.2">
      <c r="A76" s="306">
        <v>91</v>
      </c>
      <c r="B76" s="307" t="s">
        <v>315</v>
      </c>
      <c r="C76" s="308"/>
      <c r="D76" s="113">
        <v>0.73168703749896069</v>
      </c>
      <c r="E76" s="115">
        <v>176</v>
      </c>
      <c r="F76" s="114">
        <v>177</v>
      </c>
      <c r="G76" s="114">
        <v>177</v>
      </c>
      <c r="H76" s="114">
        <v>161</v>
      </c>
      <c r="I76" s="140">
        <v>161</v>
      </c>
      <c r="J76" s="115">
        <v>15</v>
      </c>
      <c r="K76" s="116">
        <v>9.316770186335404</v>
      </c>
    </row>
    <row r="77" spans="1:11" ht="14.1" customHeight="1" x14ac:dyDescent="0.2">
      <c r="A77" s="306">
        <v>92</v>
      </c>
      <c r="B77" s="307" t="s">
        <v>316</v>
      </c>
      <c r="C77" s="308"/>
      <c r="D77" s="113">
        <v>0.75247360106427208</v>
      </c>
      <c r="E77" s="115">
        <v>181</v>
      </c>
      <c r="F77" s="114">
        <v>168</v>
      </c>
      <c r="G77" s="114">
        <v>163</v>
      </c>
      <c r="H77" s="114">
        <v>154</v>
      </c>
      <c r="I77" s="140">
        <v>186</v>
      </c>
      <c r="J77" s="115">
        <v>-5</v>
      </c>
      <c r="K77" s="116">
        <v>-2.6881720430107525</v>
      </c>
    </row>
    <row r="78" spans="1:11" ht="14.1" customHeight="1" x14ac:dyDescent="0.2">
      <c r="A78" s="306">
        <v>93</v>
      </c>
      <c r="B78" s="307" t="s">
        <v>317</v>
      </c>
      <c r="C78" s="308"/>
      <c r="D78" s="113">
        <v>0.15797788309636651</v>
      </c>
      <c r="E78" s="115">
        <v>38</v>
      </c>
      <c r="F78" s="114">
        <v>35</v>
      </c>
      <c r="G78" s="114">
        <v>37</v>
      </c>
      <c r="H78" s="114">
        <v>38</v>
      </c>
      <c r="I78" s="140">
        <v>36</v>
      </c>
      <c r="J78" s="115">
        <v>2</v>
      </c>
      <c r="K78" s="116">
        <v>5.5555555555555554</v>
      </c>
    </row>
    <row r="79" spans="1:11" ht="14.1" customHeight="1" x14ac:dyDescent="0.2">
      <c r="A79" s="306">
        <v>94</v>
      </c>
      <c r="B79" s="307" t="s">
        <v>318</v>
      </c>
      <c r="C79" s="308"/>
      <c r="D79" s="113">
        <v>7.4831628835120984E-2</v>
      </c>
      <c r="E79" s="115">
        <v>18</v>
      </c>
      <c r="F79" s="114">
        <v>19</v>
      </c>
      <c r="G79" s="114">
        <v>27</v>
      </c>
      <c r="H79" s="114">
        <v>26</v>
      </c>
      <c r="I79" s="140">
        <v>20</v>
      </c>
      <c r="J79" s="115">
        <v>-2</v>
      </c>
      <c r="K79" s="116">
        <v>-10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5861</v>
      </c>
      <c r="E12" s="114">
        <v>6134</v>
      </c>
      <c r="F12" s="114">
        <v>5989</v>
      </c>
      <c r="G12" s="114">
        <v>6009</v>
      </c>
      <c r="H12" s="140">
        <v>5906</v>
      </c>
      <c r="I12" s="115">
        <v>-45</v>
      </c>
      <c r="J12" s="116">
        <v>-0.76193701320690821</v>
      </c>
      <c r="K12"/>
      <c r="L12"/>
      <c r="M12"/>
      <c r="N12"/>
      <c r="O12"/>
      <c r="P12"/>
    </row>
    <row r="13" spans="1:16" s="110" customFormat="1" ht="14.45" customHeight="1" x14ac:dyDescent="0.2">
      <c r="A13" s="120" t="s">
        <v>105</v>
      </c>
      <c r="B13" s="119" t="s">
        <v>106</v>
      </c>
      <c r="C13" s="113">
        <v>38.542910766080873</v>
      </c>
      <c r="D13" s="115">
        <v>2259</v>
      </c>
      <c r="E13" s="114">
        <v>2333</v>
      </c>
      <c r="F13" s="114">
        <v>2259</v>
      </c>
      <c r="G13" s="114">
        <v>2241</v>
      </c>
      <c r="H13" s="140">
        <v>2197</v>
      </c>
      <c r="I13" s="115">
        <v>62</v>
      </c>
      <c r="J13" s="116">
        <v>2.8220300409649521</v>
      </c>
      <c r="K13"/>
      <c r="L13"/>
      <c r="M13"/>
      <c r="N13"/>
      <c r="O13"/>
      <c r="P13"/>
    </row>
    <row r="14" spans="1:16" s="110" customFormat="1" ht="14.45" customHeight="1" x14ac:dyDescent="0.2">
      <c r="A14" s="120"/>
      <c r="B14" s="119" t="s">
        <v>107</v>
      </c>
      <c r="C14" s="113">
        <v>61.457089233919127</v>
      </c>
      <c r="D14" s="115">
        <v>3602</v>
      </c>
      <c r="E14" s="114">
        <v>3801</v>
      </c>
      <c r="F14" s="114">
        <v>3730</v>
      </c>
      <c r="G14" s="114">
        <v>3768</v>
      </c>
      <c r="H14" s="140">
        <v>3709</v>
      </c>
      <c r="I14" s="115">
        <v>-107</v>
      </c>
      <c r="J14" s="116">
        <v>-2.8848746292801293</v>
      </c>
      <c r="K14"/>
      <c r="L14"/>
      <c r="M14"/>
      <c r="N14"/>
      <c r="O14"/>
      <c r="P14"/>
    </row>
    <row r="15" spans="1:16" s="110" customFormat="1" ht="14.45" customHeight="1" x14ac:dyDescent="0.2">
      <c r="A15" s="118" t="s">
        <v>105</v>
      </c>
      <c r="B15" s="121" t="s">
        <v>108</v>
      </c>
      <c r="C15" s="113">
        <v>24.500938406415287</v>
      </c>
      <c r="D15" s="115">
        <v>1436</v>
      </c>
      <c r="E15" s="114">
        <v>1559</v>
      </c>
      <c r="F15" s="114">
        <v>1493</v>
      </c>
      <c r="G15" s="114">
        <v>1533</v>
      </c>
      <c r="H15" s="140">
        <v>1454</v>
      </c>
      <c r="I15" s="115">
        <v>-18</v>
      </c>
      <c r="J15" s="116">
        <v>-1.2379642365887207</v>
      </c>
      <c r="K15"/>
      <c r="L15"/>
      <c r="M15"/>
      <c r="N15"/>
      <c r="O15"/>
      <c r="P15"/>
    </row>
    <row r="16" spans="1:16" s="110" customFormat="1" ht="14.45" customHeight="1" x14ac:dyDescent="0.2">
      <c r="A16" s="118"/>
      <c r="B16" s="121" t="s">
        <v>109</v>
      </c>
      <c r="C16" s="113">
        <v>45.760109196382871</v>
      </c>
      <c r="D16" s="115">
        <v>2682</v>
      </c>
      <c r="E16" s="114">
        <v>2841</v>
      </c>
      <c r="F16" s="114">
        <v>2787</v>
      </c>
      <c r="G16" s="114">
        <v>2781</v>
      </c>
      <c r="H16" s="140">
        <v>2774</v>
      </c>
      <c r="I16" s="115">
        <v>-92</v>
      </c>
      <c r="J16" s="116">
        <v>-3.3165104542177359</v>
      </c>
      <c r="K16"/>
      <c r="L16"/>
      <c r="M16"/>
      <c r="N16"/>
      <c r="O16"/>
      <c r="P16"/>
    </row>
    <row r="17" spans="1:16" s="110" customFormat="1" ht="14.45" customHeight="1" x14ac:dyDescent="0.2">
      <c r="A17" s="118"/>
      <c r="B17" s="121" t="s">
        <v>110</v>
      </c>
      <c r="C17" s="113">
        <v>16.345333560825797</v>
      </c>
      <c r="D17" s="115">
        <v>958</v>
      </c>
      <c r="E17" s="114">
        <v>942</v>
      </c>
      <c r="F17" s="114">
        <v>931</v>
      </c>
      <c r="G17" s="114">
        <v>930</v>
      </c>
      <c r="H17" s="140">
        <v>930</v>
      </c>
      <c r="I17" s="115">
        <v>28</v>
      </c>
      <c r="J17" s="116">
        <v>3.010752688172043</v>
      </c>
      <c r="K17"/>
      <c r="L17"/>
      <c r="M17"/>
      <c r="N17"/>
      <c r="O17"/>
      <c r="P17"/>
    </row>
    <row r="18" spans="1:16" s="110" customFormat="1" ht="14.45" customHeight="1" x14ac:dyDescent="0.2">
      <c r="A18" s="120"/>
      <c r="B18" s="121" t="s">
        <v>111</v>
      </c>
      <c r="C18" s="113">
        <v>13.393618836376046</v>
      </c>
      <c r="D18" s="115">
        <v>785</v>
      </c>
      <c r="E18" s="114">
        <v>792</v>
      </c>
      <c r="F18" s="114">
        <v>778</v>
      </c>
      <c r="G18" s="114">
        <v>765</v>
      </c>
      <c r="H18" s="140">
        <v>748</v>
      </c>
      <c r="I18" s="115">
        <v>37</v>
      </c>
      <c r="J18" s="116">
        <v>4.9465240641711228</v>
      </c>
      <c r="K18"/>
      <c r="L18"/>
      <c r="M18"/>
      <c r="N18"/>
      <c r="O18"/>
      <c r="P18"/>
    </row>
    <row r="19" spans="1:16" s="110" customFormat="1" ht="14.45" customHeight="1" x14ac:dyDescent="0.2">
      <c r="A19" s="120"/>
      <c r="B19" s="121" t="s">
        <v>112</v>
      </c>
      <c r="C19" s="113">
        <v>1.296707046579082</v>
      </c>
      <c r="D19" s="115">
        <v>76</v>
      </c>
      <c r="E19" s="114">
        <v>68</v>
      </c>
      <c r="F19" s="114">
        <v>66</v>
      </c>
      <c r="G19" s="114">
        <v>52</v>
      </c>
      <c r="H19" s="140">
        <v>54</v>
      </c>
      <c r="I19" s="115">
        <v>22</v>
      </c>
      <c r="J19" s="116">
        <v>40.74074074074074</v>
      </c>
      <c r="K19"/>
      <c r="L19"/>
      <c r="M19"/>
      <c r="N19"/>
      <c r="O19"/>
      <c r="P19"/>
    </row>
    <row r="20" spans="1:16" s="110" customFormat="1" ht="14.45" customHeight="1" x14ac:dyDescent="0.2">
      <c r="A20" s="120" t="s">
        <v>113</v>
      </c>
      <c r="B20" s="119" t="s">
        <v>116</v>
      </c>
      <c r="C20" s="113">
        <v>89.45572427913325</v>
      </c>
      <c r="D20" s="115">
        <v>5243</v>
      </c>
      <c r="E20" s="114">
        <v>5506</v>
      </c>
      <c r="F20" s="114">
        <v>5369</v>
      </c>
      <c r="G20" s="114">
        <v>5401</v>
      </c>
      <c r="H20" s="140">
        <v>5331</v>
      </c>
      <c r="I20" s="115">
        <v>-88</v>
      </c>
      <c r="J20" s="116">
        <v>-1.6507221909585443</v>
      </c>
      <c r="K20"/>
      <c r="L20"/>
      <c r="M20"/>
      <c r="N20"/>
      <c r="O20"/>
      <c r="P20"/>
    </row>
    <row r="21" spans="1:16" s="110" customFormat="1" ht="14.45" customHeight="1" x14ac:dyDescent="0.2">
      <c r="A21" s="123"/>
      <c r="B21" s="124" t="s">
        <v>117</v>
      </c>
      <c r="C21" s="125">
        <v>10.373656372632656</v>
      </c>
      <c r="D21" s="143">
        <v>608</v>
      </c>
      <c r="E21" s="144">
        <v>617</v>
      </c>
      <c r="F21" s="144">
        <v>608</v>
      </c>
      <c r="G21" s="144">
        <v>595</v>
      </c>
      <c r="H21" s="145">
        <v>565</v>
      </c>
      <c r="I21" s="143">
        <v>43</v>
      </c>
      <c r="J21" s="146">
        <v>7.610619469026549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5393</v>
      </c>
      <c r="E56" s="114">
        <v>5610</v>
      </c>
      <c r="F56" s="114">
        <v>5560</v>
      </c>
      <c r="G56" s="114">
        <v>5631</v>
      </c>
      <c r="H56" s="140">
        <v>5514</v>
      </c>
      <c r="I56" s="115">
        <v>-121</v>
      </c>
      <c r="J56" s="116">
        <v>-2.1944142183532827</v>
      </c>
      <c r="K56"/>
      <c r="L56"/>
      <c r="M56"/>
      <c r="N56"/>
      <c r="O56"/>
      <c r="P56"/>
    </row>
    <row r="57" spans="1:16" s="110" customFormat="1" ht="14.45" customHeight="1" x14ac:dyDescent="0.2">
      <c r="A57" s="120" t="s">
        <v>105</v>
      </c>
      <c r="B57" s="119" t="s">
        <v>106</v>
      </c>
      <c r="C57" s="113">
        <v>37.900982755423698</v>
      </c>
      <c r="D57" s="115">
        <v>2044</v>
      </c>
      <c r="E57" s="114">
        <v>2088</v>
      </c>
      <c r="F57" s="114">
        <v>2074</v>
      </c>
      <c r="G57" s="114">
        <v>2077</v>
      </c>
      <c r="H57" s="140">
        <v>2047</v>
      </c>
      <c r="I57" s="115">
        <v>-3</v>
      </c>
      <c r="J57" s="116">
        <v>-0.14655593551538837</v>
      </c>
    </row>
    <row r="58" spans="1:16" s="110" customFormat="1" ht="14.45" customHeight="1" x14ac:dyDescent="0.2">
      <c r="A58" s="120"/>
      <c r="B58" s="119" t="s">
        <v>107</v>
      </c>
      <c r="C58" s="113">
        <v>62.099017244576302</v>
      </c>
      <c r="D58" s="115">
        <v>3349</v>
      </c>
      <c r="E58" s="114">
        <v>3522</v>
      </c>
      <c r="F58" s="114">
        <v>3486</v>
      </c>
      <c r="G58" s="114">
        <v>3554</v>
      </c>
      <c r="H58" s="140">
        <v>3467</v>
      </c>
      <c r="I58" s="115">
        <v>-118</v>
      </c>
      <c r="J58" s="116">
        <v>-3.403518892414191</v>
      </c>
    </row>
    <row r="59" spans="1:16" s="110" customFormat="1" ht="14.45" customHeight="1" x14ac:dyDescent="0.2">
      <c r="A59" s="118" t="s">
        <v>105</v>
      </c>
      <c r="B59" s="121" t="s">
        <v>108</v>
      </c>
      <c r="C59" s="113">
        <v>28.759503059521602</v>
      </c>
      <c r="D59" s="115">
        <v>1551</v>
      </c>
      <c r="E59" s="114">
        <v>1653</v>
      </c>
      <c r="F59" s="114">
        <v>1603</v>
      </c>
      <c r="G59" s="114">
        <v>1685</v>
      </c>
      <c r="H59" s="140">
        <v>1586</v>
      </c>
      <c r="I59" s="115">
        <v>-35</v>
      </c>
      <c r="J59" s="116">
        <v>-2.2068095838587642</v>
      </c>
    </row>
    <row r="60" spans="1:16" s="110" customFormat="1" ht="14.45" customHeight="1" x14ac:dyDescent="0.2">
      <c r="A60" s="118"/>
      <c r="B60" s="121" t="s">
        <v>109</v>
      </c>
      <c r="C60" s="113">
        <v>44.984238828110513</v>
      </c>
      <c r="D60" s="115">
        <v>2426</v>
      </c>
      <c r="E60" s="114">
        <v>2542</v>
      </c>
      <c r="F60" s="114">
        <v>2532</v>
      </c>
      <c r="G60" s="114">
        <v>2539</v>
      </c>
      <c r="H60" s="140">
        <v>2536</v>
      </c>
      <c r="I60" s="115">
        <v>-110</v>
      </c>
      <c r="J60" s="116">
        <v>-4.3375394321766558</v>
      </c>
    </row>
    <row r="61" spans="1:16" s="110" customFormat="1" ht="14.45" customHeight="1" x14ac:dyDescent="0.2">
      <c r="A61" s="118"/>
      <c r="B61" s="121" t="s">
        <v>110</v>
      </c>
      <c r="C61" s="113">
        <v>14.537363248655664</v>
      </c>
      <c r="D61" s="115">
        <v>784</v>
      </c>
      <c r="E61" s="114">
        <v>780</v>
      </c>
      <c r="F61" s="114">
        <v>778</v>
      </c>
      <c r="G61" s="114">
        <v>774</v>
      </c>
      <c r="H61" s="140">
        <v>787</v>
      </c>
      <c r="I61" s="115">
        <v>-3</v>
      </c>
      <c r="J61" s="116">
        <v>-0.38119440914866581</v>
      </c>
    </row>
    <row r="62" spans="1:16" s="110" customFormat="1" ht="14.45" customHeight="1" x14ac:dyDescent="0.2">
      <c r="A62" s="120"/>
      <c r="B62" s="121" t="s">
        <v>111</v>
      </c>
      <c r="C62" s="113">
        <v>11.718894863712219</v>
      </c>
      <c r="D62" s="115">
        <v>632</v>
      </c>
      <c r="E62" s="114">
        <v>635</v>
      </c>
      <c r="F62" s="114">
        <v>647</v>
      </c>
      <c r="G62" s="114">
        <v>633</v>
      </c>
      <c r="H62" s="140">
        <v>605</v>
      </c>
      <c r="I62" s="115">
        <v>27</v>
      </c>
      <c r="J62" s="116">
        <v>4.4628099173553721</v>
      </c>
    </row>
    <row r="63" spans="1:16" s="110" customFormat="1" ht="14.45" customHeight="1" x14ac:dyDescent="0.2">
      <c r="A63" s="120"/>
      <c r="B63" s="121" t="s">
        <v>112</v>
      </c>
      <c r="C63" s="113">
        <v>1.2423511959948081</v>
      </c>
      <c r="D63" s="115">
        <v>67</v>
      </c>
      <c r="E63" s="114">
        <v>62</v>
      </c>
      <c r="F63" s="114">
        <v>62</v>
      </c>
      <c r="G63" s="114">
        <v>49</v>
      </c>
      <c r="H63" s="140">
        <v>46</v>
      </c>
      <c r="I63" s="115">
        <v>21</v>
      </c>
      <c r="J63" s="116">
        <v>45.652173913043477</v>
      </c>
    </row>
    <row r="64" spans="1:16" s="110" customFormat="1" ht="14.45" customHeight="1" x14ac:dyDescent="0.2">
      <c r="A64" s="120" t="s">
        <v>113</v>
      </c>
      <c r="B64" s="119" t="s">
        <v>116</v>
      </c>
      <c r="C64" s="113">
        <v>87.984424253662155</v>
      </c>
      <c r="D64" s="115">
        <v>4745</v>
      </c>
      <c r="E64" s="114">
        <v>4950</v>
      </c>
      <c r="F64" s="114">
        <v>4901</v>
      </c>
      <c r="G64" s="114">
        <v>4968</v>
      </c>
      <c r="H64" s="140">
        <v>4872</v>
      </c>
      <c r="I64" s="115">
        <v>-127</v>
      </c>
      <c r="J64" s="116">
        <v>-2.6067323481116587</v>
      </c>
    </row>
    <row r="65" spans="1:10" s="110" customFormat="1" ht="14.45" customHeight="1" x14ac:dyDescent="0.2">
      <c r="A65" s="123"/>
      <c r="B65" s="124" t="s">
        <v>117</v>
      </c>
      <c r="C65" s="125">
        <v>11.793065084368626</v>
      </c>
      <c r="D65" s="143">
        <v>636</v>
      </c>
      <c r="E65" s="144">
        <v>646</v>
      </c>
      <c r="F65" s="144">
        <v>646</v>
      </c>
      <c r="G65" s="144">
        <v>648</v>
      </c>
      <c r="H65" s="145">
        <v>630</v>
      </c>
      <c r="I65" s="143">
        <v>6</v>
      </c>
      <c r="J65" s="146">
        <v>0.95238095238095233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5861</v>
      </c>
      <c r="G11" s="114">
        <v>6134</v>
      </c>
      <c r="H11" s="114">
        <v>5989</v>
      </c>
      <c r="I11" s="114">
        <v>6009</v>
      </c>
      <c r="J11" s="140">
        <v>5906</v>
      </c>
      <c r="K11" s="114">
        <v>-45</v>
      </c>
      <c r="L11" s="116">
        <v>-0.76193701320690821</v>
      </c>
    </row>
    <row r="12" spans="1:17" s="110" customFormat="1" ht="24" customHeight="1" x14ac:dyDescent="0.2">
      <c r="A12" s="604" t="s">
        <v>185</v>
      </c>
      <c r="B12" s="605"/>
      <c r="C12" s="605"/>
      <c r="D12" s="606"/>
      <c r="E12" s="113">
        <v>38.542910766080873</v>
      </c>
      <c r="F12" s="115">
        <v>2259</v>
      </c>
      <c r="G12" s="114">
        <v>2333</v>
      </c>
      <c r="H12" s="114">
        <v>2259</v>
      </c>
      <c r="I12" s="114">
        <v>2241</v>
      </c>
      <c r="J12" s="140">
        <v>2197</v>
      </c>
      <c r="K12" s="114">
        <v>62</v>
      </c>
      <c r="L12" s="116">
        <v>2.8220300409649521</v>
      </c>
    </row>
    <row r="13" spans="1:17" s="110" customFormat="1" ht="15" customHeight="1" x14ac:dyDescent="0.2">
      <c r="A13" s="120"/>
      <c r="B13" s="612" t="s">
        <v>107</v>
      </c>
      <c r="C13" s="612"/>
      <c r="E13" s="113">
        <v>61.457089233919127</v>
      </c>
      <c r="F13" s="115">
        <v>3602</v>
      </c>
      <c r="G13" s="114">
        <v>3801</v>
      </c>
      <c r="H13" s="114">
        <v>3730</v>
      </c>
      <c r="I13" s="114">
        <v>3768</v>
      </c>
      <c r="J13" s="140">
        <v>3709</v>
      </c>
      <c r="K13" s="114">
        <v>-107</v>
      </c>
      <c r="L13" s="116">
        <v>-2.8848746292801293</v>
      </c>
    </row>
    <row r="14" spans="1:17" s="110" customFormat="1" ht="22.5" customHeight="1" x14ac:dyDescent="0.2">
      <c r="A14" s="604" t="s">
        <v>186</v>
      </c>
      <c r="B14" s="605"/>
      <c r="C14" s="605"/>
      <c r="D14" s="606"/>
      <c r="E14" s="113">
        <v>24.500938406415287</v>
      </c>
      <c r="F14" s="115">
        <v>1436</v>
      </c>
      <c r="G14" s="114">
        <v>1559</v>
      </c>
      <c r="H14" s="114">
        <v>1493</v>
      </c>
      <c r="I14" s="114">
        <v>1533</v>
      </c>
      <c r="J14" s="140">
        <v>1454</v>
      </c>
      <c r="K14" s="114">
        <v>-18</v>
      </c>
      <c r="L14" s="116">
        <v>-1.2379642365887207</v>
      </c>
    </row>
    <row r="15" spans="1:17" s="110" customFormat="1" ht="15" customHeight="1" x14ac:dyDescent="0.2">
      <c r="A15" s="120"/>
      <c r="B15" s="119"/>
      <c r="C15" s="258" t="s">
        <v>106</v>
      </c>
      <c r="E15" s="113">
        <v>40.738161559888582</v>
      </c>
      <c r="F15" s="115">
        <v>585</v>
      </c>
      <c r="G15" s="114">
        <v>607</v>
      </c>
      <c r="H15" s="114">
        <v>578</v>
      </c>
      <c r="I15" s="114">
        <v>589</v>
      </c>
      <c r="J15" s="140">
        <v>556</v>
      </c>
      <c r="K15" s="114">
        <v>29</v>
      </c>
      <c r="L15" s="116">
        <v>5.2158273381294968</v>
      </c>
    </row>
    <row r="16" spans="1:17" s="110" customFormat="1" ht="15" customHeight="1" x14ac:dyDescent="0.2">
      <c r="A16" s="120"/>
      <c r="B16" s="119"/>
      <c r="C16" s="258" t="s">
        <v>107</v>
      </c>
      <c r="E16" s="113">
        <v>59.261838440111418</v>
      </c>
      <c r="F16" s="115">
        <v>851</v>
      </c>
      <c r="G16" s="114">
        <v>952</v>
      </c>
      <c r="H16" s="114">
        <v>915</v>
      </c>
      <c r="I16" s="114">
        <v>944</v>
      </c>
      <c r="J16" s="140">
        <v>898</v>
      </c>
      <c r="K16" s="114">
        <v>-47</v>
      </c>
      <c r="L16" s="116">
        <v>-5.2338530066815148</v>
      </c>
    </row>
    <row r="17" spans="1:12" s="110" customFormat="1" ht="15" customHeight="1" x14ac:dyDescent="0.2">
      <c r="A17" s="120"/>
      <c r="B17" s="121" t="s">
        <v>109</v>
      </c>
      <c r="C17" s="258"/>
      <c r="E17" s="113">
        <v>45.760109196382871</v>
      </c>
      <c r="F17" s="115">
        <v>2682</v>
      </c>
      <c r="G17" s="114">
        <v>2841</v>
      </c>
      <c r="H17" s="114">
        <v>2787</v>
      </c>
      <c r="I17" s="114">
        <v>2781</v>
      </c>
      <c r="J17" s="140">
        <v>2774</v>
      </c>
      <c r="K17" s="114">
        <v>-92</v>
      </c>
      <c r="L17" s="116">
        <v>-3.3165104542177359</v>
      </c>
    </row>
    <row r="18" spans="1:12" s="110" customFormat="1" ht="15" customHeight="1" x14ac:dyDescent="0.2">
      <c r="A18" s="120"/>
      <c r="B18" s="119"/>
      <c r="C18" s="258" t="s">
        <v>106</v>
      </c>
      <c r="E18" s="113">
        <v>36.390753169276657</v>
      </c>
      <c r="F18" s="115">
        <v>976</v>
      </c>
      <c r="G18" s="114">
        <v>1021</v>
      </c>
      <c r="H18" s="114">
        <v>984</v>
      </c>
      <c r="I18" s="114">
        <v>970</v>
      </c>
      <c r="J18" s="140">
        <v>967</v>
      </c>
      <c r="K18" s="114">
        <v>9</v>
      </c>
      <c r="L18" s="116">
        <v>0.93071354705274045</v>
      </c>
    </row>
    <row r="19" spans="1:12" s="110" customFormat="1" ht="15" customHeight="1" x14ac:dyDescent="0.2">
      <c r="A19" s="120"/>
      <c r="B19" s="119"/>
      <c r="C19" s="258" t="s">
        <v>107</v>
      </c>
      <c r="E19" s="113">
        <v>63.609246830723343</v>
      </c>
      <c r="F19" s="115">
        <v>1706</v>
      </c>
      <c r="G19" s="114">
        <v>1820</v>
      </c>
      <c r="H19" s="114">
        <v>1803</v>
      </c>
      <c r="I19" s="114">
        <v>1811</v>
      </c>
      <c r="J19" s="140">
        <v>1807</v>
      </c>
      <c r="K19" s="114">
        <v>-101</v>
      </c>
      <c r="L19" s="116">
        <v>-5.5893746541228557</v>
      </c>
    </row>
    <row r="20" spans="1:12" s="110" customFormat="1" ht="15" customHeight="1" x14ac:dyDescent="0.2">
      <c r="A20" s="120"/>
      <c r="B20" s="121" t="s">
        <v>110</v>
      </c>
      <c r="C20" s="258"/>
      <c r="E20" s="113">
        <v>16.345333560825797</v>
      </c>
      <c r="F20" s="115">
        <v>958</v>
      </c>
      <c r="G20" s="114">
        <v>942</v>
      </c>
      <c r="H20" s="114">
        <v>931</v>
      </c>
      <c r="I20" s="114">
        <v>930</v>
      </c>
      <c r="J20" s="140">
        <v>930</v>
      </c>
      <c r="K20" s="114">
        <v>28</v>
      </c>
      <c r="L20" s="116">
        <v>3.010752688172043</v>
      </c>
    </row>
    <row r="21" spans="1:12" s="110" customFormat="1" ht="15" customHeight="1" x14ac:dyDescent="0.2">
      <c r="A21" s="120"/>
      <c r="B21" s="119"/>
      <c r="C21" s="258" t="s">
        <v>106</v>
      </c>
      <c r="E21" s="113">
        <v>34.237995824634659</v>
      </c>
      <c r="F21" s="115">
        <v>328</v>
      </c>
      <c r="G21" s="114">
        <v>322</v>
      </c>
      <c r="H21" s="114">
        <v>317</v>
      </c>
      <c r="I21" s="114">
        <v>308</v>
      </c>
      <c r="J21" s="140">
        <v>312</v>
      </c>
      <c r="K21" s="114">
        <v>16</v>
      </c>
      <c r="L21" s="116">
        <v>5.1282051282051286</v>
      </c>
    </row>
    <row r="22" spans="1:12" s="110" customFormat="1" ht="15" customHeight="1" x14ac:dyDescent="0.2">
      <c r="A22" s="120"/>
      <c r="B22" s="119"/>
      <c r="C22" s="258" t="s">
        <v>107</v>
      </c>
      <c r="E22" s="113">
        <v>65.762004175365348</v>
      </c>
      <c r="F22" s="115">
        <v>630</v>
      </c>
      <c r="G22" s="114">
        <v>620</v>
      </c>
      <c r="H22" s="114">
        <v>614</v>
      </c>
      <c r="I22" s="114">
        <v>622</v>
      </c>
      <c r="J22" s="140">
        <v>618</v>
      </c>
      <c r="K22" s="114">
        <v>12</v>
      </c>
      <c r="L22" s="116">
        <v>1.941747572815534</v>
      </c>
    </row>
    <row r="23" spans="1:12" s="110" customFormat="1" ht="15" customHeight="1" x14ac:dyDescent="0.2">
      <c r="A23" s="120"/>
      <c r="B23" s="121" t="s">
        <v>111</v>
      </c>
      <c r="C23" s="258"/>
      <c r="E23" s="113">
        <v>13.393618836376046</v>
      </c>
      <c r="F23" s="115">
        <v>785</v>
      </c>
      <c r="G23" s="114">
        <v>792</v>
      </c>
      <c r="H23" s="114">
        <v>778</v>
      </c>
      <c r="I23" s="114">
        <v>765</v>
      </c>
      <c r="J23" s="140">
        <v>748</v>
      </c>
      <c r="K23" s="114">
        <v>37</v>
      </c>
      <c r="L23" s="116">
        <v>4.9465240641711228</v>
      </c>
    </row>
    <row r="24" spans="1:12" s="110" customFormat="1" ht="15" customHeight="1" x14ac:dyDescent="0.2">
      <c r="A24" s="120"/>
      <c r="B24" s="119"/>
      <c r="C24" s="258" t="s">
        <v>106</v>
      </c>
      <c r="E24" s="113">
        <v>47.133757961783438</v>
      </c>
      <c r="F24" s="115">
        <v>370</v>
      </c>
      <c r="G24" s="114">
        <v>383</v>
      </c>
      <c r="H24" s="114">
        <v>380</v>
      </c>
      <c r="I24" s="114">
        <v>374</v>
      </c>
      <c r="J24" s="140">
        <v>362</v>
      </c>
      <c r="K24" s="114">
        <v>8</v>
      </c>
      <c r="L24" s="116">
        <v>2.2099447513812156</v>
      </c>
    </row>
    <row r="25" spans="1:12" s="110" customFormat="1" ht="15" customHeight="1" x14ac:dyDescent="0.2">
      <c r="A25" s="120"/>
      <c r="B25" s="119"/>
      <c r="C25" s="258" t="s">
        <v>107</v>
      </c>
      <c r="E25" s="113">
        <v>52.866242038216562</v>
      </c>
      <c r="F25" s="115">
        <v>415</v>
      </c>
      <c r="G25" s="114">
        <v>409</v>
      </c>
      <c r="H25" s="114">
        <v>398</v>
      </c>
      <c r="I25" s="114">
        <v>391</v>
      </c>
      <c r="J25" s="140">
        <v>386</v>
      </c>
      <c r="K25" s="114">
        <v>29</v>
      </c>
      <c r="L25" s="116">
        <v>7.5129533678756477</v>
      </c>
    </row>
    <row r="26" spans="1:12" s="110" customFormat="1" ht="15" customHeight="1" x14ac:dyDescent="0.2">
      <c r="A26" s="120"/>
      <c r="C26" s="121" t="s">
        <v>187</v>
      </c>
      <c r="D26" s="110" t="s">
        <v>188</v>
      </c>
      <c r="E26" s="113">
        <v>1.296707046579082</v>
      </c>
      <c r="F26" s="115">
        <v>76</v>
      </c>
      <c r="G26" s="114">
        <v>68</v>
      </c>
      <c r="H26" s="114">
        <v>66</v>
      </c>
      <c r="I26" s="114">
        <v>52</v>
      </c>
      <c r="J26" s="140">
        <v>54</v>
      </c>
      <c r="K26" s="114">
        <v>22</v>
      </c>
      <c r="L26" s="116">
        <v>40.74074074074074</v>
      </c>
    </row>
    <row r="27" spans="1:12" s="110" customFormat="1" ht="15" customHeight="1" x14ac:dyDescent="0.2">
      <c r="A27" s="120"/>
      <c r="B27" s="119"/>
      <c r="D27" s="259" t="s">
        <v>106</v>
      </c>
      <c r="E27" s="113">
        <v>38.157894736842103</v>
      </c>
      <c r="F27" s="115">
        <v>29</v>
      </c>
      <c r="G27" s="114">
        <v>27</v>
      </c>
      <c r="H27" s="114">
        <v>26</v>
      </c>
      <c r="I27" s="114">
        <v>27</v>
      </c>
      <c r="J27" s="140">
        <v>29</v>
      </c>
      <c r="K27" s="114">
        <v>0</v>
      </c>
      <c r="L27" s="116">
        <v>0</v>
      </c>
    </row>
    <row r="28" spans="1:12" s="110" customFormat="1" ht="15" customHeight="1" x14ac:dyDescent="0.2">
      <c r="A28" s="120"/>
      <c r="B28" s="119"/>
      <c r="D28" s="259" t="s">
        <v>107</v>
      </c>
      <c r="E28" s="113">
        <v>61.842105263157897</v>
      </c>
      <c r="F28" s="115">
        <v>47</v>
      </c>
      <c r="G28" s="114">
        <v>41</v>
      </c>
      <c r="H28" s="114">
        <v>40</v>
      </c>
      <c r="I28" s="114">
        <v>25</v>
      </c>
      <c r="J28" s="140">
        <v>25</v>
      </c>
      <c r="K28" s="114">
        <v>22</v>
      </c>
      <c r="L28" s="116">
        <v>88</v>
      </c>
    </row>
    <row r="29" spans="1:12" s="110" customFormat="1" ht="24" customHeight="1" x14ac:dyDescent="0.2">
      <c r="A29" s="604" t="s">
        <v>189</v>
      </c>
      <c r="B29" s="605"/>
      <c r="C29" s="605"/>
      <c r="D29" s="606"/>
      <c r="E29" s="113">
        <v>89.45572427913325</v>
      </c>
      <c r="F29" s="115">
        <v>5243</v>
      </c>
      <c r="G29" s="114">
        <v>5506</v>
      </c>
      <c r="H29" s="114">
        <v>5369</v>
      </c>
      <c r="I29" s="114">
        <v>5401</v>
      </c>
      <c r="J29" s="140">
        <v>5331</v>
      </c>
      <c r="K29" s="114">
        <v>-88</v>
      </c>
      <c r="L29" s="116">
        <v>-1.6507221909585443</v>
      </c>
    </row>
    <row r="30" spans="1:12" s="110" customFormat="1" ht="15" customHeight="1" x14ac:dyDescent="0.2">
      <c r="A30" s="120"/>
      <c r="B30" s="119"/>
      <c r="C30" s="258" t="s">
        <v>106</v>
      </c>
      <c r="E30" s="113">
        <v>38.241464810223157</v>
      </c>
      <c r="F30" s="115">
        <v>2005</v>
      </c>
      <c r="G30" s="114">
        <v>2071</v>
      </c>
      <c r="H30" s="114">
        <v>2010</v>
      </c>
      <c r="I30" s="114">
        <v>2008</v>
      </c>
      <c r="J30" s="140">
        <v>1977</v>
      </c>
      <c r="K30" s="114">
        <v>28</v>
      </c>
      <c r="L30" s="116">
        <v>1.4162873039959534</v>
      </c>
    </row>
    <row r="31" spans="1:12" s="110" customFormat="1" ht="15" customHeight="1" x14ac:dyDescent="0.2">
      <c r="A31" s="120"/>
      <c r="B31" s="119"/>
      <c r="C31" s="258" t="s">
        <v>107</v>
      </c>
      <c r="E31" s="113">
        <v>61.758535189776843</v>
      </c>
      <c r="F31" s="115">
        <v>3238</v>
      </c>
      <c r="G31" s="114">
        <v>3435</v>
      </c>
      <c r="H31" s="114">
        <v>3359</v>
      </c>
      <c r="I31" s="114">
        <v>3393</v>
      </c>
      <c r="J31" s="140">
        <v>3354</v>
      </c>
      <c r="K31" s="114">
        <v>-116</v>
      </c>
      <c r="L31" s="116">
        <v>-3.4585569469290398</v>
      </c>
    </row>
    <row r="32" spans="1:12" s="110" customFormat="1" ht="15" customHeight="1" x14ac:dyDescent="0.2">
      <c r="A32" s="120"/>
      <c r="B32" s="119" t="s">
        <v>117</v>
      </c>
      <c r="C32" s="258"/>
      <c r="E32" s="113">
        <v>10.373656372632656</v>
      </c>
      <c r="F32" s="114">
        <v>608</v>
      </c>
      <c r="G32" s="114">
        <v>617</v>
      </c>
      <c r="H32" s="114">
        <v>608</v>
      </c>
      <c r="I32" s="114">
        <v>595</v>
      </c>
      <c r="J32" s="140">
        <v>565</v>
      </c>
      <c r="K32" s="114">
        <v>43</v>
      </c>
      <c r="L32" s="116">
        <v>7.610619469026549</v>
      </c>
    </row>
    <row r="33" spans="1:12" s="110" customFormat="1" ht="15" customHeight="1" x14ac:dyDescent="0.2">
      <c r="A33" s="120"/>
      <c r="B33" s="119"/>
      <c r="C33" s="258" t="s">
        <v>106</v>
      </c>
      <c r="E33" s="113">
        <v>41.44736842105263</v>
      </c>
      <c r="F33" s="114">
        <v>252</v>
      </c>
      <c r="G33" s="114">
        <v>260</v>
      </c>
      <c r="H33" s="114">
        <v>247</v>
      </c>
      <c r="I33" s="114">
        <v>230</v>
      </c>
      <c r="J33" s="140">
        <v>218</v>
      </c>
      <c r="K33" s="114">
        <v>34</v>
      </c>
      <c r="L33" s="116">
        <v>15.596330275229358</v>
      </c>
    </row>
    <row r="34" spans="1:12" s="110" customFormat="1" ht="15" customHeight="1" x14ac:dyDescent="0.2">
      <c r="A34" s="120"/>
      <c r="B34" s="119"/>
      <c r="C34" s="258" t="s">
        <v>107</v>
      </c>
      <c r="E34" s="113">
        <v>58.55263157894737</v>
      </c>
      <c r="F34" s="114">
        <v>356</v>
      </c>
      <c r="G34" s="114">
        <v>357</v>
      </c>
      <c r="H34" s="114">
        <v>361</v>
      </c>
      <c r="I34" s="114">
        <v>365</v>
      </c>
      <c r="J34" s="140">
        <v>347</v>
      </c>
      <c r="K34" s="114">
        <v>9</v>
      </c>
      <c r="L34" s="116">
        <v>2.5936599423631126</v>
      </c>
    </row>
    <row r="35" spans="1:12" s="110" customFormat="1" ht="24" customHeight="1" x14ac:dyDescent="0.2">
      <c r="A35" s="604" t="s">
        <v>192</v>
      </c>
      <c r="B35" s="605"/>
      <c r="C35" s="605"/>
      <c r="D35" s="606"/>
      <c r="E35" s="113">
        <v>26.241255758403003</v>
      </c>
      <c r="F35" s="114">
        <v>1538</v>
      </c>
      <c r="G35" s="114">
        <v>1630</v>
      </c>
      <c r="H35" s="114">
        <v>1562</v>
      </c>
      <c r="I35" s="114">
        <v>1597</v>
      </c>
      <c r="J35" s="114">
        <v>1533</v>
      </c>
      <c r="K35" s="318">
        <v>5</v>
      </c>
      <c r="L35" s="319">
        <v>0.32615786040443573</v>
      </c>
    </row>
    <row r="36" spans="1:12" s="110" customFormat="1" ht="15" customHeight="1" x14ac:dyDescent="0.2">
      <c r="A36" s="120"/>
      <c r="B36" s="119"/>
      <c r="C36" s="258" t="s">
        <v>106</v>
      </c>
      <c r="E36" s="113">
        <v>39.85695708712614</v>
      </c>
      <c r="F36" s="114">
        <v>613</v>
      </c>
      <c r="G36" s="114">
        <v>613</v>
      </c>
      <c r="H36" s="114">
        <v>583</v>
      </c>
      <c r="I36" s="114">
        <v>589</v>
      </c>
      <c r="J36" s="114">
        <v>558</v>
      </c>
      <c r="K36" s="318">
        <v>55</v>
      </c>
      <c r="L36" s="116">
        <v>9.8566308243727594</v>
      </c>
    </row>
    <row r="37" spans="1:12" s="110" customFormat="1" ht="15" customHeight="1" x14ac:dyDescent="0.2">
      <c r="A37" s="120"/>
      <c r="B37" s="119"/>
      <c r="C37" s="258" t="s">
        <v>107</v>
      </c>
      <c r="E37" s="113">
        <v>60.14304291287386</v>
      </c>
      <c r="F37" s="114">
        <v>925</v>
      </c>
      <c r="G37" s="114">
        <v>1017</v>
      </c>
      <c r="H37" s="114">
        <v>979</v>
      </c>
      <c r="I37" s="114">
        <v>1008</v>
      </c>
      <c r="J37" s="140">
        <v>975</v>
      </c>
      <c r="K37" s="114">
        <v>-50</v>
      </c>
      <c r="L37" s="116">
        <v>-5.1282051282051286</v>
      </c>
    </row>
    <row r="38" spans="1:12" s="110" customFormat="1" ht="15" customHeight="1" x14ac:dyDescent="0.2">
      <c r="A38" s="120"/>
      <c r="B38" s="119" t="s">
        <v>328</v>
      </c>
      <c r="C38" s="258"/>
      <c r="E38" s="113">
        <v>47.636922026957855</v>
      </c>
      <c r="F38" s="114">
        <v>2792</v>
      </c>
      <c r="G38" s="114">
        <v>2869</v>
      </c>
      <c r="H38" s="114">
        <v>2828</v>
      </c>
      <c r="I38" s="114">
        <v>2819</v>
      </c>
      <c r="J38" s="140">
        <v>2808</v>
      </c>
      <c r="K38" s="114">
        <v>-16</v>
      </c>
      <c r="L38" s="116">
        <v>-0.56980056980056981</v>
      </c>
    </row>
    <row r="39" spans="1:12" s="110" customFormat="1" ht="15" customHeight="1" x14ac:dyDescent="0.2">
      <c r="A39" s="120"/>
      <c r="B39" s="119"/>
      <c r="C39" s="258" t="s">
        <v>106</v>
      </c>
      <c r="E39" s="113">
        <v>37.392550143266476</v>
      </c>
      <c r="F39" s="115">
        <v>1044</v>
      </c>
      <c r="G39" s="114">
        <v>1082</v>
      </c>
      <c r="H39" s="114">
        <v>1071</v>
      </c>
      <c r="I39" s="114">
        <v>1059</v>
      </c>
      <c r="J39" s="140">
        <v>1052</v>
      </c>
      <c r="K39" s="114">
        <v>-8</v>
      </c>
      <c r="L39" s="116">
        <v>-0.76045627376425851</v>
      </c>
    </row>
    <row r="40" spans="1:12" s="110" customFormat="1" ht="15" customHeight="1" x14ac:dyDescent="0.2">
      <c r="A40" s="120"/>
      <c r="B40" s="119"/>
      <c r="C40" s="258" t="s">
        <v>107</v>
      </c>
      <c r="E40" s="113">
        <v>62.607449856733524</v>
      </c>
      <c r="F40" s="115">
        <v>1748</v>
      </c>
      <c r="G40" s="114">
        <v>1787</v>
      </c>
      <c r="H40" s="114">
        <v>1757</v>
      </c>
      <c r="I40" s="114">
        <v>1760</v>
      </c>
      <c r="J40" s="140">
        <v>1756</v>
      </c>
      <c r="K40" s="114">
        <v>-8</v>
      </c>
      <c r="L40" s="116">
        <v>-0.45558086560364464</v>
      </c>
    </row>
    <row r="41" spans="1:12" s="110" customFormat="1" ht="15" customHeight="1" x14ac:dyDescent="0.2">
      <c r="A41" s="120"/>
      <c r="B41" s="320" t="s">
        <v>516</v>
      </c>
      <c r="C41" s="258"/>
      <c r="E41" s="113">
        <v>10.32247056816243</v>
      </c>
      <c r="F41" s="115">
        <v>605</v>
      </c>
      <c r="G41" s="114">
        <v>634</v>
      </c>
      <c r="H41" s="114">
        <v>602</v>
      </c>
      <c r="I41" s="114">
        <v>620</v>
      </c>
      <c r="J41" s="140">
        <v>600</v>
      </c>
      <c r="K41" s="114">
        <v>5</v>
      </c>
      <c r="L41" s="116">
        <v>0.83333333333333337</v>
      </c>
    </row>
    <row r="42" spans="1:12" s="110" customFormat="1" ht="15" customHeight="1" x14ac:dyDescent="0.2">
      <c r="A42" s="120"/>
      <c r="B42" s="119"/>
      <c r="C42" s="268" t="s">
        <v>106</v>
      </c>
      <c r="D42" s="182"/>
      <c r="E42" s="113">
        <v>40.165289256198349</v>
      </c>
      <c r="F42" s="115">
        <v>243</v>
      </c>
      <c r="G42" s="114">
        <v>248</v>
      </c>
      <c r="H42" s="114">
        <v>231</v>
      </c>
      <c r="I42" s="114">
        <v>238</v>
      </c>
      <c r="J42" s="140">
        <v>237</v>
      </c>
      <c r="K42" s="114">
        <v>6</v>
      </c>
      <c r="L42" s="116">
        <v>2.5316455696202533</v>
      </c>
    </row>
    <row r="43" spans="1:12" s="110" customFormat="1" ht="15" customHeight="1" x14ac:dyDescent="0.2">
      <c r="A43" s="120"/>
      <c r="B43" s="119"/>
      <c r="C43" s="268" t="s">
        <v>107</v>
      </c>
      <c r="D43" s="182"/>
      <c r="E43" s="113">
        <v>59.834710743801651</v>
      </c>
      <c r="F43" s="115">
        <v>362</v>
      </c>
      <c r="G43" s="114">
        <v>386</v>
      </c>
      <c r="H43" s="114">
        <v>371</v>
      </c>
      <c r="I43" s="114">
        <v>382</v>
      </c>
      <c r="J43" s="140">
        <v>363</v>
      </c>
      <c r="K43" s="114">
        <v>-1</v>
      </c>
      <c r="L43" s="116">
        <v>-0.27548209366391185</v>
      </c>
    </row>
    <row r="44" spans="1:12" s="110" customFormat="1" ht="15" customHeight="1" x14ac:dyDescent="0.2">
      <c r="A44" s="120"/>
      <c r="B44" s="119" t="s">
        <v>205</v>
      </c>
      <c r="C44" s="268"/>
      <c r="D44" s="182"/>
      <c r="E44" s="113">
        <v>15.79935164647671</v>
      </c>
      <c r="F44" s="115">
        <v>926</v>
      </c>
      <c r="G44" s="114">
        <v>1001</v>
      </c>
      <c r="H44" s="114">
        <v>997</v>
      </c>
      <c r="I44" s="114">
        <v>973</v>
      </c>
      <c r="J44" s="140">
        <v>965</v>
      </c>
      <c r="K44" s="114">
        <v>-39</v>
      </c>
      <c r="L44" s="116">
        <v>-4.0414507772020727</v>
      </c>
    </row>
    <row r="45" spans="1:12" s="110" customFormat="1" ht="15" customHeight="1" x14ac:dyDescent="0.2">
      <c r="A45" s="120"/>
      <c r="B45" s="119"/>
      <c r="C45" s="268" t="s">
        <v>106</v>
      </c>
      <c r="D45" s="182"/>
      <c r="E45" s="113">
        <v>38.768898488120954</v>
      </c>
      <c r="F45" s="115">
        <v>359</v>
      </c>
      <c r="G45" s="114">
        <v>390</v>
      </c>
      <c r="H45" s="114">
        <v>374</v>
      </c>
      <c r="I45" s="114">
        <v>355</v>
      </c>
      <c r="J45" s="140">
        <v>350</v>
      </c>
      <c r="K45" s="114">
        <v>9</v>
      </c>
      <c r="L45" s="116">
        <v>2.5714285714285716</v>
      </c>
    </row>
    <row r="46" spans="1:12" s="110" customFormat="1" ht="15" customHeight="1" x14ac:dyDescent="0.2">
      <c r="A46" s="123"/>
      <c r="B46" s="124"/>
      <c r="C46" s="260" t="s">
        <v>107</v>
      </c>
      <c r="D46" s="261"/>
      <c r="E46" s="125">
        <v>61.231101511879046</v>
      </c>
      <c r="F46" s="143">
        <v>567</v>
      </c>
      <c r="G46" s="144">
        <v>611</v>
      </c>
      <c r="H46" s="144">
        <v>623</v>
      </c>
      <c r="I46" s="144">
        <v>618</v>
      </c>
      <c r="J46" s="145">
        <v>615</v>
      </c>
      <c r="K46" s="144">
        <v>-48</v>
      </c>
      <c r="L46" s="146">
        <v>-7.8048780487804876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5861</v>
      </c>
      <c r="E11" s="114">
        <v>6134</v>
      </c>
      <c r="F11" s="114">
        <v>5989</v>
      </c>
      <c r="G11" s="114">
        <v>6009</v>
      </c>
      <c r="H11" s="140">
        <v>5906</v>
      </c>
      <c r="I11" s="115">
        <v>-45</v>
      </c>
      <c r="J11" s="116">
        <v>-0.76193701320690821</v>
      </c>
    </row>
    <row r="12" spans="1:15" s="110" customFormat="1" ht="24.95" customHeight="1" x14ac:dyDescent="0.2">
      <c r="A12" s="193" t="s">
        <v>132</v>
      </c>
      <c r="B12" s="194" t="s">
        <v>133</v>
      </c>
      <c r="C12" s="113">
        <v>1.1943354376386282</v>
      </c>
      <c r="D12" s="115">
        <v>70</v>
      </c>
      <c r="E12" s="114">
        <v>86</v>
      </c>
      <c r="F12" s="114">
        <v>83</v>
      </c>
      <c r="G12" s="114">
        <v>64</v>
      </c>
      <c r="H12" s="140">
        <v>69</v>
      </c>
      <c r="I12" s="115">
        <v>1</v>
      </c>
      <c r="J12" s="116">
        <v>1.4492753623188406</v>
      </c>
    </row>
    <row r="13" spans="1:15" s="110" customFormat="1" ht="24.95" customHeight="1" x14ac:dyDescent="0.2">
      <c r="A13" s="193" t="s">
        <v>134</v>
      </c>
      <c r="B13" s="199" t="s">
        <v>214</v>
      </c>
      <c r="C13" s="113">
        <v>0.83603480634703975</v>
      </c>
      <c r="D13" s="115">
        <v>49</v>
      </c>
      <c r="E13" s="114">
        <v>49</v>
      </c>
      <c r="F13" s="114">
        <v>58</v>
      </c>
      <c r="G13" s="114">
        <v>59</v>
      </c>
      <c r="H13" s="140">
        <v>59</v>
      </c>
      <c r="I13" s="115">
        <v>-10</v>
      </c>
      <c r="J13" s="116">
        <v>-16.949152542372882</v>
      </c>
    </row>
    <row r="14" spans="1:15" s="287" customFormat="1" ht="24.95" customHeight="1" x14ac:dyDescent="0.2">
      <c r="A14" s="193" t="s">
        <v>215</v>
      </c>
      <c r="B14" s="199" t="s">
        <v>137</v>
      </c>
      <c r="C14" s="113">
        <v>3.6853779218563387</v>
      </c>
      <c r="D14" s="115">
        <v>216</v>
      </c>
      <c r="E14" s="114">
        <v>248</v>
      </c>
      <c r="F14" s="114">
        <v>218</v>
      </c>
      <c r="G14" s="114">
        <v>227</v>
      </c>
      <c r="H14" s="140">
        <v>217</v>
      </c>
      <c r="I14" s="115">
        <v>-1</v>
      </c>
      <c r="J14" s="116">
        <v>-0.46082949308755761</v>
      </c>
      <c r="K14" s="110"/>
      <c r="L14" s="110"/>
      <c r="M14" s="110"/>
      <c r="N14" s="110"/>
      <c r="O14" s="110"/>
    </row>
    <row r="15" spans="1:15" s="110" customFormat="1" ht="24.95" customHeight="1" x14ac:dyDescent="0.2">
      <c r="A15" s="193" t="s">
        <v>216</v>
      </c>
      <c r="B15" s="199" t="s">
        <v>217</v>
      </c>
      <c r="C15" s="113">
        <v>1.5696980037536257</v>
      </c>
      <c r="D15" s="115">
        <v>92</v>
      </c>
      <c r="E15" s="114">
        <v>123</v>
      </c>
      <c r="F15" s="114">
        <v>87</v>
      </c>
      <c r="G15" s="114">
        <v>79</v>
      </c>
      <c r="H15" s="140">
        <v>77</v>
      </c>
      <c r="I15" s="115">
        <v>15</v>
      </c>
      <c r="J15" s="116">
        <v>19.480519480519479</v>
      </c>
    </row>
    <row r="16" spans="1:15" s="287" customFormat="1" ht="24.95" customHeight="1" x14ac:dyDescent="0.2">
      <c r="A16" s="193" t="s">
        <v>218</v>
      </c>
      <c r="B16" s="199" t="s">
        <v>141</v>
      </c>
      <c r="C16" s="113">
        <v>1.7403173519877153</v>
      </c>
      <c r="D16" s="115">
        <v>102</v>
      </c>
      <c r="E16" s="114">
        <v>104</v>
      </c>
      <c r="F16" s="114">
        <v>111</v>
      </c>
      <c r="G16" s="114">
        <v>124</v>
      </c>
      <c r="H16" s="140">
        <v>119</v>
      </c>
      <c r="I16" s="115">
        <v>-17</v>
      </c>
      <c r="J16" s="116">
        <v>-14.285714285714286</v>
      </c>
      <c r="K16" s="110"/>
      <c r="L16" s="110"/>
      <c r="M16" s="110"/>
      <c r="N16" s="110"/>
      <c r="O16" s="110"/>
    </row>
    <row r="17" spans="1:15" s="110" customFormat="1" ht="24.95" customHeight="1" x14ac:dyDescent="0.2">
      <c r="A17" s="193" t="s">
        <v>142</v>
      </c>
      <c r="B17" s="199" t="s">
        <v>220</v>
      </c>
      <c r="C17" s="113">
        <v>0.37536256611499746</v>
      </c>
      <c r="D17" s="115">
        <v>22</v>
      </c>
      <c r="E17" s="114">
        <v>21</v>
      </c>
      <c r="F17" s="114">
        <v>20</v>
      </c>
      <c r="G17" s="114">
        <v>24</v>
      </c>
      <c r="H17" s="140">
        <v>21</v>
      </c>
      <c r="I17" s="115">
        <v>1</v>
      </c>
      <c r="J17" s="116">
        <v>4.7619047619047619</v>
      </c>
    </row>
    <row r="18" spans="1:15" s="287" customFormat="1" ht="24.95" customHeight="1" x14ac:dyDescent="0.2">
      <c r="A18" s="201" t="s">
        <v>144</v>
      </c>
      <c r="B18" s="202" t="s">
        <v>145</v>
      </c>
      <c r="C18" s="113">
        <v>2.8322811806858899</v>
      </c>
      <c r="D18" s="115">
        <v>166</v>
      </c>
      <c r="E18" s="114">
        <v>161</v>
      </c>
      <c r="F18" s="114">
        <v>153</v>
      </c>
      <c r="G18" s="114">
        <v>154</v>
      </c>
      <c r="H18" s="140">
        <v>158</v>
      </c>
      <c r="I18" s="115">
        <v>8</v>
      </c>
      <c r="J18" s="116">
        <v>5.0632911392405067</v>
      </c>
      <c r="K18" s="110"/>
      <c r="L18" s="110"/>
      <c r="M18" s="110"/>
      <c r="N18" s="110"/>
      <c r="O18" s="110"/>
    </row>
    <row r="19" spans="1:15" s="110" customFormat="1" ht="24.95" customHeight="1" x14ac:dyDescent="0.2">
      <c r="A19" s="193" t="s">
        <v>146</v>
      </c>
      <c r="B19" s="199" t="s">
        <v>147</v>
      </c>
      <c r="C19" s="113">
        <v>17.727350281521925</v>
      </c>
      <c r="D19" s="115">
        <v>1039</v>
      </c>
      <c r="E19" s="114">
        <v>1079</v>
      </c>
      <c r="F19" s="114">
        <v>1001</v>
      </c>
      <c r="G19" s="114">
        <v>995</v>
      </c>
      <c r="H19" s="140">
        <v>1022</v>
      </c>
      <c r="I19" s="115">
        <v>17</v>
      </c>
      <c r="J19" s="116">
        <v>1.6634050880626223</v>
      </c>
    </row>
    <row r="20" spans="1:15" s="287" customFormat="1" ht="24.95" customHeight="1" x14ac:dyDescent="0.2">
      <c r="A20" s="193" t="s">
        <v>148</v>
      </c>
      <c r="B20" s="199" t="s">
        <v>149</v>
      </c>
      <c r="C20" s="113">
        <v>6.0399249274867772</v>
      </c>
      <c r="D20" s="115">
        <v>354</v>
      </c>
      <c r="E20" s="114">
        <v>355</v>
      </c>
      <c r="F20" s="114">
        <v>354</v>
      </c>
      <c r="G20" s="114">
        <v>342</v>
      </c>
      <c r="H20" s="140">
        <v>347</v>
      </c>
      <c r="I20" s="115">
        <v>7</v>
      </c>
      <c r="J20" s="116">
        <v>2.0172910662824206</v>
      </c>
      <c r="K20" s="110"/>
      <c r="L20" s="110"/>
      <c r="M20" s="110"/>
      <c r="N20" s="110"/>
      <c r="O20" s="110"/>
    </row>
    <row r="21" spans="1:15" s="110" customFormat="1" ht="24.95" customHeight="1" x14ac:dyDescent="0.2">
      <c r="A21" s="201" t="s">
        <v>150</v>
      </c>
      <c r="B21" s="202" t="s">
        <v>151</v>
      </c>
      <c r="C21" s="113">
        <v>14.946254905306262</v>
      </c>
      <c r="D21" s="115">
        <v>876</v>
      </c>
      <c r="E21" s="114">
        <v>1041</v>
      </c>
      <c r="F21" s="114">
        <v>1052</v>
      </c>
      <c r="G21" s="114">
        <v>1038</v>
      </c>
      <c r="H21" s="140">
        <v>1000</v>
      </c>
      <c r="I21" s="115">
        <v>-124</v>
      </c>
      <c r="J21" s="116">
        <v>-12.4</v>
      </c>
    </row>
    <row r="22" spans="1:15" s="110" customFormat="1" ht="24.95" customHeight="1" x14ac:dyDescent="0.2">
      <c r="A22" s="201" t="s">
        <v>152</v>
      </c>
      <c r="B22" s="199" t="s">
        <v>153</v>
      </c>
      <c r="C22" s="113">
        <v>2.4227947449240745</v>
      </c>
      <c r="D22" s="115">
        <v>142</v>
      </c>
      <c r="E22" s="114">
        <v>144</v>
      </c>
      <c r="F22" s="114">
        <v>143</v>
      </c>
      <c r="G22" s="114">
        <v>141</v>
      </c>
      <c r="H22" s="140">
        <v>153</v>
      </c>
      <c r="I22" s="115">
        <v>-11</v>
      </c>
      <c r="J22" s="116">
        <v>-7.1895424836601309</v>
      </c>
    </row>
    <row r="23" spans="1:15" s="110" customFormat="1" ht="24.95" customHeight="1" x14ac:dyDescent="0.2">
      <c r="A23" s="193" t="s">
        <v>154</v>
      </c>
      <c r="B23" s="199" t="s">
        <v>155</v>
      </c>
      <c r="C23" s="113">
        <v>0.64835352328954099</v>
      </c>
      <c r="D23" s="115">
        <v>38</v>
      </c>
      <c r="E23" s="114">
        <v>40</v>
      </c>
      <c r="F23" s="114">
        <v>43</v>
      </c>
      <c r="G23" s="114">
        <v>46</v>
      </c>
      <c r="H23" s="140">
        <v>43</v>
      </c>
      <c r="I23" s="115">
        <v>-5</v>
      </c>
      <c r="J23" s="116">
        <v>-11.627906976744185</v>
      </c>
    </row>
    <row r="24" spans="1:15" s="110" customFormat="1" ht="24.95" customHeight="1" x14ac:dyDescent="0.2">
      <c r="A24" s="193" t="s">
        <v>156</v>
      </c>
      <c r="B24" s="199" t="s">
        <v>221</v>
      </c>
      <c r="C24" s="113">
        <v>8.7868964340556222</v>
      </c>
      <c r="D24" s="115">
        <v>515</v>
      </c>
      <c r="E24" s="114">
        <v>517</v>
      </c>
      <c r="F24" s="114">
        <v>509</v>
      </c>
      <c r="G24" s="114">
        <v>514</v>
      </c>
      <c r="H24" s="140">
        <v>499</v>
      </c>
      <c r="I24" s="115">
        <v>16</v>
      </c>
      <c r="J24" s="116">
        <v>3.2064128256513027</v>
      </c>
    </row>
    <row r="25" spans="1:15" s="110" customFormat="1" ht="24.95" customHeight="1" x14ac:dyDescent="0.2">
      <c r="A25" s="193" t="s">
        <v>222</v>
      </c>
      <c r="B25" s="204" t="s">
        <v>159</v>
      </c>
      <c r="C25" s="113">
        <v>5.6986862310185975</v>
      </c>
      <c r="D25" s="115">
        <v>334</v>
      </c>
      <c r="E25" s="114">
        <v>317</v>
      </c>
      <c r="F25" s="114">
        <v>292</v>
      </c>
      <c r="G25" s="114">
        <v>301</v>
      </c>
      <c r="H25" s="140">
        <v>288</v>
      </c>
      <c r="I25" s="115">
        <v>46</v>
      </c>
      <c r="J25" s="116">
        <v>15.972222222222221</v>
      </c>
    </row>
    <row r="26" spans="1:15" s="110" customFormat="1" ht="24.95" customHeight="1" x14ac:dyDescent="0.2">
      <c r="A26" s="201">
        <v>782.78300000000002</v>
      </c>
      <c r="B26" s="203" t="s">
        <v>160</v>
      </c>
      <c r="C26" s="113">
        <v>4.6067224023204227</v>
      </c>
      <c r="D26" s="115">
        <v>270</v>
      </c>
      <c r="E26" s="114">
        <v>282</v>
      </c>
      <c r="F26" s="114">
        <v>282</v>
      </c>
      <c r="G26" s="114">
        <v>280</v>
      </c>
      <c r="H26" s="140">
        <v>267</v>
      </c>
      <c r="I26" s="115">
        <v>3</v>
      </c>
      <c r="J26" s="116">
        <v>1.1235955056179776</v>
      </c>
    </row>
    <row r="27" spans="1:15" s="110" customFormat="1" ht="24.95" customHeight="1" x14ac:dyDescent="0.2">
      <c r="A27" s="193" t="s">
        <v>161</v>
      </c>
      <c r="B27" s="199" t="s">
        <v>162</v>
      </c>
      <c r="C27" s="113">
        <v>1.1260876983449923</v>
      </c>
      <c r="D27" s="115">
        <v>66</v>
      </c>
      <c r="E27" s="114">
        <v>66</v>
      </c>
      <c r="F27" s="114">
        <v>69</v>
      </c>
      <c r="G27" s="114">
        <v>72</v>
      </c>
      <c r="H27" s="140">
        <v>75</v>
      </c>
      <c r="I27" s="115">
        <v>-9</v>
      </c>
      <c r="J27" s="116">
        <v>-12</v>
      </c>
    </row>
    <row r="28" spans="1:15" s="110" customFormat="1" ht="24.95" customHeight="1" x14ac:dyDescent="0.2">
      <c r="A28" s="193" t="s">
        <v>163</v>
      </c>
      <c r="B28" s="199" t="s">
        <v>164</v>
      </c>
      <c r="C28" s="113">
        <v>6.534721037365637</v>
      </c>
      <c r="D28" s="115">
        <v>383</v>
      </c>
      <c r="E28" s="114">
        <v>390</v>
      </c>
      <c r="F28" s="114">
        <v>366</v>
      </c>
      <c r="G28" s="114">
        <v>393</v>
      </c>
      <c r="H28" s="140">
        <v>371</v>
      </c>
      <c r="I28" s="115">
        <v>12</v>
      </c>
      <c r="J28" s="116">
        <v>3.2345013477088949</v>
      </c>
    </row>
    <row r="29" spans="1:15" s="110" customFormat="1" ht="24.95" customHeight="1" x14ac:dyDescent="0.2">
      <c r="A29" s="193">
        <v>86</v>
      </c>
      <c r="B29" s="199" t="s">
        <v>165</v>
      </c>
      <c r="C29" s="113">
        <v>6.9612694079508612</v>
      </c>
      <c r="D29" s="115">
        <v>408</v>
      </c>
      <c r="E29" s="114">
        <v>409</v>
      </c>
      <c r="F29" s="114">
        <v>418</v>
      </c>
      <c r="G29" s="114">
        <v>416</v>
      </c>
      <c r="H29" s="140">
        <v>414</v>
      </c>
      <c r="I29" s="115">
        <v>-6</v>
      </c>
      <c r="J29" s="116">
        <v>-1.4492753623188406</v>
      </c>
    </row>
    <row r="30" spans="1:15" s="110" customFormat="1" ht="24.95" customHeight="1" x14ac:dyDescent="0.2">
      <c r="A30" s="193">
        <v>87.88</v>
      </c>
      <c r="B30" s="204" t="s">
        <v>166</v>
      </c>
      <c r="C30" s="113">
        <v>4.0266166183245176</v>
      </c>
      <c r="D30" s="115">
        <v>236</v>
      </c>
      <c r="E30" s="114">
        <v>237</v>
      </c>
      <c r="F30" s="114">
        <v>241</v>
      </c>
      <c r="G30" s="114">
        <v>238</v>
      </c>
      <c r="H30" s="140">
        <v>233</v>
      </c>
      <c r="I30" s="115">
        <v>3</v>
      </c>
      <c r="J30" s="116">
        <v>1.2875536480686696</v>
      </c>
    </row>
    <row r="31" spans="1:15" s="110" customFormat="1" ht="24.95" customHeight="1" x14ac:dyDescent="0.2">
      <c r="A31" s="193" t="s">
        <v>167</v>
      </c>
      <c r="B31" s="199" t="s">
        <v>168</v>
      </c>
      <c r="C31" s="113">
        <v>11.926292441562873</v>
      </c>
      <c r="D31" s="115">
        <v>699</v>
      </c>
      <c r="E31" s="114">
        <v>713</v>
      </c>
      <c r="F31" s="114">
        <v>707</v>
      </c>
      <c r="G31" s="114">
        <v>729</v>
      </c>
      <c r="H31" s="140">
        <v>691</v>
      </c>
      <c r="I31" s="115">
        <v>8</v>
      </c>
      <c r="J31" s="116">
        <v>1.1577424023154848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1.1943354376386282</v>
      </c>
      <c r="D34" s="115">
        <v>70</v>
      </c>
      <c r="E34" s="114">
        <v>86</v>
      </c>
      <c r="F34" s="114">
        <v>83</v>
      </c>
      <c r="G34" s="114">
        <v>64</v>
      </c>
      <c r="H34" s="140">
        <v>69</v>
      </c>
      <c r="I34" s="115">
        <v>1</v>
      </c>
      <c r="J34" s="116">
        <v>1.4492753623188406</v>
      </c>
    </row>
    <row r="35" spans="1:10" s="110" customFormat="1" ht="24.95" customHeight="1" x14ac:dyDescent="0.2">
      <c r="A35" s="292" t="s">
        <v>171</v>
      </c>
      <c r="B35" s="293" t="s">
        <v>172</v>
      </c>
      <c r="C35" s="113">
        <v>7.3536939088892677</v>
      </c>
      <c r="D35" s="115">
        <v>431</v>
      </c>
      <c r="E35" s="114">
        <v>458</v>
      </c>
      <c r="F35" s="114">
        <v>429</v>
      </c>
      <c r="G35" s="114">
        <v>440</v>
      </c>
      <c r="H35" s="140">
        <v>434</v>
      </c>
      <c r="I35" s="115">
        <v>-3</v>
      </c>
      <c r="J35" s="116">
        <v>-0.69124423963133641</v>
      </c>
    </row>
    <row r="36" spans="1:10" s="110" customFormat="1" ht="24.95" customHeight="1" x14ac:dyDescent="0.2">
      <c r="A36" s="294" t="s">
        <v>173</v>
      </c>
      <c r="B36" s="295" t="s">
        <v>174</v>
      </c>
      <c r="C36" s="125">
        <v>91.451970653472102</v>
      </c>
      <c r="D36" s="143">
        <v>5360</v>
      </c>
      <c r="E36" s="144">
        <v>5590</v>
      </c>
      <c r="F36" s="144">
        <v>5477</v>
      </c>
      <c r="G36" s="144">
        <v>5505</v>
      </c>
      <c r="H36" s="145">
        <v>5403</v>
      </c>
      <c r="I36" s="143">
        <v>-43</v>
      </c>
      <c r="J36" s="146">
        <v>-0.79585415509901902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5861</v>
      </c>
      <c r="F11" s="264">
        <v>6134</v>
      </c>
      <c r="G11" s="264">
        <v>5989</v>
      </c>
      <c r="H11" s="264">
        <v>6009</v>
      </c>
      <c r="I11" s="265">
        <v>5906</v>
      </c>
      <c r="J11" s="263">
        <v>-45</v>
      </c>
      <c r="K11" s="266">
        <v>-0.76193701320690821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39.78843200818973</v>
      </c>
      <c r="E13" s="115">
        <v>2332</v>
      </c>
      <c r="F13" s="114">
        <v>2403</v>
      </c>
      <c r="G13" s="114">
        <v>2366</v>
      </c>
      <c r="H13" s="114">
        <v>2397</v>
      </c>
      <c r="I13" s="140">
        <v>2310</v>
      </c>
      <c r="J13" s="115">
        <v>22</v>
      </c>
      <c r="K13" s="116">
        <v>0.95238095238095233</v>
      </c>
    </row>
    <row r="14" spans="1:15" ht="15.95" customHeight="1" x14ac:dyDescent="0.2">
      <c r="A14" s="306" t="s">
        <v>230</v>
      </c>
      <c r="B14" s="307"/>
      <c r="C14" s="308"/>
      <c r="D14" s="113">
        <v>46.033100153557413</v>
      </c>
      <c r="E14" s="115">
        <v>2698</v>
      </c>
      <c r="F14" s="114">
        <v>2895</v>
      </c>
      <c r="G14" s="114">
        <v>2804</v>
      </c>
      <c r="H14" s="114">
        <v>2754</v>
      </c>
      <c r="I14" s="140">
        <v>2751</v>
      </c>
      <c r="J14" s="115">
        <v>-53</v>
      </c>
      <c r="K14" s="116">
        <v>-1.9265721555797892</v>
      </c>
    </row>
    <row r="15" spans="1:15" ht="15.95" customHeight="1" x14ac:dyDescent="0.2">
      <c r="A15" s="306" t="s">
        <v>231</v>
      </c>
      <c r="B15" s="307"/>
      <c r="C15" s="308"/>
      <c r="D15" s="113">
        <v>4.2142979013820163</v>
      </c>
      <c r="E15" s="115">
        <v>247</v>
      </c>
      <c r="F15" s="114">
        <v>251</v>
      </c>
      <c r="G15" s="114">
        <v>253</v>
      </c>
      <c r="H15" s="114">
        <v>259</v>
      </c>
      <c r="I15" s="140">
        <v>266</v>
      </c>
      <c r="J15" s="115">
        <v>-19</v>
      </c>
      <c r="K15" s="116">
        <v>-7.1428571428571432</v>
      </c>
    </row>
    <row r="16" spans="1:15" ht="15.95" customHeight="1" x14ac:dyDescent="0.2">
      <c r="A16" s="306" t="s">
        <v>232</v>
      </c>
      <c r="B16" s="307"/>
      <c r="C16" s="308"/>
      <c r="D16" s="113">
        <v>5.9716771881931408</v>
      </c>
      <c r="E16" s="115">
        <v>350</v>
      </c>
      <c r="F16" s="114">
        <v>351</v>
      </c>
      <c r="G16" s="114">
        <v>328</v>
      </c>
      <c r="H16" s="114">
        <v>357</v>
      </c>
      <c r="I16" s="140">
        <v>344</v>
      </c>
      <c r="J16" s="115">
        <v>6</v>
      </c>
      <c r="K16" s="116">
        <v>1.7441860465116279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0.85309674117044876</v>
      </c>
      <c r="E18" s="115">
        <v>50</v>
      </c>
      <c r="F18" s="114">
        <v>54</v>
      </c>
      <c r="G18" s="114">
        <v>65</v>
      </c>
      <c r="H18" s="114">
        <v>48</v>
      </c>
      <c r="I18" s="140">
        <v>52</v>
      </c>
      <c r="J18" s="115">
        <v>-2</v>
      </c>
      <c r="K18" s="116">
        <v>-3.8461538461538463</v>
      </c>
    </row>
    <row r="19" spans="1:11" ht="14.1" customHeight="1" x14ac:dyDescent="0.2">
      <c r="A19" s="306" t="s">
        <v>235</v>
      </c>
      <c r="B19" s="307" t="s">
        <v>236</v>
      </c>
      <c r="C19" s="308"/>
      <c r="D19" s="113">
        <v>0.76778706705340383</v>
      </c>
      <c r="E19" s="115">
        <v>45</v>
      </c>
      <c r="F19" s="114">
        <v>47</v>
      </c>
      <c r="G19" s="114">
        <v>57</v>
      </c>
      <c r="H19" s="114">
        <v>41</v>
      </c>
      <c r="I19" s="140">
        <v>45</v>
      </c>
      <c r="J19" s="115">
        <v>0</v>
      </c>
      <c r="K19" s="116">
        <v>0</v>
      </c>
    </row>
    <row r="20" spans="1:11" ht="14.1" customHeight="1" x14ac:dyDescent="0.2">
      <c r="A20" s="306">
        <v>12</v>
      </c>
      <c r="B20" s="307" t="s">
        <v>237</v>
      </c>
      <c r="C20" s="308"/>
      <c r="D20" s="113">
        <v>0.64835352328954099</v>
      </c>
      <c r="E20" s="115">
        <v>38</v>
      </c>
      <c r="F20" s="114">
        <v>41</v>
      </c>
      <c r="G20" s="114">
        <v>43</v>
      </c>
      <c r="H20" s="114">
        <v>45</v>
      </c>
      <c r="I20" s="140">
        <v>45</v>
      </c>
      <c r="J20" s="115">
        <v>-7</v>
      </c>
      <c r="K20" s="116">
        <v>-15.555555555555555</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v>0.32417676164477049</v>
      </c>
      <c r="E22" s="115">
        <v>19</v>
      </c>
      <c r="F22" s="114">
        <v>19</v>
      </c>
      <c r="G22" s="114">
        <v>17</v>
      </c>
      <c r="H22" s="114">
        <v>16</v>
      </c>
      <c r="I22" s="140">
        <v>14</v>
      </c>
      <c r="J22" s="115">
        <v>5</v>
      </c>
      <c r="K22" s="116">
        <v>35.714285714285715</v>
      </c>
    </row>
    <row r="23" spans="1:11" ht="14.1" customHeight="1" x14ac:dyDescent="0.2">
      <c r="A23" s="306">
        <v>23</v>
      </c>
      <c r="B23" s="307" t="s">
        <v>240</v>
      </c>
      <c r="C23" s="308"/>
      <c r="D23" s="113">
        <v>0.22180515270431667</v>
      </c>
      <c r="E23" s="115">
        <v>13</v>
      </c>
      <c r="F23" s="114">
        <v>13</v>
      </c>
      <c r="G23" s="114">
        <v>10</v>
      </c>
      <c r="H23" s="114">
        <v>7</v>
      </c>
      <c r="I23" s="140">
        <v>6</v>
      </c>
      <c r="J23" s="115">
        <v>7</v>
      </c>
      <c r="K23" s="116">
        <v>116.66666666666667</v>
      </c>
    </row>
    <row r="24" spans="1:11" ht="14.1" customHeight="1" x14ac:dyDescent="0.2">
      <c r="A24" s="306">
        <v>24</v>
      </c>
      <c r="B24" s="307" t="s">
        <v>241</v>
      </c>
      <c r="C24" s="308"/>
      <c r="D24" s="113">
        <v>0.32417676164477049</v>
      </c>
      <c r="E24" s="115">
        <v>19</v>
      </c>
      <c r="F24" s="114">
        <v>16</v>
      </c>
      <c r="G24" s="114">
        <v>22</v>
      </c>
      <c r="H24" s="114">
        <v>25</v>
      </c>
      <c r="I24" s="140">
        <v>25</v>
      </c>
      <c r="J24" s="115">
        <v>-6</v>
      </c>
      <c r="K24" s="116">
        <v>-24</v>
      </c>
    </row>
    <row r="25" spans="1:11" ht="14.1" customHeight="1" x14ac:dyDescent="0.2">
      <c r="A25" s="306">
        <v>25</v>
      </c>
      <c r="B25" s="307" t="s">
        <v>242</v>
      </c>
      <c r="C25" s="308"/>
      <c r="D25" s="113">
        <v>1.2625831769322642</v>
      </c>
      <c r="E25" s="115">
        <v>74</v>
      </c>
      <c r="F25" s="114">
        <v>74</v>
      </c>
      <c r="G25" s="114">
        <v>70</v>
      </c>
      <c r="H25" s="114">
        <v>70</v>
      </c>
      <c r="I25" s="140">
        <v>64</v>
      </c>
      <c r="J25" s="115">
        <v>10</v>
      </c>
      <c r="K25" s="116">
        <v>15.625</v>
      </c>
    </row>
    <row r="26" spans="1:11" ht="14.1" customHeight="1" x14ac:dyDescent="0.2">
      <c r="A26" s="306">
        <v>26</v>
      </c>
      <c r="B26" s="307" t="s">
        <v>243</v>
      </c>
      <c r="C26" s="308"/>
      <c r="D26" s="113">
        <v>0.52891997952567826</v>
      </c>
      <c r="E26" s="115">
        <v>31</v>
      </c>
      <c r="F26" s="114">
        <v>33</v>
      </c>
      <c r="G26" s="114">
        <v>35</v>
      </c>
      <c r="H26" s="114">
        <v>32</v>
      </c>
      <c r="I26" s="140">
        <v>36</v>
      </c>
      <c r="J26" s="115">
        <v>-5</v>
      </c>
      <c r="K26" s="116">
        <v>-13.888888888888889</v>
      </c>
    </row>
    <row r="27" spans="1:11" ht="14.1" customHeight="1" x14ac:dyDescent="0.2">
      <c r="A27" s="306">
        <v>27</v>
      </c>
      <c r="B27" s="307" t="s">
        <v>244</v>
      </c>
      <c r="C27" s="308"/>
      <c r="D27" s="113">
        <v>0.13649547858727179</v>
      </c>
      <c r="E27" s="115">
        <v>8</v>
      </c>
      <c r="F27" s="114">
        <v>11</v>
      </c>
      <c r="G27" s="114">
        <v>11</v>
      </c>
      <c r="H27" s="114">
        <v>12</v>
      </c>
      <c r="I27" s="140">
        <v>15</v>
      </c>
      <c r="J27" s="115">
        <v>-7</v>
      </c>
      <c r="K27" s="116">
        <v>-46.666666666666664</v>
      </c>
    </row>
    <row r="28" spans="1:11" ht="14.1" customHeight="1" x14ac:dyDescent="0.2">
      <c r="A28" s="306">
        <v>28</v>
      </c>
      <c r="B28" s="307" t="s">
        <v>245</v>
      </c>
      <c r="C28" s="308"/>
      <c r="D28" s="113">
        <v>0.15355741341068077</v>
      </c>
      <c r="E28" s="115">
        <v>9</v>
      </c>
      <c r="F28" s="114">
        <v>9</v>
      </c>
      <c r="G28" s="114">
        <v>8</v>
      </c>
      <c r="H28" s="114">
        <v>8</v>
      </c>
      <c r="I28" s="140">
        <v>10</v>
      </c>
      <c r="J28" s="115">
        <v>-1</v>
      </c>
      <c r="K28" s="116">
        <v>-10</v>
      </c>
    </row>
    <row r="29" spans="1:11" ht="14.1" customHeight="1" x14ac:dyDescent="0.2">
      <c r="A29" s="306">
        <v>29</v>
      </c>
      <c r="B29" s="307" t="s">
        <v>246</v>
      </c>
      <c r="C29" s="308"/>
      <c r="D29" s="113">
        <v>3.7877495307967926</v>
      </c>
      <c r="E29" s="115">
        <v>222</v>
      </c>
      <c r="F29" s="114">
        <v>227</v>
      </c>
      <c r="G29" s="114">
        <v>230</v>
      </c>
      <c r="H29" s="114">
        <v>245</v>
      </c>
      <c r="I29" s="140">
        <v>235</v>
      </c>
      <c r="J29" s="115">
        <v>-13</v>
      </c>
      <c r="K29" s="116">
        <v>-5.5319148936170217</v>
      </c>
    </row>
    <row r="30" spans="1:11" ht="14.1" customHeight="1" x14ac:dyDescent="0.2">
      <c r="A30" s="306" t="s">
        <v>247</v>
      </c>
      <c r="B30" s="307" t="s">
        <v>248</v>
      </c>
      <c r="C30" s="308"/>
      <c r="D30" s="113">
        <v>0.39242450093840642</v>
      </c>
      <c r="E30" s="115">
        <v>23</v>
      </c>
      <c r="F30" s="114">
        <v>23</v>
      </c>
      <c r="G30" s="114">
        <v>24</v>
      </c>
      <c r="H30" s="114">
        <v>25</v>
      </c>
      <c r="I30" s="140">
        <v>26</v>
      </c>
      <c r="J30" s="115">
        <v>-3</v>
      </c>
      <c r="K30" s="116">
        <v>-11.538461538461538</v>
      </c>
    </row>
    <row r="31" spans="1:11" ht="14.1" customHeight="1" x14ac:dyDescent="0.2">
      <c r="A31" s="306" t="s">
        <v>249</v>
      </c>
      <c r="B31" s="307" t="s">
        <v>250</v>
      </c>
      <c r="C31" s="308"/>
      <c r="D31" s="113">
        <v>3.3270772905647501</v>
      </c>
      <c r="E31" s="115">
        <v>195</v>
      </c>
      <c r="F31" s="114">
        <v>201</v>
      </c>
      <c r="G31" s="114">
        <v>202</v>
      </c>
      <c r="H31" s="114">
        <v>216</v>
      </c>
      <c r="I31" s="140">
        <v>205</v>
      </c>
      <c r="J31" s="115">
        <v>-10</v>
      </c>
      <c r="K31" s="116">
        <v>-4.8780487804878048</v>
      </c>
    </row>
    <row r="32" spans="1:11" ht="14.1" customHeight="1" x14ac:dyDescent="0.2">
      <c r="A32" s="306">
        <v>31</v>
      </c>
      <c r="B32" s="307" t="s">
        <v>251</v>
      </c>
      <c r="C32" s="308"/>
      <c r="D32" s="113">
        <v>0.23886708752772565</v>
      </c>
      <c r="E32" s="115">
        <v>14</v>
      </c>
      <c r="F32" s="114">
        <v>14</v>
      </c>
      <c r="G32" s="114">
        <v>15</v>
      </c>
      <c r="H32" s="114">
        <v>14</v>
      </c>
      <c r="I32" s="140">
        <v>13</v>
      </c>
      <c r="J32" s="115">
        <v>1</v>
      </c>
      <c r="K32" s="116">
        <v>7.6923076923076925</v>
      </c>
    </row>
    <row r="33" spans="1:11" ht="14.1" customHeight="1" x14ac:dyDescent="0.2">
      <c r="A33" s="306">
        <v>32</v>
      </c>
      <c r="B33" s="307" t="s">
        <v>252</v>
      </c>
      <c r="C33" s="308"/>
      <c r="D33" s="113">
        <v>0.59716771881931408</v>
      </c>
      <c r="E33" s="115">
        <v>35</v>
      </c>
      <c r="F33" s="114">
        <v>35</v>
      </c>
      <c r="G33" s="114">
        <v>31</v>
      </c>
      <c r="H33" s="114">
        <v>28</v>
      </c>
      <c r="I33" s="140">
        <v>26</v>
      </c>
      <c r="J33" s="115">
        <v>9</v>
      </c>
      <c r="K33" s="116">
        <v>34.615384615384613</v>
      </c>
    </row>
    <row r="34" spans="1:11" ht="14.1" customHeight="1" x14ac:dyDescent="0.2">
      <c r="A34" s="306">
        <v>33</v>
      </c>
      <c r="B34" s="307" t="s">
        <v>253</v>
      </c>
      <c r="C34" s="308"/>
      <c r="D34" s="113">
        <v>0.25592902235113463</v>
      </c>
      <c r="E34" s="115">
        <v>15</v>
      </c>
      <c r="F34" s="114">
        <v>15</v>
      </c>
      <c r="G34" s="114">
        <v>15</v>
      </c>
      <c r="H34" s="114">
        <v>20</v>
      </c>
      <c r="I34" s="140">
        <v>18</v>
      </c>
      <c r="J34" s="115">
        <v>-3</v>
      </c>
      <c r="K34" s="116">
        <v>-16.666666666666668</v>
      </c>
    </row>
    <row r="35" spans="1:11" ht="14.1" customHeight="1" x14ac:dyDescent="0.2">
      <c r="A35" s="306">
        <v>34</v>
      </c>
      <c r="B35" s="307" t="s">
        <v>254</v>
      </c>
      <c r="C35" s="308"/>
      <c r="D35" s="113">
        <v>4.4531649889097427</v>
      </c>
      <c r="E35" s="115">
        <v>261</v>
      </c>
      <c r="F35" s="114">
        <v>264</v>
      </c>
      <c r="G35" s="114">
        <v>257</v>
      </c>
      <c r="H35" s="114">
        <v>251</v>
      </c>
      <c r="I35" s="140">
        <v>245</v>
      </c>
      <c r="J35" s="115">
        <v>16</v>
      </c>
      <c r="K35" s="116">
        <v>6.5306122448979593</v>
      </c>
    </row>
    <row r="36" spans="1:11" ht="14.1" customHeight="1" x14ac:dyDescent="0.2">
      <c r="A36" s="306">
        <v>41</v>
      </c>
      <c r="B36" s="307" t="s">
        <v>255</v>
      </c>
      <c r="C36" s="308"/>
      <c r="D36" s="113">
        <v>5.1185804470226921E-2</v>
      </c>
      <c r="E36" s="115">
        <v>3</v>
      </c>
      <c r="F36" s="114">
        <v>5</v>
      </c>
      <c r="G36" s="114">
        <v>6</v>
      </c>
      <c r="H36" s="114">
        <v>7</v>
      </c>
      <c r="I36" s="140">
        <v>5</v>
      </c>
      <c r="J36" s="115">
        <v>-2</v>
      </c>
      <c r="K36" s="116">
        <v>-40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0.46067224023204234</v>
      </c>
      <c r="E38" s="115">
        <v>27</v>
      </c>
      <c r="F38" s="114">
        <v>29</v>
      </c>
      <c r="G38" s="114">
        <v>27</v>
      </c>
      <c r="H38" s="114">
        <v>31</v>
      </c>
      <c r="I38" s="140">
        <v>35</v>
      </c>
      <c r="J38" s="115">
        <v>-8</v>
      </c>
      <c r="K38" s="116">
        <v>-22.857142857142858</v>
      </c>
    </row>
    <row r="39" spans="1:11" ht="14.1" customHeight="1" x14ac:dyDescent="0.2">
      <c r="A39" s="306">
        <v>51</v>
      </c>
      <c r="B39" s="307" t="s">
        <v>258</v>
      </c>
      <c r="C39" s="308"/>
      <c r="D39" s="113">
        <v>4.709094011260877</v>
      </c>
      <c r="E39" s="115">
        <v>276</v>
      </c>
      <c r="F39" s="114">
        <v>291</v>
      </c>
      <c r="G39" s="114">
        <v>275</v>
      </c>
      <c r="H39" s="114">
        <v>281</v>
      </c>
      <c r="I39" s="140">
        <v>293</v>
      </c>
      <c r="J39" s="115">
        <v>-17</v>
      </c>
      <c r="K39" s="116">
        <v>-5.802047781569966</v>
      </c>
    </row>
    <row r="40" spans="1:11" ht="14.1" customHeight="1" x14ac:dyDescent="0.2">
      <c r="A40" s="306" t="s">
        <v>259</v>
      </c>
      <c r="B40" s="307" t="s">
        <v>260</v>
      </c>
      <c r="C40" s="308"/>
      <c r="D40" s="113">
        <v>4.5043507933799694</v>
      </c>
      <c r="E40" s="115">
        <v>264</v>
      </c>
      <c r="F40" s="114">
        <v>277</v>
      </c>
      <c r="G40" s="114">
        <v>264</v>
      </c>
      <c r="H40" s="114">
        <v>267</v>
      </c>
      <c r="I40" s="140">
        <v>279</v>
      </c>
      <c r="J40" s="115">
        <v>-15</v>
      </c>
      <c r="K40" s="116">
        <v>-5.376344086021505</v>
      </c>
    </row>
    <row r="41" spans="1:11" ht="14.1" customHeight="1" x14ac:dyDescent="0.2">
      <c r="A41" s="306"/>
      <c r="B41" s="307" t="s">
        <v>261</v>
      </c>
      <c r="C41" s="308"/>
      <c r="D41" s="113">
        <v>1.7573792868111244</v>
      </c>
      <c r="E41" s="115">
        <v>103</v>
      </c>
      <c r="F41" s="114">
        <v>114</v>
      </c>
      <c r="G41" s="114">
        <v>96</v>
      </c>
      <c r="H41" s="114">
        <v>107</v>
      </c>
      <c r="I41" s="140">
        <v>111</v>
      </c>
      <c r="J41" s="115">
        <v>-8</v>
      </c>
      <c r="K41" s="116">
        <v>-7.2072072072072073</v>
      </c>
    </row>
    <row r="42" spans="1:11" ht="14.1" customHeight="1" x14ac:dyDescent="0.2">
      <c r="A42" s="306">
        <v>52</v>
      </c>
      <c r="B42" s="307" t="s">
        <v>262</v>
      </c>
      <c r="C42" s="308"/>
      <c r="D42" s="113">
        <v>5.1185804470226923</v>
      </c>
      <c r="E42" s="115">
        <v>300</v>
      </c>
      <c r="F42" s="114">
        <v>306</v>
      </c>
      <c r="G42" s="114">
        <v>302</v>
      </c>
      <c r="H42" s="114">
        <v>300</v>
      </c>
      <c r="I42" s="140">
        <v>303</v>
      </c>
      <c r="J42" s="115">
        <v>-3</v>
      </c>
      <c r="K42" s="116">
        <v>-0.99009900990099009</v>
      </c>
    </row>
    <row r="43" spans="1:11" ht="14.1" customHeight="1" x14ac:dyDescent="0.2">
      <c r="A43" s="306" t="s">
        <v>263</v>
      </c>
      <c r="B43" s="307" t="s">
        <v>264</v>
      </c>
      <c r="C43" s="308"/>
      <c r="D43" s="113">
        <v>5.0673946425524656</v>
      </c>
      <c r="E43" s="115">
        <v>297</v>
      </c>
      <c r="F43" s="114">
        <v>303</v>
      </c>
      <c r="G43" s="114">
        <v>299</v>
      </c>
      <c r="H43" s="114">
        <v>297</v>
      </c>
      <c r="I43" s="140">
        <v>299</v>
      </c>
      <c r="J43" s="115">
        <v>-2</v>
      </c>
      <c r="K43" s="116">
        <v>-0.66889632107023411</v>
      </c>
    </row>
    <row r="44" spans="1:11" ht="14.1" customHeight="1" x14ac:dyDescent="0.2">
      <c r="A44" s="306">
        <v>53</v>
      </c>
      <c r="B44" s="307" t="s">
        <v>265</v>
      </c>
      <c r="C44" s="308"/>
      <c r="D44" s="113">
        <v>2.3204231359836207</v>
      </c>
      <c r="E44" s="115">
        <v>136</v>
      </c>
      <c r="F44" s="114">
        <v>117</v>
      </c>
      <c r="G44" s="114">
        <v>80</v>
      </c>
      <c r="H44" s="114">
        <v>84</v>
      </c>
      <c r="I44" s="140">
        <v>74</v>
      </c>
      <c r="J44" s="115">
        <v>62</v>
      </c>
      <c r="K44" s="116">
        <v>83.78378378378379</v>
      </c>
    </row>
    <row r="45" spans="1:11" ht="14.1" customHeight="1" x14ac:dyDescent="0.2">
      <c r="A45" s="306" t="s">
        <v>266</v>
      </c>
      <c r="B45" s="307" t="s">
        <v>267</v>
      </c>
      <c r="C45" s="308"/>
      <c r="D45" s="113">
        <v>2.3204231359836207</v>
      </c>
      <c r="E45" s="115">
        <v>136</v>
      </c>
      <c r="F45" s="114">
        <v>117</v>
      </c>
      <c r="G45" s="114">
        <v>80</v>
      </c>
      <c r="H45" s="114">
        <v>84</v>
      </c>
      <c r="I45" s="140">
        <v>74</v>
      </c>
      <c r="J45" s="115">
        <v>62</v>
      </c>
      <c r="K45" s="116">
        <v>83.78378378378379</v>
      </c>
    </row>
    <row r="46" spans="1:11" ht="14.1" customHeight="1" x14ac:dyDescent="0.2">
      <c r="A46" s="306">
        <v>54</v>
      </c>
      <c r="B46" s="307" t="s">
        <v>268</v>
      </c>
      <c r="C46" s="308"/>
      <c r="D46" s="113">
        <v>9.0428254564067565</v>
      </c>
      <c r="E46" s="115">
        <v>530</v>
      </c>
      <c r="F46" s="114">
        <v>527</v>
      </c>
      <c r="G46" s="114">
        <v>535</v>
      </c>
      <c r="H46" s="114">
        <v>533</v>
      </c>
      <c r="I46" s="140">
        <v>529</v>
      </c>
      <c r="J46" s="115">
        <v>1</v>
      </c>
      <c r="K46" s="116">
        <v>0.1890359168241966</v>
      </c>
    </row>
    <row r="47" spans="1:11" ht="14.1" customHeight="1" x14ac:dyDescent="0.2">
      <c r="A47" s="306">
        <v>61</v>
      </c>
      <c r="B47" s="307" t="s">
        <v>269</v>
      </c>
      <c r="C47" s="308"/>
      <c r="D47" s="113">
        <v>0.71660126258317691</v>
      </c>
      <c r="E47" s="115">
        <v>42</v>
      </c>
      <c r="F47" s="114">
        <v>44</v>
      </c>
      <c r="G47" s="114">
        <v>46</v>
      </c>
      <c r="H47" s="114">
        <v>42</v>
      </c>
      <c r="I47" s="140">
        <v>42</v>
      </c>
      <c r="J47" s="115">
        <v>0</v>
      </c>
      <c r="K47" s="116">
        <v>0</v>
      </c>
    </row>
    <row r="48" spans="1:11" ht="14.1" customHeight="1" x14ac:dyDescent="0.2">
      <c r="A48" s="306">
        <v>62</v>
      </c>
      <c r="B48" s="307" t="s">
        <v>270</v>
      </c>
      <c r="C48" s="308"/>
      <c r="D48" s="113">
        <v>16.294147756355571</v>
      </c>
      <c r="E48" s="115">
        <v>955</v>
      </c>
      <c r="F48" s="114">
        <v>1024</v>
      </c>
      <c r="G48" s="114">
        <v>935</v>
      </c>
      <c r="H48" s="114">
        <v>936</v>
      </c>
      <c r="I48" s="140">
        <v>937</v>
      </c>
      <c r="J48" s="115">
        <v>18</v>
      </c>
      <c r="K48" s="116">
        <v>1.9210245464247599</v>
      </c>
    </row>
    <row r="49" spans="1:11" ht="14.1" customHeight="1" x14ac:dyDescent="0.2">
      <c r="A49" s="306">
        <v>63</v>
      </c>
      <c r="B49" s="307" t="s">
        <v>271</v>
      </c>
      <c r="C49" s="308"/>
      <c r="D49" s="113">
        <v>12.950008530967411</v>
      </c>
      <c r="E49" s="115">
        <v>759</v>
      </c>
      <c r="F49" s="114">
        <v>907</v>
      </c>
      <c r="G49" s="114">
        <v>892</v>
      </c>
      <c r="H49" s="114">
        <v>890</v>
      </c>
      <c r="I49" s="140">
        <v>853</v>
      </c>
      <c r="J49" s="115">
        <v>-94</v>
      </c>
      <c r="K49" s="116">
        <v>-11.019929660023447</v>
      </c>
    </row>
    <row r="50" spans="1:11" ht="14.1" customHeight="1" x14ac:dyDescent="0.2">
      <c r="A50" s="306" t="s">
        <v>272</v>
      </c>
      <c r="B50" s="307" t="s">
        <v>273</v>
      </c>
      <c r="C50" s="308"/>
      <c r="D50" s="113">
        <v>0.39242450093840642</v>
      </c>
      <c r="E50" s="115">
        <v>23</v>
      </c>
      <c r="F50" s="114">
        <v>23</v>
      </c>
      <c r="G50" s="114">
        <v>27</v>
      </c>
      <c r="H50" s="114">
        <v>24</v>
      </c>
      <c r="I50" s="140">
        <v>21</v>
      </c>
      <c r="J50" s="115">
        <v>2</v>
      </c>
      <c r="K50" s="116">
        <v>9.5238095238095237</v>
      </c>
    </row>
    <row r="51" spans="1:11" ht="14.1" customHeight="1" x14ac:dyDescent="0.2">
      <c r="A51" s="306" t="s">
        <v>274</v>
      </c>
      <c r="B51" s="307" t="s">
        <v>275</v>
      </c>
      <c r="C51" s="308"/>
      <c r="D51" s="113">
        <v>11.567991810271284</v>
      </c>
      <c r="E51" s="115">
        <v>678</v>
      </c>
      <c r="F51" s="114">
        <v>824</v>
      </c>
      <c r="G51" s="114">
        <v>803</v>
      </c>
      <c r="H51" s="114">
        <v>790</v>
      </c>
      <c r="I51" s="140">
        <v>770</v>
      </c>
      <c r="J51" s="115">
        <v>-92</v>
      </c>
      <c r="K51" s="116">
        <v>-11.948051948051948</v>
      </c>
    </row>
    <row r="52" spans="1:11" ht="14.1" customHeight="1" x14ac:dyDescent="0.2">
      <c r="A52" s="306">
        <v>71</v>
      </c>
      <c r="B52" s="307" t="s">
        <v>276</v>
      </c>
      <c r="C52" s="308"/>
      <c r="D52" s="113">
        <v>10.902576352158334</v>
      </c>
      <c r="E52" s="115">
        <v>639</v>
      </c>
      <c r="F52" s="114">
        <v>663</v>
      </c>
      <c r="G52" s="114">
        <v>665</v>
      </c>
      <c r="H52" s="114">
        <v>646</v>
      </c>
      <c r="I52" s="140">
        <v>632</v>
      </c>
      <c r="J52" s="115">
        <v>7</v>
      </c>
      <c r="K52" s="116">
        <v>1.1075949367088607</v>
      </c>
    </row>
    <row r="53" spans="1:11" ht="14.1" customHeight="1" x14ac:dyDescent="0.2">
      <c r="A53" s="306" t="s">
        <v>277</v>
      </c>
      <c r="B53" s="307" t="s">
        <v>278</v>
      </c>
      <c r="C53" s="308"/>
      <c r="D53" s="113">
        <v>0.75072513222999493</v>
      </c>
      <c r="E53" s="115">
        <v>44</v>
      </c>
      <c r="F53" s="114">
        <v>48</v>
      </c>
      <c r="G53" s="114">
        <v>47</v>
      </c>
      <c r="H53" s="114">
        <v>46</v>
      </c>
      <c r="I53" s="140">
        <v>42</v>
      </c>
      <c r="J53" s="115">
        <v>2</v>
      </c>
      <c r="K53" s="116">
        <v>4.7619047619047619</v>
      </c>
    </row>
    <row r="54" spans="1:11" ht="14.1" customHeight="1" x14ac:dyDescent="0.2">
      <c r="A54" s="306" t="s">
        <v>279</v>
      </c>
      <c r="B54" s="307" t="s">
        <v>280</v>
      </c>
      <c r="C54" s="308"/>
      <c r="D54" s="113">
        <v>9.7935505886367515</v>
      </c>
      <c r="E54" s="115">
        <v>574</v>
      </c>
      <c r="F54" s="114">
        <v>592</v>
      </c>
      <c r="G54" s="114">
        <v>596</v>
      </c>
      <c r="H54" s="114">
        <v>575</v>
      </c>
      <c r="I54" s="140">
        <v>566</v>
      </c>
      <c r="J54" s="115">
        <v>8</v>
      </c>
      <c r="K54" s="116">
        <v>1.4134275618374559</v>
      </c>
    </row>
    <row r="55" spans="1:11" ht="14.1" customHeight="1" x14ac:dyDescent="0.2">
      <c r="A55" s="306">
        <v>72</v>
      </c>
      <c r="B55" s="307" t="s">
        <v>281</v>
      </c>
      <c r="C55" s="308"/>
      <c r="D55" s="113">
        <v>1.2284593072854462</v>
      </c>
      <c r="E55" s="115">
        <v>72</v>
      </c>
      <c r="F55" s="114">
        <v>68</v>
      </c>
      <c r="G55" s="114">
        <v>69</v>
      </c>
      <c r="H55" s="114">
        <v>72</v>
      </c>
      <c r="I55" s="140">
        <v>66</v>
      </c>
      <c r="J55" s="115">
        <v>6</v>
      </c>
      <c r="K55" s="116">
        <v>9.0909090909090917</v>
      </c>
    </row>
    <row r="56" spans="1:11" ht="14.1" customHeight="1" x14ac:dyDescent="0.2">
      <c r="A56" s="306" t="s">
        <v>282</v>
      </c>
      <c r="B56" s="307" t="s">
        <v>283</v>
      </c>
      <c r="C56" s="308"/>
      <c r="D56" s="113">
        <v>8.5309674117044876E-2</v>
      </c>
      <c r="E56" s="115">
        <v>5</v>
      </c>
      <c r="F56" s="114">
        <v>5</v>
      </c>
      <c r="G56" s="114">
        <v>6</v>
      </c>
      <c r="H56" s="114">
        <v>8</v>
      </c>
      <c r="I56" s="140">
        <v>7</v>
      </c>
      <c r="J56" s="115">
        <v>-2</v>
      </c>
      <c r="K56" s="116">
        <v>-28.571428571428573</v>
      </c>
    </row>
    <row r="57" spans="1:11" ht="14.1" customHeight="1" x14ac:dyDescent="0.2">
      <c r="A57" s="306" t="s">
        <v>284</v>
      </c>
      <c r="B57" s="307" t="s">
        <v>285</v>
      </c>
      <c r="C57" s="308"/>
      <c r="D57" s="113">
        <v>0.80191093670022184</v>
      </c>
      <c r="E57" s="115">
        <v>47</v>
      </c>
      <c r="F57" s="114">
        <v>43</v>
      </c>
      <c r="G57" s="114">
        <v>42</v>
      </c>
      <c r="H57" s="114">
        <v>40</v>
      </c>
      <c r="I57" s="140">
        <v>43</v>
      </c>
      <c r="J57" s="115">
        <v>4</v>
      </c>
      <c r="K57" s="116">
        <v>9.3023255813953494</v>
      </c>
    </row>
    <row r="58" spans="1:11" ht="14.1" customHeight="1" x14ac:dyDescent="0.2">
      <c r="A58" s="306">
        <v>73</v>
      </c>
      <c r="B58" s="307" t="s">
        <v>286</v>
      </c>
      <c r="C58" s="308"/>
      <c r="D58" s="113">
        <v>1.1772735028152193</v>
      </c>
      <c r="E58" s="115">
        <v>69</v>
      </c>
      <c r="F58" s="114">
        <v>70</v>
      </c>
      <c r="G58" s="114">
        <v>65</v>
      </c>
      <c r="H58" s="114">
        <v>59</v>
      </c>
      <c r="I58" s="140">
        <v>64</v>
      </c>
      <c r="J58" s="115">
        <v>5</v>
      </c>
      <c r="K58" s="116">
        <v>7.8125</v>
      </c>
    </row>
    <row r="59" spans="1:11" ht="14.1" customHeight="1" x14ac:dyDescent="0.2">
      <c r="A59" s="306" t="s">
        <v>287</v>
      </c>
      <c r="B59" s="307" t="s">
        <v>288</v>
      </c>
      <c r="C59" s="308"/>
      <c r="D59" s="113">
        <v>0.85309674117044876</v>
      </c>
      <c r="E59" s="115">
        <v>50</v>
      </c>
      <c r="F59" s="114">
        <v>52</v>
      </c>
      <c r="G59" s="114">
        <v>46</v>
      </c>
      <c r="H59" s="114">
        <v>43</v>
      </c>
      <c r="I59" s="140">
        <v>48</v>
      </c>
      <c r="J59" s="115">
        <v>2</v>
      </c>
      <c r="K59" s="116">
        <v>4.166666666666667</v>
      </c>
    </row>
    <row r="60" spans="1:11" ht="14.1" customHeight="1" x14ac:dyDescent="0.2">
      <c r="A60" s="306">
        <v>81</v>
      </c>
      <c r="B60" s="307" t="s">
        <v>289</v>
      </c>
      <c r="C60" s="308"/>
      <c r="D60" s="113">
        <v>5.1868281863163279</v>
      </c>
      <c r="E60" s="115">
        <v>304</v>
      </c>
      <c r="F60" s="114">
        <v>309</v>
      </c>
      <c r="G60" s="114">
        <v>322</v>
      </c>
      <c r="H60" s="114">
        <v>328</v>
      </c>
      <c r="I60" s="140">
        <v>323</v>
      </c>
      <c r="J60" s="115">
        <v>-19</v>
      </c>
      <c r="K60" s="116">
        <v>-5.882352941176471</v>
      </c>
    </row>
    <row r="61" spans="1:11" ht="14.1" customHeight="1" x14ac:dyDescent="0.2">
      <c r="A61" s="306" t="s">
        <v>290</v>
      </c>
      <c r="B61" s="307" t="s">
        <v>291</v>
      </c>
      <c r="C61" s="308"/>
      <c r="D61" s="113">
        <v>1.4673263948131718</v>
      </c>
      <c r="E61" s="115">
        <v>86</v>
      </c>
      <c r="F61" s="114">
        <v>86</v>
      </c>
      <c r="G61" s="114">
        <v>93</v>
      </c>
      <c r="H61" s="114">
        <v>93</v>
      </c>
      <c r="I61" s="140">
        <v>90</v>
      </c>
      <c r="J61" s="115">
        <v>-4</v>
      </c>
      <c r="K61" s="116">
        <v>-4.4444444444444446</v>
      </c>
    </row>
    <row r="62" spans="1:11" ht="14.1" customHeight="1" x14ac:dyDescent="0.2">
      <c r="A62" s="306" t="s">
        <v>292</v>
      </c>
      <c r="B62" s="307" t="s">
        <v>293</v>
      </c>
      <c r="C62" s="308"/>
      <c r="D62" s="113">
        <v>2.5081044190411195</v>
      </c>
      <c r="E62" s="115">
        <v>147</v>
      </c>
      <c r="F62" s="114">
        <v>143</v>
      </c>
      <c r="G62" s="114">
        <v>157</v>
      </c>
      <c r="H62" s="114">
        <v>150</v>
      </c>
      <c r="I62" s="140">
        <v>149</v>
      </c>
      <c r="J62" s="115">
        <v>-2</v>
      </c>
      <c r="K62" s="116">
        <v>-1.3422818791946309</v>
      </c>
    </row>
    <row r="63" spans="1:11" ht="14.1" customHeight="1" x14ac:dyDescent="0.2">
      <c r="A63" s="306"/>
      <c r="B63" s="307" t="s">
        <v>294</v>
      </c>
      <c r="C63" s="308"/>
      <c r="D63" s="113">
        <v>2.4739805493943012</v>
      </c>
      <c r="E63" s="115">
        <v>145</v>
      </c>
      <c r="F63" s="114">
        <v>142</v>
      </c>
      <c r="G63" s="114">
        <v>156</v>
      </c>
      <c r="H63" s="114">
        <v>149</v>
      </c>
      <c r="I63" s="140">
        <v>148</v>
      </c>
      <c r="J63" s="115">
        <v>-3</v>
      </c>
      <c r="K63" s="116">
        <v>-2.0270270270270272</v>
      </c>
    </row>
    <row r="64" spans="1:11" ht="14.1" customHeight="1" x14ac:dyDescent="0.2">
      <c r="A64" s="306" t="s">
        <v>295</v>
      </c>
      <c r="B64" s="307" t="s">
        <v>296</v>
      </c>
      <c r="C64" s="308"/>
      <c r="D64" s="113">
        <v>0.11943354376386282</v>
      </c>
      <c r="E64" s="115">
        <v>7</v>
      </c>
      <c r="F64" s="114">
        <v>6</v>
      </c>
      <c r="G64" s="114">
        <v>6</v>
      </c>
      <c r="H64" s="114">
        <v>7</v>
      </c>
      <c r="I64" s="140">
        <v>7</v>
      </c>
      <c r="J64" s="115">
        <v>0</v>
      </c>
      <c r="K64" s="116">
        <v>0</v>
      </c>
    </row>
    <row r="65" spans="1:11" ht="14.1" customHeight="1" x14ac:dyDescent="0.2">
      <c r="A65" s="306" t="s">
        <v>297</v>
      </c>
      <c r="B65" s="307" t="s">
        <v>298</v>
      </c>
      <c r="C65" s="308"/>
      <c r="D65" s="113">
        <v>0.81897287152363074</v>
      </c>
      <c r="E65" s="115">
        <v>48</v>
      </c>
      <c r="F65" s="114">
        <v>55</v>
      </c>
      <c r="G65" s="114">
        <v>51</v>
      </c>
      <c r="H65" s="114">
        <v>61</v>
      </c>
      <c r="I65" s="140">
        <v>58</v>
      </c>
      <c r="J65" s="115">
        <v>-10</v>
      </c>
      <c r="K65" s="116">
        <v>-17.241379310344829</v>
      </c>
    </row>
    <row r="66" spans="1:11" ht="14.1" customHeight="1" x14ac:dyDescent="0.2">
      <c r="A66" s="306">
        <v>82</v>
      </c>
      <c r="B66" s="307" t="s">
        <v>299</v>
      </c>
      <c r="C66" s="308"/>
      <c r="D66" s="113">
        <v>1.9962463743388501</v>
      </c>
      <c r="E66" s="115">
        <v>117</v>
      </c>
      <c r="F66" s="114">
        <v>119</v>
      </c>
      <c r="G66" s="114">
        <v>125</v>
      </c>
      <c r="H66" s="114">
        <v>124</v>
      </c>
      <c r="I66" s="140">
        <v>127</v>
      </c>
      <c r="J66" s="115">
        <v>-10</v>
      </c>
      <c r="K66" s="116">
        <v>-7.8740157480314963</v>
      </c>
    </row>
    <row r="67" spans="1:11" ht="14.1" customHeight="1" x14ac:dyDescent="0.2">
      <c r="A67" s="306" t="s">
        <v>300</v>
      </c>
      <c r="B67" s="307" t="s">
        <v>301</v>
      </c>
      <c r="C67" s="308"/>
      <c r="D67" s="113">
        <v>0.47773417505545129</v>
      </c>
      <c r="E67" s="115">
        <v>28</v>
      </c>
      <c r="F67" s="114">
        <v>28</v>
      </c>
      <c r="G67" s="114">
        <v>29</v>
      </c>
      <c r="H67" s="114">
        <v>31</v>
      </c>
      <c r="I67" s="140">
        <v>30</v>
      </c>
      <c r="J67" s="115">
        <v>-2</v>
      </c>
      <c r="K67" s="116">
        <v>-6.666666666666667</v>
      </c>
    </row>
    <row r="68" spans="1:11" ht="14.1" customHeight="1" x14ac:dyDescent="0.2">
      <c r="A68" s="306" t="s">
        <v>302</v>
      </c>
      <c r="B68" s="307" t="s">
        <v>303</v>
      </c>
      <c r="C68" s="308"/>
      <c r="D68" s="113">
        <v>1.0407780242279474</v>
      </c>
      <c r="E68" s="115">
        <v>61</v>
      </c>
      <c r="F68" s="114">
        <v>62</v>
      </c>
      <c r="G68" s="114">
        <v>65</v>
      </c>
      <c r="H68" s="114">
        <v>60</v>
      </c>
      <c r="I68" s="140">
        <v>64</v>
      </c>
      <c r="J68" s="115">
        <v>-3</v>
      </c>
      <c r="K68" s="116">
        <v>-4.6875</v>
      </c>
    </row>
    <row r="69" spans="1:11" ht="14.1" customHeight="1" x14ac:dyDescent="0.2">
      <c r="A69" s="306">
        <v>83</v>
      </c>
      <c r="B69" s="307" t="s">
        <v>304</v>
      </c>
      <c r="C69" s="308"/>
      <c r="D69" s="113">
        <v>3.7024398566797476</v>
      </c>
      <c r="E69" s="115">
        <v>217</v>
      </c>
      <c r="F69" s="114">
        <v>219</v>
      </c>
      <c r="G69" s="114">
        <v>215</v>
      </c>
      <c r="H69" s="114">
        <v>222</v>
      </c>
      <c r="I69" s="140">
        <v>216</v>
      </c>
      <c r="J69" s="115">
        <v>1</v>
      </c>
      <c r="K69" s="116">
        <v>0.46296296296296297</v>
      </c>
    </row>
    <row r="70" spans="1:11" ht="14.1" customHeight="1" x14ac:dyDescent="0.2">
      <c r="A70" s="306" t="s">
        <v>305</v>
      </c>
      <c r="B70" s="307" t="s">
        <v>306</v>
      </c>
      <c r="C70" s="308"/>
      <c r="D70" s="113">
        <v>2.2351134618665758</v>
      </c>
      <c r="E70" s="115">
        <v>131</v>
      </c>
      <c r="F70" s="114">
        <v>134</v>
      </c>
      <c r="G70" s="114">
        <v>130</v>
      </c>
      <c r="H70" s="114">
        <v>131</v>
      </c>
      <c r="I70" s="140">
        <v>131</v>
      </c>
      <c r="J70" s="115">
        <v>0</v>
      </c>
      <c r="K70" s="116">
        <v>0</v>
      </c>
    </row>
    <row r="71" spans="1:11" ht="14.1" customHeight="1" x14ac:dyDescent="0.2">
      <c r="A71" s="306"/>
      <c r="B71" s="307" t="s">
        <v>307</v>
      </c>
      <c r="C71" s="308"/>
      <c r="D71" s="113">
        <v>1.7573792868111244</v>
      </c>
      <c r="E71" s="115">
        <v>103</v>
      </c>
      <c r="F71" s="114">
        <v>101</v>
      </c>
      <c r="G71" s="114">
        <v>97</v>
      </c>
      <c r="H71" s="114">
        <v>103</v>
      </c>
      <c r="I71" s="140">
        <v>103</v>
      </c>
      <c r="J71" s="115">
        <v>0</v>
      </c>
      <c r="K71" s="116">
        <v>0</v>
      </c>
    </row>
    <row r="72" spans="1:11" ht="14.1" customHeight="1" x14ac:dyDescent="0.2">
      <c r="A72" s="306">
        <v>84</v>
      </c>
      <c r="B72" s="307" t="s">
        <v>308</v>
      </c>
      <c r="C72" s="308"/>
      <c r="D72" s="113">
        <v>4.8967752943183758</v>
      </c>
      <c r="E72" s="115">
        <v>287</v>
      </c>
      <c r="F72" s="114">
        <v>289</v>
      </c>
      <c r="G72" s="114">
        <v>269</v>
      </c>
      <c r="H72" s="114">
        <v>299</v>
      </c>
      <c r="I72" s="140">
        <v>283</v>
      </c>
      <c r="J72" s="115">
        <v>4</v>
      </c>
      <c r="K72" s="116">
        <v>1.4134275618374559</v>
      </c>
    </row>
    <row r="73" spans="1:11" ht="14.1" customHeight="1" x14ac:dyDescent="0.2">
      <c r="A73" s="306" t="s">
        <v>309</v>
      </c>
      <c r="B73" s="307" t="s">
        <v>310</v>
      </c>
      <c r="C73" s="308"/>
      <c r="D73" s="113">
        <v>0.18768128305749873</v>
      </c>
      <c r="E73" s="115">
        <v>11</v>
      </c>
      <c r="F73" s="114">
        <v>11</v>
      </c>
      <c r="G73" s="114">
        <v>13</v>
      </c>
      <c r="H73" s="114">
        <v>12</v>
      </c>
      <c r="I73" s="140">
        <v>16</v>
      </c>
      <c r="J73" s="115">
        <v>-5</v>
      </c>
      <c r="K73" s="116">
        <v>-31.25</v>
      </c>
    </row>
    <row r="74" spans="1:11" ht="14.1" customHeight="1" x14ac:dyDescent="0.2">
      <c r="A74" s="306" t="s">
        <v>311</v>
      </c>
      <c r="B74" s="307" t="s">
        <v>312</v>
      </c>
      <c r="C74" s="308"/>
      <c r="D74" s="113">
        <v>6.8247739293635895E-2</v>
      </c>
      <c r="E74" s="115">
        <v>4</v>
      </c>
      <c r="F74" s="114">
        <v>6</v>
      </c>
      <c r="G74" s="114">
        <v>4</v>
      </c>
      <c r="H74" s="114">
        <v>3</v>
      </c>
      <c r="I74" s="140">
        <v>3</v>
      </c>
      <c r="J74" s="115">
        <v>1</v>
      </c>
      <c r="K74" s="116">
        <v>33.333333333333336</v>
      </c>
    </row>
    <row r="75" spans="1:11" ht="14.1" customHeight="1" x14ac:dyDescent="0.2">
      <c r="A75" s="306" t="s">
        <v>313</v>
      </c>
      <c r="B75" s="307" t="s">
        <v>314</v>
      </c>
      <c r="C75" s="308"/>
      <c r="D75" s="113">
        <v>3.3782630950349768</v>
      </c>
      <c r="E75" s="115">
        <v>198</v>
      </c>
      <c r="F75" s="114">
        <v>209</v>
      </c>
      <c r="G75" s="114">
        <v>185</v>
      </c>
      <c r="H75" s="114">
        <v>217</v>
      </c>
      <c r="I75" s="140">
        <v>199</v>
      </c>
      <c r="J75" s="115">
        <v>-1</v>
      </c>
      <c r="K75" s="116">
        <v>-0.50251256281407031</v>
      </c>
    </row>
    <row r="76" spans="1:11" ht="14.1" customHeight="1" x14ac:dyDescent="0.2">
      <c r="A76" s="306">
        <v>91</v>
      </c>
      <c r="B76" s="307" t="s">
        <v>315</v>
      </c>
      <c r="C76" s="308"/>
      <c r="D76" s="113">
        <v>0.18768128305749873</v>
      </c>
      <c r="E76" s="115">
        <v>11</v>
      </c>
      <c r="F76" s="114">
        <v>11</v>
      </c>
      <c r="G76" s="114">
        <v>15</v>
      </c>
      <c r="H76" s="114">
        <v>11</v>
      </c>
      <c r="I76" s="140">
        <v>11</v>
      </c>
      <c r="J76" s="115">
        <v>0</v>
      </c>
      <c r="K76" s="116">
        <v>0</v>
      </c>
    </row>
    <row r="77" spans="1:11" ht="14.1" customHeight="1" x14ac:dyDescent="0.2">
      <c r="A77" s="306">
        <v>92</v>
      </c>
      <c r="B77" s="307" t="s">
        <v>316</v>
      </c>
      <c r="C77" s="308"/>
      <c r="D77" s="113">
        <v>0.76778706705340383</v>
      </c>
      <c r="E77" s="115">
        <v>45</v>
      </c>
      <c r="F77" s="114">
        <v>43</v>
      </c>
      <c r="G77" s="114">
        <v>45</v>
      </c>
      <c r="H77" s="114">
        <v>45</v>
      </c>
      <c r="I77" s="140">
        <v>47</v>
      </c>
      <c r="J77" s="115">
        <v>-2</v>
      </c>
      <c r="K77" s="116">
        <v>-4.2553191489361701</v>
      </c>
    </row>
    <row r="78" spans="1:11" ht="14.1" customHeight="1" x14ac:dyDescent="0.2">
      <c r="A78" s="306">
        <v>93</v>
      </c>
      <c r="B78" s="307" t="s">
        <v>317</v>
      </c>
      <c r="C78" s="308"/>
      <c r="D78" s="113">
        <v>0.13649547858727179</v>
      </c>
      <c r="E78" s="115">
        <v>8</v>
      </c>
      <c r="F78" s="114">
        <v>7</v>
      </c>
      <c r="G78" s="114">
        <v>4</v>
      </c>
      <c r="H78" s="114">
        <v>5</v>
      </c>
      <c r="I78" s="140">
        <v>7</v>
      </c>
      <c r="J78" s="115">
        <v>1</v>
      </c>
      <c r="K78" s="116">
        <v>14.285714285714286</v>
      </c>
    </row>
    <row r="79" spans="1:11" ht="14.1" customHeight="1" x14ac:dyDescent="0.2">
      <c r="A79" s="306">
        <v>94</v>
      </c>
      <c r="B79" s="307" t="s">
        <v>318</v>
      </c>
      <c r="C79" s="308"/>
      <c r="D79" s="113">
        <v>0.32417676164477049</v>
      </c>
      <c r="E79" s="115">
        <v>19</v>
      </c>
      <c r="F79" s="114">
        <v>24</v>
      </c>
      <c r="G79" s="114">
        <v>27</v>
      </c>
      <c r="H79" s="114">
        <v>28</v>
      </c>
      <c r="I79" s="140">
        <v>16</v>
      </c>
      <c r="J79" s="115">
        <v>3</v>
      </c>
      <c r="K79" s="116">
        <v>18.75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3.9924927486777002</v>
      </c>
      <c r="E81" s="143">
        <v>234</v>
      </c>
      <c r="F81" s="144">
        <v>234</v>
      </c>
      <c r="G81" s="144">
        <v>238</v>
      </c>
      <c r="H81" s="144">
        <v>242</v>
      </c>
      <c r="I81" s="145">
        <v>235</v>
      </c>
      <c r="J81" s="143">
        <v>-1</v>
      </c>
      <c r="K81" s="146">
        <v>-0.42553191489361702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2181</v>
      </c>
      <c r="G12" s="536">
        <v>2152</v>
      </c>
      <c r="H12" s="536">
        <v>3298</v>
      </c>
      <c r="I12" s="536">
        <v>2132</v>
      </c>
      <c r="J12" s="537">
        <v>2500</v>
      </c>
      <c r="K12" s="538">
        <v>-319</v>
      </c>
      <c r="L12" s="349">
        <v>-12.76</v>
      </c>
    </row>
    <row r="13" spans="1:17" s="110" customFormat="1" ht="15" customHeight="1" x14ac:dyDescent="0.2">
      <c r="A13" s="350" t="s">
        <v>344</v>
      </c>
      <c r="B13" s="351" t="s">
        <v>345</v>
      </c>
      <c r="C13" s="347"/>
      <c r="D13" s="347"/>
      <c r="E13" s="348"/>
      <c r="F13" s="536">
        <v>1138</v>
      </c>
      <c r="G13" s="536">
        <v>998</v>
      </c>
      <c r="H13" s="536">
        <v>1636</v>
      </c>
      <c r="I13" s="536">
        <v>1125</v>
      </c>
      <c r="J13" s="537">
        <v>1190</v>
      </c>
      <c r="K13" s="538">
        <v>-52</v>
      </c>
      <c r="L13" s="349">
        <v>-4.3697478991596634</v>
      </c>
    </row>
    <row r="14" spans="1:17" s="110" customFormat="1" ht="22.5" customHeight="1" x14ac:dyDescent="0.2">
      <c r="A14" s="350"/>
      <c r="B14" s="351" t="s">
        <v>346</v>
      </c>
      <c r="C14" s="347"/>
      <c r="D14" s="347"/>
      <c r="E14" s="348"/>
      <c r="F14" s="536">
        <v>1043</v>
      </c>
      <c r="G14" s="536">
        <v>1154</v>
      </c>
      <c r="H14" s="536">
        <v>1662</v>
      </c>
      <c r="I14" s="536">
        <v>1007</v>
      </c>
      <c r="J14" s="537">
        <v>1310</v>
      </c>
      <c r="K14" s="538">
        <v>-267</v>
      </c>
      <c r="L14" s="349">
        <v>-20.381679389312978</v>
      </c>
    </row>
    <row r="15" spans="1:17" s="110" customFormat="1" ht="15" customHeight="1" x14ac:dyDescent="0.2">
      <c r="A15" s="350" t="s">
        <v>347</v>
      </c>
      <c r="B15" s="351" t="s">
        <v>108</v>
      </c>
      <c r="C15" s="347"/>
      <c r="D15" s="347"/>
      <c r="E15" s="348"/>
      <c r="F15" s="536">
        <v>481</v>
      </c>
      <c r="G15" s="536">
        <v>588</v>
      </c>
      <c r="H15" s="536">
        <v>1281</v>
      </c>
      <c r="I15" s="536">
        <v>582</v>
      </c>
      <c r="J15" s="537">
        <v>544</v>
      </c>
      <c r="K15" s="538">
        <v>-63</v>
      </c>
      <c r="L15" s="349">
        <v>-11.580882352941176</v>
      </c>
    </row>
    <row r="16" spans="1:17" s="110" customFormat="1" ht="15" customHeight="1" x14ac:dyDescent="0.2">
      <c r="A16" s="350"/>
      <c r="B16" s="351" t="s">
        <v>109</v>
      </c>
      <c r="C16" s="347"/>
      <c r="D16" s="347"/>
      <c r="E16" s="348"/>
      <c r="F16" s="536">
        <v>1420</v>
      </c>
      <c r="G16" s="536">
        <v>1291</v>
      </c>
      <c r="H16" s="536">
        <v>1689</v>
      </c>
      <c r="I16" s="536">
        <v>1319</v>
      </c>
      <c r="J16" s="537">
        <v>1573</v>
      </c>
      <c r="K16" s="538">
        <v>-153</v>
      </c>
      <c r="L16" s="349">
        <v>-9.7266369993642723</v>
      </c>
    </row>
    <row r="17" spans="1:12" s="110" customFormat="1" ht="15" customHeight="1" x14ac:dyDescent="0.2">
      <c r="A17" s="350"/>
      <c r="B17" s="351" t="s">
        <v>110</v>
      </c>
      <c r="C17" s="347"/>
      <c r="D17" s="347"/>
      <c r="E17" s="348"/>
      <c r="F17" s="536">
        <v>247</v>
      </c>
      <c r="G17" s="536">
        <v>230</v>
      </c>
      <c r="H17" s="536">
        <v>268</v>
      </c>
      <c r="I17" s="536">
        <v>185</v>
      </c>
      <c r="J17" s="537">
        <v>335</v>
      </c>
      <c r="K17" s="538">
        <v>-88</v>
      </c>
      <c r="L17" s="349">
        <v>-26.268656716417912</v>
      </c>
    </row>
    <row r="18" spans="1:12" s="110" customFormat="1" ht="15" customHeight="1" x14ac:dyDescent="0.2">
      <c r="A18" s="350"/>
      <c r="B18" s="351" t="s">
        <v>111</v>
      </c>
      <c r="C18" s="347"/>
      <c r="D18" s="347"/>
      <c r="E18" s="348"/>
      <c r="F18" s="536">
        <v>33</v>
      </c>
      <c r="G18" s="536">
        <v>43</v>
      </c>
      <c r="H18" s="536">
        <v>60</v>
      </c>
      <c r="I18" s="536">
        <v>46</v>
      </c>
      <c r="J18" s="537">
        <v>48</v>
      </c>
      <c r="K18" s="538">
        <v>-15</v>
      </c>
      <c r="L18" s="349">
        <v>-31.25</v>
      </c>
    </row>
    <row r="19" spans="1:12" s="110" customFormat="1" ht="15" customHeight="1" x14ac:dyDescent="0.2">
      <c r="A19" s="118" t="s">
        <v>113</v>
      </c>
      <c r="B19" s="119" t="s">
        <v>181</v>
      </c>
      <c r="C19" s="347"/>
      <c r="D19" s="347"/>
      <c r="E19" s="348"/>
      <c r="F19" s="536">
        <v>1473</v>
      </c>
      <c r="G19" s="536">
        <v>1270</v>
      </c>
      <c r="H19" s="536">
        <v>2415</v>
      </c>
      <c r="I19" s="536">
        <v>1447</v>
      </c>
      <c r="J19" s="537">
        <v>1642</v>
      </c>
      <c r="K19" s="538">
        <v>-169</v>
      </c>
      <c r="L19" s="349">
        <v>-10.292326431181486</v>
      </c>
    </row>
    <row r="20" spans="1:12" s="110" customFormat="1" ht="15" customHeight="1" x14ac:dyDescent="0.2">
      <c r="A20" s="118"/>
      <c r="B20" s="119" t="s">
        <v>182</v>
      </c>
      <c r="C20" s="347"/>
      <c r="D20" s="347"/>
      <c r="E20" s="348"/>
      <c r="F20" s="536">
        <v>708</v>
      </c>
      <c r="G20" s="536">
        <v>882</v>
      </c>
      <c r="H20" s="536">
        <v>883</v>
      </c>
      <c r="I20" s="536">
        <v>685</v>
      </c>
      <c r="J20" s="537">
        <v>858</v>
      </c>
      <c r="K20" s="538">
        <v>-150</v>
      </c>
      <c r="L20" s="349">
        <v>-17.482517482517483</v>
      </c>
    </row>
    <row r="21" spans="1:12" s="110" customFormat="1" ht="15" customHeight="1" x14ac:dyDescent="0.2">
      <c r="A21" s="118" t="s">
        <v>113</v>
      </c>
      <c r="B21" s="119" t="s">
        <v>116</v>
      </c>
      <c r="C21" s="347"/>
      <c r="D21" s="347"/>
      <c r="E21" s="348"/>
      <c r="F21" s="536">
        <v>1517</v>
      </c>
      <c r="G21" s="536">
        <v>1528</v>
      </c>
      <c r="H21" s="536">
        <v>2458</v>
      </c>
      <c r="I21" s="536">
        <v>1407</v>
      </c>
      <c r="J21" s="537">
        <v>1769</v>
      </c>
      <c r="K21" s="538">
        <v>-252</v>
      </c>
      <c r="L21" s="349">
        <v>-14.245336348219332</v>
      </c>
    </row>
    <row r="22" spans="1:12" s="110" customFormat="1" ht="15" customHeight="1" x14ac:dyDescent="0.2">
      <c r="A22" s="118"/>
      <c r="B22" s="119" t="s">
        <v>117</v>
      </c>
      <c r="C22" s="347"/>
      <c r="D22" s="347"/>
      <c r="E22" s="348"/>
      <c r="F22" s="536">
        <v>664</v>
      </c>
      <c r="G22" s="536">
        <v>624</v>
      </c>
      <c r="H22" s="536">
        <v>837</v>
      </c>
      <c r="I22" s="536">
        <v>724</v>
      </c>
      <c r="J22" s="537">
        <v>725</v>
      </c>
      <c r="K22" s="538">
        <v>-61</v>
      </c>
      <c r="L22" s="349">
        <v>-8.4137931034482758</v>
      </c>
    </row>
    <row r="23" spans="1:12" s="110" customFormat="1" ht="15" customHeight="1" x14ac:dyDescent="0.2">
      <c r="A23" s="352" t="s">
        <v>347</v>
      </c>
      <c r="B23" s="353" t="s">
        <v>193</v>
      </c>
      <c r="C23" s="354"/>
      <c r="D23" s="354"/>
      <c r="E23" s="355"/>
      <c r="F23" s="539">
        <v>45</v>
      </c>
      <c r="G23" s="539">
        <v>86</v>
      </c>
      <c r="H23" s="539">
        <v>631</v>
      </c>
      <c r="I23" s="539">
        <v>41</v>
      </c>
      <c r="J23" s="540">
        <v>49</v>
      </c>
      <c r="K23" s="541">
        <v>-4</v>
      </c>
      <c r="L23" s="356">
        <v>-8.1632653061224492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43.9</v>
      </c>
      <c r="G25" s="542">
        <v>52.7</v>
      </c>
      <c r="H25" s="542">
        <v>43.4</v>
      </c>
      <c r="I25" s="542">
        <v>48</v>
      </c>
      <c r="J25" s="542">
        <v>39.5</v>
      </c>
      <c r="K25" s="543" t="s">
        <v>349</v>
      </c>
      <c r="L25" s="364">
        <v>4.3999999999999986</v>
      </c>
    </row>
    <row r="26" spans="1:12" s="110" customFormat="1" ht="15" customHeight="1" x14ac:dyDescent="0.2">
      <c r="A26" s="365" t="s">
        <v>105</v>
      </c>
      <c r="B26" s="366" t="s">
        <v>345</v>
      </c>
      <c r="C26" s="362"/>
      <c r="D26" s="362"/>
      <c r="E26" s="363"/>
      <c r="F26" s="542">
        <v>35.4</v>
      </c>
      <c r="G26" s="542">
        <v>41.4</v>
      </c>
      <c r="H26" s="542">
        <v>37.6</v>
      </c>
      <c r="I26" s="542">
        <v>39.6</v>
      </c>
      <c r="J26" s="544">
        <v>33</v>
      </c>
      <c r="K26" s="543" t="s">
        <v>349</v>
      </c>
      <c r="L26" s="364">
        <v>2.3999999999999986</v>
      </c>
    </row>
    <row r="27" spans="1:12" s="110" customFormat="1" ht="15" customHeight="1" x14ac:dyDescent="0.2">
      <c r="A27" s="365"/>
      <c r="B27" s="366" t="s">
        <v>346</v>
      </c>
      <c r="C27" s="362"/>
      <c r="D27" s="362"/>
      <c r="E27" s="363"/>
      <c r="F27" s="542">
        <v>53.3</v>
      </c>
      <c r="G27" s="542">
        <v>62.3</v>
      </c>
      <c r="H27" s="542">
        <v>49.2</v>
      </c>
      <c r="I27" s="542">
        <v>57.6</v>
      </c>
      <c r="J27" s="542">
        <v>45.5</v>
      </c>
      <c r="K27" s="543" t="s">
        <v>349</v>
      </c>
      <c r="L27" s="364">
        <v>7.7999999999999972</v>
      </c>
    </row>
    <row r="28" spans="1:12" s="110" customFormat="1" ht="15" customHeight="1" x14ac:dyDescent="0.2">
      <c r="A28" s="365" t="s">
        <v>113</v>
      </c>
      <c r="B28" s="366" t="s">
        <v>108</v>
      </c>
      <c r="C28" s="362"/>
      <c r="D28" s="362"/>
      <c r="E28" s="363"/>
      <c r="F28" s="542">
        <v>51.2</v>
      </c>
      <c r="G28" s="542">
        <v>62.2</v>
      </c>
      <c r="H28" s="542">
        <v>51.5</v>
      </c>
      <c r="I28" s="542">
        <v>54.2</v>
      </c>
      <c r="J28" s="542">
        <v>46.4</v>
      </c>
      <c r="K28" s="543" t="s">
        <v>349</v>
      </c>
      <c r="L28" s="364">
        <v>4.8000000000000043</v>
      </c>
    </row>
    <row r="29" spans="1:12" s="110" customFormat="1" ht="11.25" x14ac:dyDescent="0.2">
      <c r="A29" s="365"/>
      <c r="B29" s="366" t="s">
        <v>109</v>
      </c>
      <c r="C29" s="362"/>
      <c r="D29" s="362"/>
      <c r="E29" s="363"/>
      <c r="F29" s="542">
        <v>40.700000000000003</v>
      </c>
      <c r="G29" s="542">
        <v>47.7</v>
      </c>
      <c r="H29" s="542">
        <v>39.4</v>
      </c>
      <c r="I29" s="542">
        <v>43.8</v>
      </c>
      <c r="J29" s="544">
        <v>36.299999999999997</v>
      </c>
      <c r="K29" s="543" t="s">
        <v>349</v>
      </c>
      <c r="L29" s="364">
        <v>4.4000000000000057</v>
      </c>
    </row>
    <row r="30" spans="1:12" s="110" customFormat="1" ht="15" customHeight="1" x14ac:dyDescent="0.2">
      <c r="A30" s="365"/>
      <c r="B30" s="366" t="s">
        <v>110</v>
      </c>
      <c r="C30" s="362"/>
      <c r="D30" s="362"/>
      <c r="E30" s="363"/>
      <c r="F30" s="542">
        <v>46.2</v>
      </c>
      <c r="G30" s="542">
        <v>53.3</v>
      </c>
      <c r="H30" s="542">
        <v>40.6</v>
      </c>
      <c r="I30" s="542">
        <v>51.9</v>
      </c>
      <c r="J30" s="542">
        <v>39.700000000000003</v>
      </c>
      <c r="K30" s="543" t="s">
        <v>349</v>
      </c>
      <c r="L30" s="364">
        <v>6.5</v>
      </c>
    </row>
    <row r="31" spans="1:12" s="110" customFormat="1" ht="15" customHeight="1" x14ac:dyDescent="0.2">
      <c r="A31" s="365"/>
      <c r="B31" s="366" t="s">
        <v>111</v>
      </c>
      <c r="C31" s="362"/>
      <c r="D31" s="362"/>
      <c r="E31" s="363"/>
      <c r="F31" s="542">
        <v>69.7</v>
      </c>
      <c r="G31" s="542">
        <v>86</v>
      </c>
      <c r="H31" s="542">
        <v>76.7</v>
      </c>
      <c r="I31" s="542">
        <v>82.6</v>
      </c>
      <c r="J31" s="542">
        <v>70.8</v>
      </c>
      <c r="K31" s="543" t="s">
        <v>349</v>
      </c>
      <c r="L31" s="364">
        <v>-1.0999999999999943</v>
      </c>
    </row>
    <row r="32" spans="1:12" s="110" customFormat="1" ht="15" customHeight="1" x14ac:dyDescent="0.2">
      <c r="A32" s="367" t="s">
        <v>113</v>
      </c>
      <c r="B32" s="368" t="s">
        <v>181</v>
      </c>
      <c r="C32" s="362"/>
      <c r="D32" s="362"/>
      <c r="E32" s="363"/>
      <c r="F32" s="542">
        <v>42</v>
      </c>
      <c r="G32" s="542">
        <v>47</v>
      </c>
      <c r="H32" s="542">
        <v>40.700000000000003</v>
      </c>
      <c r="I32" s="542">
        <v>45.9</v>
      </c>
      <c r="J32" s="544">
        <v>38.700000000000003</v>
      </c>
      <c r="K32" s="543" t="s">
        <v>349</v>
      </c>
      <c r="L32" s="364">
        <v>3.2999999999999972</v>
      </c>
    </row>
    <row r="33" spans="1:12" s="110" customFormat="1" ht="15" customHeight="1" x14ac:dyDescent="0.2">
      <c r="A33" s="367"/>
      <c r="B33" s="368" t="s">
        <v>182</v>
      </c>
      <c r="C33" s="362"/>
      <c r="D33" s="362"/>
      <c r="E33" s="363"/>
      <c r="F33" s="542">
        <v>47.8</v>
      </c>
      <c r="G33" s="542">
        <v>60.2</v>
      </c>
      <c r="H33" s="542">
        <v>48.8</v>
      </c>
      <c r="I33" s="542">
        <v>52.4</v>
      </c>
      <c r="J33" s="542">
        <v>41</v>
      </c>
      <c r="K33" s="543" t="s">
        <v>349</v>
      </c>
      <c r="L33" s="364">
        <v>6.7999999999999972</v>
      </c>
    </row>
    <row r="34" spans="1:12" s="369" customFormat="1" ht="15" customHeight="1" x14ac:dyDescent="0.2">
      <c r="A34" s="367" t="s">
        <v>113</v>
      </c>
      <c r="B34" s="368" t="s">
        <v>116</v>
      </c>
      <c r="C34" s="362"/>
      <c r="D34" s="362"/>
      <c r="E34" s="363"/>
      <c r="F34" s="542">
        <v>41.2</v>
      </c>
      <c r="G34" s="542">
        <v>48</v>
      </c>
      <c r="H34" s="542">
        <v>40.5</v>
      </c>
      <c r="I34" s="542">
        <v>45.6</v>
      </c>
      <c r="J34" s="542">
        <v>36.700000000000003</v>
      </c>
      <c r="K34" s="543" t="s">
        <v>349</v>
      </c>
      <c r="L34" s="364">
        <v>4.5</v>
      </c>
    </row>
    <row r="35" spans="1:12" s="369" customFormat="1" ht="11.25" x14ac:dyDescent="0.2">
      <c r="A35" s="370"/>
      <c r="B35" s="371" t="s">
        <v>117</v>
      </c>
      <c r="C35" s="372"/>
      <c r="D35" s="372"/>
      <c r="E35" s="373"/>
      <c r="F35" s="545">
        <v>50.1</v>
      </c>
      <c r="G35" s="545">
        <v>63.6</v>
      </c>
      <c r="H35" s="545">
        <v>50.4</v>
      </c>
      <c r="I35" s="545">
        <v>52.7</v>
      </c>
      <c r="J35" s="546">
        <v>45.7</v>
      </c>
      <c r="K35" s="547" t="s">
        <v>349</v>
      </c>
      <c r="L35" s="374">
        <v>4.3999999999999986</v>
      </c>
    </row>
    <row r="36" spans="1:12" s="369" customFormat="1" ht="15.95" customHeight="1" x14ac:dyDescent="0.2">
      <c r="A36" s="375" t="s">
        <v>350</v>
      </c>
      <c r="B36" s="376"/>
      <c r="C36" s="377"/>
      <c r="D36" s="376"/>
      <c r="E36" s="378"/>
      <c r="F36" s="548">
        <v>2124</v>
      </c>
      <c r="G36" s="548">
        <v>2055</v>
      </c>
      <c r="H36" s="548">
        <v>2582</v>
      </c>
      <c r="I36" s="548">
        <v>2075</v>
      </c>
      <c r="J36" s="548">
        <v>2428</v>
      </c>
      <c r="K36" s="549">
        <v>-304</v>
      </c>
      <c r="L36" s="380">
        <v>-12.520593080724877</v>
      </c>
    </row>
    <row r="37" spans="1:12" s="369" customFormat="1" ht="15.95" customHeight="1" x14ac:dyDescent="0.2">
      <c r="A37" s="381"/>
      <c r="B37" s="382" t="s">
        <v>113</v>
      </c>
      <c r="C37" s="382" t="s">
        <v>351</v>
      </c>
      <c r="D37" s="382"/>
      <c r="E37" s="383"/>
      <c r="F37" s="548">
        <v>933</v>
      </c>
      <c r="G37" s="548">
        <v>1082</v>
      </c>
      <c r="H37" s="548">
        <v>1121</v>
      </c>
      <c r="I37" s="548">
        <v>997</v>
      </c>
      <c r="J37" s="548">
        <v>959</v>
      </c>
      <c r="K37" s="549">
        <v>-26</v>
      </c>
      <c r="L37" s="380">
        <v>-2.7111574556830029</v>
      </c>
    </row>
    <row r="38" spans="1:12" s="369" customFormat="1" ht="15.95" customHeight="1" x14ac:dyDescent="0.2">
      <c r="A38" s="381"/>
      <c r="B38" s="384" t="s">
        <v>105</v>
      </c>
      <c r="C38" s="384" t="s">
        <v>106</v>
      </c>
      <c r="D38" s="385"/>
      <c r="E38" s="383"/>
      <c r="F38" s="548">
        <v>1111</v>
      </c>
      <c r="G38" s="548">
        <v>945</v>
      </c>
      <c r="H38" s="548">
        <v>1286</v>
      </c>
      <c r="I38" s="548">
        <v>1101</v>
      </c>
      <c r="J38" s="550">
        <v>1159</v>
      </c>
      <c r="K38" s="549">
        <v>-48</v>
      </c>
      <c r="L38" s="380">
        <v>-4.1415012942191547</v>
      </c>
    </row>
    <row r="39" spans="1:12" s="369" customFormat="1" ht="15.95" customHeight="1" x14ac:dyDescent="0.2">
      <c r="A39" s="381"/>
      <c r="B39" s="385"/>
      <c r="C39" s="382" t="s">
        <v>352</v>
      </c>
      <c r="D39" s="385"/>
      <c r="E39" s="383"/>
      <c r="F39" s="548">
        <v>393</v>
      </c>
      <c r="G39" s="548">
        <v>391</v>
      </c>
      <c r="H39" s="548">
        <v>483</v>
      </c>
      <c r="I39" s="548">
        <v>436</v>
      </c>
      <c r="J39" s="548">
        <v>382</v>
      </c>
      <c r="K39" s="549">
        <v>11</v>
      </c>
      <c r="L39" s="380">
        <v>2.8795811518324608</v>
      </c>
    </row>
    <row r="40" spans="1:12" s="369" customFormat="1" ht="15.95" customHeight="1" x14ac:dyDescent="0.2">
      <c r="A40" s="381"/>
      <c r="B40" s="384"/>
      <c r="C40" s="384" t="s">
        <v>107</v>
      </c>
      <c r="D40" s="385"/>
      <c r="E40" s="383"/>
      <c r="F40" s="548">
        <v>1013</v>
      </c>
      <c r="G40" s="548">
        <v>1110</v>
      </c>
      <c r="H40" s="548">
        <v>1296</v>
      </c>
      <c r="I40" s="548">
        <v>974</v>
      </c>
      <c r="J40" s="548">
        <v>1269</v>
      </c>
      <c r="K40" s="549">
        <v>-256</v>
      </c>
      <c r="L40" s="380">
        <v>-20.173364854215919</v>
      </c>
    </row>
    <row r="41" spans="1:12" s="369" customFormat="1" ht="24" customHeight="1" x14ac:dyDescent="0.2">
      <c r="A41" s="381"/>
      <c r="B41" s="385"/>
      <c r="C41" s="382" t="s">
        <v>352</v>
      </c>
      <c r="D41" s="385"/>
      <c r="E41" s="383"/>
      <c r="F41" s="548">
        <v>540</v>
      </c>
      <c r="G41" s="548">
        <v>691</v>
      </c>
      <c r="H41" s="548">
        <v>638</v>
      </c>
      <c r="I41" s="548">
        <v>561</v>
      </c>
      <c r="J41" s="550">
        <v>577</v>
      </c>
      <c r="K41" s="549">
        <v>-37</v>
      </c>
      <c r="L41" s="380">
        <v>-6.4124783362218372</v>
      </c>
    </row>
    <row r="42" spans="1:12" s="110" customFormat="1" ht="15" customHeight="1" x14ac:dyDescent="0.2">
      <c r="A42" s="381"/>
      <c r="B42" s="384" t="s">
        <v>113</v>
      </c>
      <c r="C42" s="384" t="s">
        <v>353</v>
      </c>
      <c r="D42" s="385"/>
      <c r="E42" s="383"/>
      <c r="F42" s="548">
        <v>434</v>
      </c>
      <c r="G42" s="548">
        <v>502</v>
      </c>
      <c r="H42" s="548">
        <v>655</v>
      </c>
      <c r="I42" s="548">
        <v>535</v>
      </c>
      <c r="J42" s="548">
        <v>491</v>
      </c>
      <c r="K42" s="549">
        <v>-57</v>
      </c>
      <c r="L42" s="380">
        <v>-11.608961303462321</v>
      </c>
    </row>
    <row r="43" spans="1:12" s="110" customFormat="1" ht="15" customHeight="1" x14ac:dyDescent="0.2">
      <c r="A43" s="381"/>
      <c r="B43" s="385"/>
      <c r="C43" s="382" t="s">
        <v>352</v>
      </c>
      <c r="D43" s="385"/>
      <c r="E43" s="383"/>
      <c r="F43" s="548">
        <v>222</v>
      </c>
      <c r="G43" s="548">
        <v>312</v>
      </c>
      <c r="H43" s="548">
        <v>337</v>
      </c>
      <c r="I43" s="548">
        <v>290</v>
      </c>
      <c r="J43" s="548">
        <v>228</v>
      </c>
      <c r="K43" s="549">
        <v>-6</v>
      </c>
      <c r="L43" s="380">
        <v>-2.6315789473684212</v>
      </c>
    </row>
    <row r="44" spans="1:12" s="110" customFormat="1" ht="15" customHeight="1" x14ac:dyDescent="0.2">
      <c r="A44" s="381"/>
      <c r="B44" s="384"/>
      <c r="C44" s="366" t="s">
        <v>109</v>
      </c>
      <c r="D44" s="385"/>
      <c r="E44" s="383"/>
      <c r="F44" s="548">
        <v>1410</v>
      </c>
      <c r="G44" s="548">
        <v>1281</v>
      </c>
      <c r="H44" s="548">
        <v>1601</v>
      </c>
      <c r="I44" s="548">
        <v>1309</v>
      </c>
      <c r="J44" s="550">
        <v>1554</v>
      </c>
      <c r="K44" s="549">
        <v>-144</v>
      </c>
      <c r="L44" s="380">
        <v>-9.2664092664092657</v>
      </c>
    </row>
    <row r="45" spans="1:12" s="110" customFormat="1" ht="15" customHeight="1" x14ac:dyDescent="0.2">
      <c r="A45" s="381"/>
      <c r="B45" s="385"/>
      <c r="C45" s="382" t="s">
        <v>352</v>
      </c>
      <c r="D45" s="385"/>
      <c r="E45" s="383"/>
      <c r="F45" s="548">
        <v>574</v>
      </c>
      <c r="G45" s="548">
        <v>611</v>
      </c>
      <c r="H45" s="548">
        <v>630</v>
      </c>
      <c r="I45" s="548">
        <v>573</v>
      </c>
      <c r="J45" s="548">
        <v>564</v>
      </c>
      <c r="K45" s="549">
        <v>10</v>
      </c>
      <c r="L45" s="380">
        <v>1.7730496453900708</v>
      </c>
    </row>
    <row r="46" spans="1:12" s="110" customFormat="1" ht="15" customHeight="1" x14ac:dyDescent="0.2">
      <c r="A46" s="381"/>
      <c r="B46" s="384"/>
      <c r="C46" s="366" t="s">
        <v>110</v>
      </c>
      <c r="D46" s="385"/>
      <c r="E46" s="383"/>
      <c r="F46" s="548">
        <v>247</v>
      </c>
      <c r="G46" s="548">
        <v>229</v>
      </c>
      <c r="H46" s="548">
        <v>266</v>
      </c>
      <c r="I46" s="548">
        <v>185</v>
      </c>
      <c r="J46" s="548">
        <v>335</v>
      </c>
      <c r="K46" s="549">
        <v>-88</v>
      </c>
      <c r="L46" s="380">
        <v>-26.268656716417912</v>
      </c>
    </row>
    <row r="47" spans="1:12" s="110" customFormat="1" ht="15" customHeight="1" x14ac:dyDescent="0.2">
      <c r="A47" s="381"/>
      <c r="B47" s="385"/>
      <c r="C47" s="382" t="s">
        <v>352</v>
      </c>
      <c r="D47" s="385"/>
      <c r="E47" s="383"/>
      <c r="F47" s="548">
        <v>114</v>
      </c>
      <c r="G47" s="548">
        <v>122</v>
      </c>
      <c r="H47" s="548">
        <v>108</v>
      </c>
      <c r="I47" s="548">
        <v>96</v>
      </c>
      <c r="J47" s="550">
        <v>133</v>
      </c>
      <c r="K47" s="549">
        <v>-19</v>
      </c>
      <c r="L47" s="380">
        <v>-14.285714285714286</v>
      </c>
    </row>
    <row r="48" spans="1:12" s="110" customFormat="1" ht="15" customHeight="1" x14ac:dyDescent="0.2">
      <c r="A48" s="381"/>
      <c r="B48" s="385"/>
      <c r="C48" s="366" t="s">
        <v>111</v>
      </c>
      <c r="D48" s="386"/>
      <c r="E48" s="387"/>
      <c r="F48" s="548">
        <v>33</v>
      </c>
      <c r="G48" s="548">
        <v>43</v>
      </c>
      <c r="H48" s="548">
        <v>60</v>
      </c>
      <c r="I48" s="548">
        <v>46</v>
      </c>
      <c r="J48" s="548">
        <v>48</v>
      </c>
      <c r="K48" s="549">
        <v>-15</v>
      </c>
      <c r="L48" s="380">
        <v>-31.25</v>
      </c>
    </row>
    <row r="49" spans="1:12" s="110" customFormat="1" ht="15" customHeight="1" x14ac:dyDescent="0.2">
      <c r="A49" s="381"/>
      <c r="B49" s="385"/>
      <c r="C49" s="382" t="s">
        <v>352</v>
      </c>
      <c r="D49" s="385"/>
      <c r="E49" s="383"/>
      <c r="F49" s="548">
        <v>23</v>
      </c>
      <c r="G49" s="548">
        <v>37</v>
      </c>
      <c r="H49" s="548">
        <v>46</v>
      </c>
      <c r="I49" s="548">
        <v>38</v>
      </c>
      <c r="J49" s="548">
        <v>34</v>
      </c>
      <c r="K49" s="549">
        <v>-11</v>
      </c>
      <c r="L49" s="380">
        <v>-32.352941176470587</v>
      </c>
    </row>
    <row r="50" spans="1:12" s="110" customFormat="1" ht="15" customHeight="1" x14ac:dyDescent="0.2">
      <c r="A50" s="381"/>
      <c r="B50" s="384" t="s">
        <v>113</v>
      </c>
      <c r="C50" s="382" t="s">
        <v>181</v>
      </c>
      <c r="D50" s="385"/>
      <c r="E50" s="383"/>
      <c r="F50" s="548">
        <v>1417</v>
      </c>
      <c r="G50" s="548">
        <v>1180</v>
      </c>
      <c r="H50" s="548">
        <v>1719</v>
      </c>
      <c r="I50" s="548">
        <v>1395</v>
      </c>
      <c r="J50" s="550">
        <v>1576</v>
      </c>
      <c r="K50" s="549">
        <v>-159</v>
      </c>
      <c r="L50" s="380">
        <v>-10.088832487309645</v>
      </c>
    </row>
    <row r="51" spans="1:12" s="110" customFormat="1" ht="15" customHeight="1" x14ac:dyDescent="0.2">
      <c r="A51" s="381"/>
      <c r="B51" s="385"/>
      <c r="C51" s="382" t="s">
        <v>352</v>
      </c>
      <c r="D51" s="385"/>
      <c r="E51" s="383"/>
      <c r="F51" s="548">
        <v>595</v>
      </c>
      <c r="G51" s="548">
        <v>555</v>
      </c>
      <c r="H51" s="548">
        <v>700</v>
      </c>
      <c r="I51" s="548">
        <v>641</v>
      </c>
      <c r="J51" s="548">
        <v>610</v>
      </c>
      <c r="K51" s="549">
        <v>-15</v>
      </c>
      <c r="L51" s="380">
        <v>-2.459016393442623</v>
      </c>
    </row>
    <row r="52" spans="1:12" s="110" customFormat="1" ht="15" customHeight="1" x14ac:dyDescent="0.2">
      <c r="A52" s="381"/>
      <c r="B52" s="384"/>
      <c r="C52" s="382" t="s">
        <v>182</v>
      </c>
      <c r="D52" s="385"/>
      <c r="E52" s="383"/>
      <c r="F52" s="548">
        <v>707</v>
      </c>
      <c r="G52" s="548">
        <v>875</v>
      </c>
      <c r="H52" s="548">
        <v>863</v>
      </c>
      <c r="I52" s="548">
        <v>680</v>
      </c>
      <c r="J52" s="548">
        <v>852</v>
      </c>
      <c r="K52" s="549">
        <v>-145</v>
      </c>
      <c r="L52" s="380">
        <v>-17.018779342723004</v>
      </c>
    </row>
    <row r="53" spans="1:12" s="269" customFormat="1" ht="11.25" customHeight="1" x14ac:dyDescent="0.2">
      <c r="A53" s="381"/>
      <c r="B53" s="385"/>
      <c r="C53" s="382" t="s">
        <v>352</v>
      </c>
      <c r="D53" s="385"/>
      <c r="E53" s="383"/>
      <c r="F53" s="548">
        <v>338</v>
      </c>
      <c r="G53" s="548">
        <v>527</v>
      </c>
      <c r="H53" s="548">
        <v>421</v>
      </c>
      <c r="I53" s="548">
        <v>356</v>
      </c>
      <c r="J53" s="550">
        <v>349</v>
      </c>
      <c r="K53" s="549">
        <v>-11</v>
      </c>
      <c r="L53" s="380">
        <v>-3.151862464183381</v>
      </c>
    </row>
    <row r="54" spans="1:12" s="151" customFormat="1" ht="12.75" customHeight="1" x14ac:dyDescent="0.2">
      <c r="A54" s="381"/>
      <c r="B54" s="384" t="s">
        <v>113</v>
      </c>
      <c r="C54" s="384" t="s">
        <v>116</v>
      </c>
      <c r="D54" s="385"/>
      <c r="E54" s="383"/>
      <c r="F54" s="548">
        <v>1465</v>
      </c>
      <c r="G54" s="548">
        <v>1443</v>
      </c>
      <c r="H54" s="548">
        <v>1817</v>
      </c>
      <c r="I54" s="548">
        <v>1359</v>
      </c>
      <c r="J54" s="548">
        <v>1707</v>
      </c>
      <c r="K54" s="549">
        <v>-242</v>
      </c>
      <c r="L54" s="380">
        <v>-14.176918570591681</v>
      </c>
    </row>
    <row r="55" spans="1:12" ht="11.25" x14ac:dyDescent="0.2">
      <c r="A55" s="381"/>
      <c r="B55" s="385"/>
      <c r="C55" s="382" t="s">
        <v>352</v>
      </c>
      <c r="D55" s="385"/>
      <c r="E55" s="383"/>
      <c r="F55" s="548">
        <v>603</v>
      </c>
      <c r="G55" s="548">
        <v>693</v>
      </c>
      <c r="H55" s="548">
        <v>735</v>
      </c>
      <c r="I55" s="548">
        <v>620</v>
      </c>
      <c r="J55" s="548">
        <v>626</v>
      </c>
      <c r="K55" s="549">
        <v>-23</v>
      </c>
      <c r="L55" s="380">
        <v>-3.6741214057507987</v>
      </c>
    </row>
    <row r="56" spans="1:12" ht="14.25" customHeight="1" x14ac:dyDescent="0.2">
      <c r="A56" s="381"/>
      <c r="B56" s="385"/>
      <c r="C56" s="384" t="s">
        <v>117</v>
      </c>
      <c r="D56" s="385"/>
      <c r="E56" s="383"/>
      <c r="F56" s="548">
        <v>659</v>
      </c>
      <c r="G56" s="548">
        <v>612</v>
      </c>
      <c r="H56" s="548">
        <v>762</v>
      </c>
      <c r="I56" s="548">
        <v>715</v>
      </c>
      <c r="J56" s="548">
        <v>715</v>
      </c>
      <c r="K56" s="549">
        <v>-56</v>
      </c>
      <c r="L56" s="380">
        <v>-7.8321678321678325</v>
      </c>
    </row>
    <row r="57" spans="1:12" ht="18.75" customHeight="1" x14ac:dyDescent="0.2">
      <c r="A57" s="388"/>
      <c r="B57" s="389"/>
      <c r="C57" s="390" t="s">
        <v>352</v>
      </c>
      <c r="D57" s="389"/>
      <c r="E57" s="391"/>
      <c r="F57" s="551">
        <v>330</v>
      </c>
      <c r="G57" s="552">
        <v>389</v>
      </c>
      <c r="H57" s="552">
        <v>384</v>
      </c>
      <c r="I57" s="552">
        <v>377</v>
      </c>
      <c r="J57" s="552">
        <v>327</v>
      </c>
      <c r="K57" s="553">
        <f t="shared" ref="K57" si="0">IF(OR(F57=".",J57=".")=TRUE,".",IF(OR(F57="*",J57="*")=TRUE,"*",IF(AND(F57="-",J57="-")=TRUE,"-",IF(AND(ISNUMBER(J57),ISNUMBER(F57))=TRUE,IF(F57-J57=0,0,F57-J57),IF(ISNUMBER(F57)=TRUE,F57,-J57)))))</f>
        <v>3</v>
      </c>
      <c r="L57" s="392">
        <f t="shared" ref="L57" si="1">IF(K57 =".",".",IF(K57 ="*","*",IF(K57="-","-",IF(K57=0,0,IF(OR(J57="-",J57=".",F57="-",F57=".")=TRUE,"X",IF(J57=0,"0,0",IF(ABS(K57*100/J57)&gt;250,".X",(K57*100/J57))))))))</f>
        <v>0.91743119266055051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2181</v>
      </c>
      <c r="E11" s="114">
        <v>2152</v>
      </c>
      <c r="F11" s="114">
        <v>3298</v>
      </c>
      <c r="G11" s="114">
        <v>2132</v>
      </c>
      <c r="H11" s="140">
        <v>2500</v>
      </c>
      <c r="I11" s="115">
        <v>-319</v>
      </c>
      <c r="J11" s="116">
        <v>-12.76</v>
      </c>
    </row>
    <row r="12" spans="1:15" s="110" customFormat="1" ht="24.95" customHeight="1" x14ac:dyDescent="0.2">
      <c r="A12" s="193" t="s">
        <v>132</v>
      </c>
      <c r="B12" s="194" t="s">
        <v>133</v>
      </c>
      <c r="C12" s="113">
        <v>1.4672168729940394</v>
      </c>
      <c r="D12" s="115">
        <v>32</v>
      </c>
      <c r="E12" s="114">
        <v>21</v>
      </c>
      <c r="F12" s="114">
        <v>25</v>
      </c>
      <c r="G12" s="114">
        <v>35</v>
      </c>
      <c r="H12" s="140">
        <v>35</v>
      </c>
      <c r="I12" s="115">
        <v>-3</v>
      </c>
      <c r="J12" s="116">
        <v>-8.5714285714285712</v>
      </c>
    </row>
    <row r="13" spans="1:15" s="110" customFormat="1" ht="24.95" customHeight="1" x14ac:dyDescent="0.2">
      <c r="A13" s="193" t="s">
        <v>134</v>
      </c>
      <c r="B13" s="199" t="s">
        <v>214</v>
      </c>
      <c r="C13" s="113">
        <v>0.87116001834021095</v>
      </c>
      <c r="D13" s="115">
        <v>19</v>
      </c>
      <c r="E13" s="114">
        <v>9</v>
      </c>
      <c r="F13" s="114">
        <v>20</v>
      </c>
      <c r="G13" s="114">
        <v>19</v>
      </c>
      <c r="H13" s="140">
        <v>28</v>
      </c>
      <c r="I13" s="115">
        <v>-9</v>
      </c>
      <c r="J13" s="116">
        <v>-32.142857142857146</v>
      </c>
    </row>
    <row r="14" spans="1:15" s="287" customFormat="1" ht="24.95" customHeight="1" x14ac:dyDescent="0.2">
      <c r="A14" s="193" t="s">
        <v>215</v>
      </c>
      <c r="B14" s="199" t="s">
        <v>137</v>
      </c>
      <c r="C14" s="113">
        <v>6.5566254011921137</v>
      </c>
      <c r="D14" s="115">
        <v>143</v>
      </c>
      <c r="E14" s="114">
        <v>231</v>
      </c>
      <c r="F14" s="114">
        <v>282</v>
      </c>
      <c r="G14" s="114">
        <v>165</v>
      </c>
      <c r="H14" s="140">
        <v>176</v>
      </c>
      <c r="I14" s="115">
        <v>-33</v>
      </c>
      <c r="J14" s="116">
        <v>-18.75</v>
      </c>
      <c r="K14" s="110"/>
      <c r="L14" s="110"/>
      <c r="M14" s="110"/>
      <c r="N14" s="110"/>
      <c r="O14" s="110"/>
    </row>
    <row r="15" spans="1:15" s="110" customFormat="1" ht="24.95" customHeight="1" x14ac:dyDescent="0.2">
      <c r="A15" s="193" t="s">
        <v>216</v>
      </c>
      <c r="B15" s="199" t="s">
        <v>217</v>
      </c>
      <c r="C15" s="113">
        <v>1.192113709307657</v>
      </c>
      <c r="D15" s="115">
        <v>26</v>
      </c>
      <c r="E15" s="114">
        <v>140</v>
      </c>
      <c r="F15" s="114">
        <v>59</v>
      </c>
      <c r="G15" s="114">
        <v>45</v>
      </c>
      <c r="H15" s="140">
        <v>38</v>
      </c>
      <c r="I15" s="115">
        <v>-12</v>
      </c>
      <c r="J15" s="116">
        <v>-31.578947368421051</v>
      </c>
    </row>
    <row r="16" spans="1:15" s="287" customFormat="1" ht="24.95" customHeight="1" x14ac:dyDescent="0.2">
      <c r="A16" s="193" t="s">
        <v>218</v>
      </c>
      <c r="B16" s="199" t="s">
        <v>141</v>
      </c>
      <c r="C16" s="113">
        <v>4.0806969280146719</v>
      </c>
      <c r="D16" s="115">
        <v>89</v>
      </c>
      <c r="E16" s="114">
        <v>80</v>
      </c>
      <c r="F16" s="114">
        <v>110</v>
      </c>
      <c r="G16" s="114">
        <v>93</v>
      </c>
      <c r="H16" s="140">
        <v>118</v>
      </c>
      <c r="I16" s="115">
        <v>-29</v>
      </c>
      <c r="J16" s="116">
        <v>-24.576271186440678</v>
      </c>
      <c r="K16" s="110"/>
      <c r="L16" s="110"/>
      <c r="M16" s="110"/>
      <c r="N16" s="110"/>
      <c r="O16" s="110"/>
    </row>
    <row r="17" spans="1:15" s="110" customFormat="1" ht="24.95" customHeight="1" x14ac:dyDescent="0.2">
      <c r="A17" s="193" t="s">
        <v>142</v>
      </c>
      <c r="B17" s="199" t="s">
        <v>220</v>
      </c>
      <c r="C17" s="113">
        <v>1.2838147638697845</v>
      </c>
      <c r="D17" s="115">
        <v>28</v>
      </c>
      <c r="E17" s="114">
        <v>11</v>
      </c>
      <c r="F17" s="114">
        <v>113</v>
      </c>
      <c r="G17" s="114">
        <v>27</v>
      </c>
      <c r="H17" s="140">
        <v>20</v>
      </c>
      <c r="I17" s="115">
        <v>8</v>
      </c>
      <c r="J17" s="116">
        <v>40</v>
      </c>
    </row>
    <row r="18" spans="1:15" s="287" customFormat="1" ht="24.95" customHeight="1" x14ac:dyDescent="0.2">
      <c r="A18" s="201" t="s">
        <v>144</v>
      </c>
      <c r="B18" s="202" t="s">
        <v>145</v>
      </c>
      <c r="C18" s="113">
        <v>4.4016506189821181</v>
      </c>
      <c r="D18" s="115">
        <v>96</v>
      </c>
      <c r="E18" s="114">
        <v>39</v>
      </c>
      <c r="F18" s="114">
        <v>134</v>
      </c>
      <c r="G18" s="114">
        <v>53</v>
      </c>
      <c r="H18" s="140">
        <v>113</v>
      </c>
      <c r="I18" s="115">
        <v>-17</v>
      </c>
      <c r="J18" s="116">
        <v>-15.044247787610619</v>
      </c>
      <c r="K18" s="110"/>
      <c r="L18" s="110"/>
      <c r="M18" s="110"/>
      <c r="N18" s="110"/>
      <c r="O18" s="110"/>
    </row>
    <row r="19" spans="1:15" s="110" customFormat="1" ht="24.95" customHeight="1" x14ac:dyDescent="0.2">
      <c r="A19" s="193" t="s">
        <v>146</v>
      </c>
      <c r="B19" s="199" t="s">
        <v>147</v>
      </c>
      <c r="C19" s="113">
        <v>19.211370930765703</v>
      </c>
      <c r="D19" s="115">
        <v>419</v>
      </c>
      <c r="E19" s="114">
        <v>366</v>
      </c>
      <c r="F19" s="114">
        <v>543</v>
      </c>
      <c r="G19" s="114">
        <v>238</v>
      </c>
      <c r="H19" s="140">
        <v>320</v>
      </c>
      <c r="I19" s="115">
        <v>99</v>
      </c>
      <c r="J19" s="116">
        <v>30.9375</v>
      </c>
    </row>
    <row r="20" spans="1:15" s="287" customFormat="1" ht="24.95" customHeight="1" x14ac:dyDescent="0.2">
      <c r="A20" s="193" t="s">
        <v>148</v>
      </c>
      <c r="B20" s="199" t="s">
        <v>149</v>
      </c>
      <c r="C20" s="113">
        <v>2.2466758367721229</v>
      </c>
      <c r="D20" s="115">
        <v>49</v>
      </c>
      <c r="E20" s="114">
        <v>40</v>
      </c>
      <c r="F20" s="114">
        <v>46</v>
      </c>
      <c r="G20" s="114">
        <v>42</v>
      </c>
      <c r="H20" s="140">
        <v>59</v>
      </c>
      <c r="I20" s="115">
        <v>-10</v>
      </c>
      <c r="J20" s="116">
        <v>-16.949152542372882</v>
      </c>
      <c r="K20" s="110"/>
      <c r="L20" s="110"/>
      <c r="M20" s="110"/>
      <c r="N20" s="110"/>
      <c r="O20" s="110"/>
    </row>
    <row r="21" spans="1:15" s="110" customFormat="1" ht="24.95" customHeight="1" x14ac:dyDescent="0.2">
      <c r="A21" s="201" t="s">
        <v>150</v>
      </c>
      <c r="B21" s="202" t="s">
        <v>151</v>
      </c>
      <c r="C21" s="113">
        <v>5.0435580009170105</v>
      </c>
      <c r="D21" s="115">
        <v>110</v>
      </c>
      <c r="E21" s="114">
        <v>98</v>
      </c>
      <c r="F21" s="114">
        <v>114</v>
      </c>
      <c r="G21" s="114">
        <v>107</v>
      </c>
      <c r="H21" s="140">
        <v>102</v>
      </c>
      <c r="I21" s="115">
        <v>8</v>
      </c>
      <c r="J21" s="116">
        <v>7.8431372549019605</v>
      </c>
    </row>
    <row r="22" spans="1:15" s="110" customFormat="1" ht="24.95" customHeight="1" x14ac:dyDescent="0.2">
      <c r="A22" s="201" t="s">
        <v>152</v>
      </c>
      <c r="B22" s="199" t="s">
        <v>153</v>
      </c>
      <c r="C22" s="113">
        <v>1.008711600183402</v>
      </c>
      <c r="D22" s="115">
        <v>22</v>
      </c>
      <c r="E22" s="114">
        <v>17</v>
      </c>
      <c r="F22" s="114">
        <v>31</v>
      </c>
      <c r="G22" s="114">
        <v>27</v>
      </c>
      <c r="H22" s="140">
        <v>25</v>
      </c>
      <c r="I22" s="115">
        <v>-3</v>
      </c>
      <c r="J22" s="116">
        <v>-12</v>
      </c>
    </row>
    <row r="23" spans="1:15" s="110" customFormat="1" ht="24.95" customHeight="1" x14ac:dyDescent="0.2">
      <c r="A23" s="193" t="s">
        <v>154</v>
      </c>
      <c r="B23" s="199" t="s">
        <v>155</v>
      </c>
      <c r="C23" s="113">
        <v>0.9170105456212746</v>
      </c>
      <c r="D23" s="115">
        <v>20</v>
      </c>
      <c r="E23" s="114">
        <v>18</v>
      </c>
      <c r="F23" s="114">
        <v>51</v>
      </c>
      <c r="G23" s="114">
        <v>13</v>
      </c>
      <c r="H23" s="140">
        <v>77</v>
      </c>
      <c r="I23" s="115">
        <v>-57</v>
      </c>
      <c r="J23" s="116">
        <v>-74.025974025974023</v>
      </c>
    </row>
    <row r="24" spans="1:15" s="110" customFormat="1" ht="24.95" customHeight="1" x14ac:dyDescent="0.2">
      <c r="A24" s="193" t="s">
        <v>156</v>
      </c>
      <c r="B24" s="199" t="s">
        <v>221</v>
      </c>
      <c r="C24" s="113">
        <v>5.4562127464465844</v>
      </c>
      <c r="D24" s="115">
        <v>119</v>
      </c>
      <c r="E24" s="114">
        <v>114</v>
      </c>
      <c r="F24" s="114">
        <v>173</v>
      </c>
      <c r="G24" s="114">
        <v>141</v>
      </c>
      <c r="H24" s="140">
        <v>113</v>
      </c>
      <c r="I24" s="115">
        <v>6</v>
      </c>
      <c r="J24" s="116">
        <v>5.3097345132743365</v>
      </c>
    </row>
    <row r="25" spans="1:15" s="110" customFormat="1" ht="24.95" customHeight="1" x14ac:dyDescent="0.2">
      <c r="A25" s="193" t="s">
        <v>222</v>
      </c>
      <c r="B25" s="204" t="s">
        <v>159</v>
      </c>
      <c r="C25" s="113">
        <v>3.622191655204035</v>
      </c>
      <c r="D25" s="115">
        <v>79</v>
      </c>
      <c r="E25" s="114">
        <v>31</v>
      </c>
      <c r="F25" s="114">
        <v>50</v>
      </c>
      <c r="G25" s="114">
        <v>44</v>
      </c>
      <c r="H25" s="140">
        <v>53</v>
      </c>
      <c r="I25" s="115">
        <v>26</v>
      </c>
      <c r="J25" s="116">
        <v>49.056603773584904</v>
      </c>
    </row>
    <row r="26" spans="1:15" s="110" customFormat="1" ht="24.95" customHeight="1" x14ac:dyDescent="0.2">
      <c r="A26" s="201">
        <v>782.78300000000002</v>
      </c>
      <c r="B26" s="203" t="s">
        <v>160</v>
      </c>
      <c r="C26" s="113">
        <v>19.165520403484638</v>
      </c>
      <c r="D26" s="115">
        <v>418</v>
      </c>
      <c r="E26" s="114">
        <v>448</v>
      </c>
      <c r="F26" s="114">
        <v>644</v>
      </c>
      <c r="G26" s="114">
        <v>567</v>
      </c>
      <c r="H26" s="140">
        <v>517</v>
      </c>
      <c r="I26" s="115">
        <v>-99</v>
      </c>
      <c r="J26" s="116">
        <v>-19.148936170212767</v>
      </c>
    </row>
    <row r="27" spans="1:15" s="110" customFormat="1" ht="24.95" customHeight="1" x14ac:dyDescent="0.2">
      <c r="A27" s="193" t="s">
        <v>161</v>
      </c>
      <c r="B27" s="199" t="s">
        <v>162</v>
      </c>
      <c r="C27" s="113">
        <v>1.6047684548372305</v>
      </c>
      <c r="D27" s="115">
        <v>35</v>
      </c>
      <c r="E27" s="114">
        <v>47</v>
      </c>
      <c r="F27" s="114">
        <v>78</v>
      </c>
      <c r="G27" s="114">
        <v>45</v>
      </c>
      <c r="H27" s="140">
        <v>30</v>
      </c>
      <c r="I27" s="115">
        <v>5</v>
      </c>
      <c r="J27" s="116">
        <v>16.666666666666668</v>
      </c>
    </row>
    <row r="28" spans="1:15" s="110" customFormat="1" ht="24.95" customHeight="1" x14ac:dyDescent="0.2">
      <c r="A28" s="193" t="s">
        <v>163</v>
      </c>
      <c r="B28" s="199" t="s">
        <v>164</v>
      </c>
      <c r="C28" s="113">
        <v>6.6483264557542414</v>
      </c>
      <c r="D28" s="115">
        <v>145</v>
      </c>
      <c r="E28" s="114">
        <v>190</v>
      </c>
      <c r="F28" s="114">
        <v>315</v>
      </c>
      <c r="G28" s="114">
        <v>170</v>
      </c>
      <c r="H28" s="140">
        <v>140</v>
      </c>
      <c r="I28" s="115">
        <v>5</v>
      </c>
      <c r="J28" s="116">
        <v>3.5714285714285716</v>
      </c>
    </row>
    <row r="29" spans="1:15" s="110" customFormat="1" ht="24.95" customHeight="1" x14ac:dyDescent="0.2">
      <c r="A29" s="193">
        <v>86</v>
      </c>
      <c r="B29" s="199" t="s">
        <v>165</v>
      </c>
      <c r="C29" s="113">
        <v>6.1439706556625397</v>
      </c>
      <c r="D29" s="115">
        <v>134</v>
      </c>
      <c r="E29" s="114">
        <v>134</v>
      </c>
      <c r="F29" s="114">
        <v>280</v>
      </c>
      <c r="G29" s="114">
        <v>103</v>
      </c>
      <c r="H29" s="140">
        <v>125</v>
      </c>
      <c r="I29" s="115">
        <v>9</v>
      </c>
      <c r="J29" s="116">
        <v>7.2</v>
      </c>
    </row>
    <row r="30" spans="1:15" s="110" customFormat="1" ht="24.95" customHeight="1" x14ac:dyDescent="0.2">
      <c r="A30" s="193">
        <v>87.88</v>
      </c>
      <c r="B30" s="204" t="s">
        <v>166</v>
      </c>
      <c r="C30" s="113">
        <v>11.095827602017422</v>
      </c>
      <c r="D30" s="115">
        <v>242</v>
      </c>
      <c r="E30" s="114">
        <v>250</v>
      </c>
      <c r="F30" s="114">
        <v>384</v>
      </c>
      <c r="G30" s="114">
        <v>259</v>
      </c>
      <c r="H30" s="140">
        <v>276</v>
      </c>
      <c r="I30" s="115">
        <v>-34</v>
      </c>
      <c r="J30" s="116">
        <v>-12.318840579710145</v>
      </c>
    </row>
    <row r="31" spans="1:15" s="110" customFormat="1" ht="24.95" customHeight="1" x14ac:dyDescent="0.2">
      <c r="A31" s="193" t="s">
        <v>167</v>
      </c>
      <c r="B31" s="199" t="s">
        <v>168</v>
      </c>
      <c r="C31" s="113">
        <v>4.5392022008253097</v>
      </c>
      <c r="D31" s="115">
        <v>99</v>
      </c>
      <c r="E31" s="114">
        <v>99</v>
      </c>
      <c r="F31" s="114">
        <v>128</v>
      </c>
      <c r="G31" s="114">
        <v>104</v>
      </c>
      <c r="H31" s="140">
        <v>311</v>
      </c>
      <c r="I31" s="115">
        <v>-212</v>
      </c>
      <c r="J31" s="116">
        <v>-68.167202572347264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1.4672168729940394</v>
      </c>
      <c r="D34" s="115">
        <v>32</v>
      </c>
      <c r="E34" s="114">
        <v>21</v>
      </c>
      <c r="F34" s="114">
        <v>25</v>
      </c>
      <c r="G34" s="114">
        <v>35</v>
      </c>
      <c r="H34" s="140">
        <v>35</v>
      </c>
      <c r="I34" s="115">
        <v>-3</v>
      </c>
      <c r="J34" s="116">
        <v>-8.5714285714285712</v>
      </c>
    </row>
    <row r="35" spans="1:10" s="110" customFormat="1" ht="24.95" customHeight="1" x14ac:dyDescent="0.2">
      <c r="A35" s="292" t="s">
        <v>171</v>
      </c>
      <c r="B35" s="293" t="s">
        <v>172</v>
      </c>
      <c r="C35" s="113">
        <v>11.829436038514443</v>
      </c>
      <c r="D35" s="115">
        <v>258</v>
      </c>
      <c r="E35" s="114">
        <v>279</v>
      </c>
      <c r="F35" s="114">
        <v>436</v>
      </c>
      <c r="G35" s="114">
        <v>237</v>
      </c>
      <c r="H35" s="140">
        <v>317</v>
      </c>
      <c r="I35" s="115">
        <v>-59</v>
      </c>
      <c r="J35" s="116">
        <v>-18.611987381703472</v>
      </c>
    </row>
    <row r="36" spans="1:10" s="110" customFormat="1" ht="24.95" customHeight="1" x14ac:dyDescent="0.2">
      <c r="A36" s="294" t="s">
        <v>173</v>
      </c>
      <c r="B36" s="295" t="s">
        <v>174</v>
      </c>
      <c r="C36" s="125">
        <v>86.703347088491512</v>
      </c>
      <c r="D36" s="143">
        <v>1891</v>
      </c>
      <c r="E36" s="144">
        <v>1852</v>
      </c>
      <c r="F36" s="144">
        <v>2837</v>
      </c>
      <c r="G36" s="144">
        <v>1860</v>
      </c>
      <c r="H36" s="145">
        <v>2148</v>
      </c>
      <c r="I36" s="143">
        <v>-257</v>
      </c>
      <c r="J36" s="146">
        <v>-11.964618249534452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2181</v>
      </c>
      <c r="F11" s="264">
        <v>2152</v>
      </c>
      <c r="G11" s="264">
        <v>3298</v>
      </c>
      <c r="H11" s="264">
        <v>2132</v>
      </c>
      <c r="I11" s="265">
        <v>2500</v>
      </c>
      <c r="J11" s="263">
        <v>-319</v>
      </c>
      <c r="K11" s="266">
        <v>-12.76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34.3878954607978</v>
      </c>
      <c r="E13" s="115">
        <v>750</v>
      </c>
      <c r="F13" s="114">
        <v>637</v>
      </c>
      <c r="G13" s="114">
        <v>956</v>
      </c>
      <c r="H13" s="114">
        <v>801</v>
      </c>
      <c r="I13" s="140">
        <v>936</v>
      </c>
      <c r="J13" s="115">
        <v>-186</v>
      </c>
      <c r="K13" s="116">
        <v>-19.871794871794872</v>
      </c>
    </row>
    <row r="14" spans="1:15" ht="15.95" customHeight="1" x14ac:dyDescent="0.2">
      <c r="A14" s="306" t="s">
        <v>230</v>
      </c>
      <c r="B14" s="307"/>
      <c r="C14" s="308"/>
      <c r="D14" s="113">
        <v>50.022925263640531</v>
      </c>
      <c r="E14" s="115">
        <v>1091</v>
      </c>
      <c r="F14" s="114">
        <v>1165</v>
      </c>
      <c r="G14" s="114">
        <v>1877</v>
      </c>
      <c r="H14" s="114">
        <v>975</v>
      </c>
      <c r="I14" s="140">
        <v>1185</v>
      </c>
      <c r="J14" s="115">
        <v>-94</v>
      </c>
      <c r="K14" s="116">
        <v>-7.9324894514767932</v>
      </c>
    </row>
    <row r="15" spans="1:15" ht="15.95" customHeight="1" x14ac:dyDescent="0.2">
      <c r="A15" s="306" t="s">
        <v>231</v>
      </c>
      <c r="B15" s="307"/>
      <c r="C15" s="308"/>
      <c r="D15" s="113">
        <v>5.2728106373223289</v>
      </c>
      <c r="E15" s="115">
        <v>115</v>
      </c>
      <c r="F15" s="114">
        <v>113</v>
      </c>
      <c r="G15" s="114">
        <v>183</v>
      </c>
      <c r="H15" s="114">
        <v>105</v>
      </c>
      <c r="I15" s="140">
        <v>147</v>
      </c>
      <c r="J15" s="115">
        <v>-32</v>
      </c>
      <c r="K15" s="116">
        <v>-21.768707482993197</v>
      </c>
    </row>
    <row r="16" spans="1:15" ht="15.95" customHeight="1" x14ac:dyDescent="0.2">
      <c r="A16" s="306" t="s">
        <v>232</v>
      </c>
      <c r="B16" s="307"/>
      <c r="C16" s="308"/>
      <c r="D16" s="113">
        <v>10.316368638239339</v>
      </c>
      <c r="E16" s="115">
        <v>225</v>
      </c>
      <c r="F16" s="114">
        <v>236</v>
      </c>
      <c r="G16" s="114">
        <v>282</v>
      </c>
      <c r="H16" s="114">
        <v>249</v>
      </c>
      <c r="I16" s="140">
        <v>231</v>
      </c>
      <c r="J16" s="115">
        <v>-6</v>
      </c>
      <c r="K16" s="116">
        <v>-2.5974025974025974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1.7881705639614855</v>
      </c>
      <c r="E18" s="115">
        <v>39</v>
      </c>
      <c r="F18" s="114">
        <v>25</v>
      </c>
      <c r="G18" s="114">
        <v>37</v>
      </c>
      <c r="H18" s="114">
        <v>39</v>
      </c>
      <c r="I18" s="140">
        <v>47</v>
      </c>
      <c r="J18" s="115">
        <v>-8</v>
      </c>
      <c r="K18" s="116">
        <v>-17.021276595744681</v>
      </c>
    </row>
    <row r="19" spans="1:11" ht="14.1" customHeight="1" x14ac:dyDescent="0.2">
      <c r="A19" s="306" t="s">
        <v>235</v>
      </c>
      <c r="B19" s="307" t="s">
        <v>236</v>
      </c>
      <c r="C19" s="308"/>
      <c r="D19" s="113">
        <v>1.5130674002751032</v>
      </c>
      <c r="E19" s="115">
        <v>33</v>
      </c>
      <c r="F19" s="114">
        <v>22</v>
      </c>
      <c r="G19" s="114">
        <v>29</v>
      </c>
      <c r="H19" s="114">
        <v>35</v>
      </c>
      <c r="I19" s="140">
        <v>38</v>
      </c>
      <c r="J19" s="115">
        <v>-5</v>
      </c>
      <c r="K19" s="116">
        <v>-13.157894736842104</v>
      </c>
    </row>
    <row r="20" spans="1:11" ht="14.1" customHeight="1" x14ac:dyDescent="0.2">
      <c r="A20" s="306">
        <v>12</v>
      </c>
      <c r="B20" s="307" t="s">
        <v>237</v>
      </c>
      <c r="C20" s="308"/>
      <c r="D20" s="113">
        <v>1.1004126547455295</v>
      </c>
      <c r="E20" s="115">
        <v>24</v>
      </c>
      <c r="F20" s="114">
        <v>10</v>
      </c>
      <c r="G20" s="114">
        <v>30</v>
      </c>
      <c r="H20" s="114">
        <v>15</v>
      </c>
      <c r="I20" s="140">
        <v>20</v>
      </c>
      <c r="J20" s="115">
        <v>4</v>
      </c>
      <c r="K20" s="116">
        <v>20</v>
      </c>
    </row>
    <row r="21" spans="1:11" ht="14.1" customHeight="1" x14ac:dyDescent="0.2">
      <c r="A21" s="306">
        <v>21</v>
      </c>
      <c r="B21" s="307" t="s">
        <v>238</v>
      </c>
      <c r="C21" s="308"/>
      <c r="D21" s="113">
        <v>0.4126547455295736</v>
      </c>
      <c r="E21" s="115">
        <v>9</v>
      </c>
      <c r="F21" s="114">
        <v>11</v>
      </c>
      <c r="G21" s="114">
        <v>23</v>
      </c>
      <c r="H21" s="114">
        <v>12</v>
      </c>
      <c r="I21" s="140">
        <v>11</v>
      </c>
      <c r="J21" s="115">
        <v>-2</v>
      </c>
      <c r="K21" s="116">
        <v>-18.181818181818183</v>
      </c>
    </row>
    <row r="22" spans="1:11" ht="14.1" customHeight="1" x14ac:dyDescent="0.2">
      <c r="A22" s="306">
        <v>22</v>
      </c>
      <c r="B22" s="307" t="s">
        <v>239</v>
      </c>
      <c r="C22" s="308"/>
      <c r="D22" s="113">
        <v>2.5217790004585052</v>
      </c>
      <c r="E22" s="115">
        <v>55</v>
      </c>
      <c r="F22" s="114">
        <v>29</v>
      </c>
      <c r="G22" s="114">
        <v>91</v>
      </c>
      <c r="H22" s="114">
        <v>60</v>
      </c>
      <c r="I22" s="140">
        <v>58</v>
      </c>
      <c r="J22" s="115">
        <v>-3</v>
      </c>
      <c r="K22" s="116">
        <v>-5.1724137931034484</v>
      </c>
    </row>
    <row r="23" spans="1:11" ht="14.1" customHeight="1" x14ac:dyDescent="0.2">
      <c r="A23" s="306">
        <v>23</v>
      </c>
      <c r="B23" s="307" t="s">
        <v>240</v>
      </c>
      <c r="C23" s="308"/>
      <c r="D23" s="113">
        <v>0.4126547455295736</v>
      </c>
      <c r="E23" s="115">
        <v>9</v>
      </c>
      <c r="F23" s="114">
        <v>16</v>
      </c>
      <c r="G23" s="114">
        <v>39</v>
      </c>
      <c r="H23" s="114">
        <v>18</v>
      </c>
      <c r="I23" s="140">
        <v>19</v>
      </c>
      <c r="J23" s="115">
        <v>-10</v>
      </c>
      <c r="K23" s="116">
        <v>-52.631578947368418</v>
      </c>
    </row>
    <row r="24" spans="1:11" ht="14.1" customHeight="1" x14ac:dyDescent="0.2">
      <c r="A24" s="306">
        <v>24</v>
      </c>
      <c r="B24" s="307" t="s">
        <v>241</v>
      </c>
      <c r="C24" s="308"/>
      <c r="D24" s="113">
        <v>4.3558000917010542</v>
      </c>
      <c r="E24" s="115">
        <v>95</v>
      </c>
      <c r="F24" s="114">
        <v>63</v>
      </c>
      <c r="G24" s="114">
        <v>112</v>
      </c>
      <c r="H24" s="114">
        <v>124</v>
      </c>
      <c r="I24" s="140">
        <v>78</v>
      </c>
      <c r="J24" s="115">
        <v>17</v>
      </c>
      <c r="K24" s="116">
        <v>21.794871794871796</v>
      </c>
    </row>
    <row r="25" spans="1:11" ht="14.1" customHeight="1" x14ac:dyDescent="0.2">
      <c r="A25" s="306">
        <v>25</v>
      </c>
      <c r="B25" s="307" t="s">
        <v>242</v>
      </c>
      <c r="C25" s="308"/>
      <c r="D25" s="113">
        <v>5.4562127464465844</v>
      </c>
      <c r="E25" s="115">
        <v>119</v>
      </c>
      <c r="F25" s="114">
        <v>107</v>
      </c>
      <c r="G25" s="114">
        <v>156</v>
      </c>
      <c r="H25" s="114">
        <v>80</v>
      </c>
      <c r="I25" s="140">
        <v>90</v>
      </c>
      <c r="J25" s="115">
        <v>29</v>
      </c>
      <c r="K25" s="116">
        <v>32.222222222222221</v>
      </c>
    </row>
    <row r="26" spans="1:11" ht="14.1" customHeight="1" x14ac:dyDescent="0.2">
      <c r="A26" s="306">
        <v>26</v>
      </c>
      <c r="B26" s="307" t="s">
        <v>243</v>
      </c>
      <c r="C26" s="308"/>
      <c r="D26" s="113">
        <v>2.1091242549289317</v>
      </c>
      <c r="E26" s="115">
        <v>46</v>
      </c>
      <c r="F26" s="114">
        <v>23</v>
      </c>
      <c r="G26" s="114">
        <v>63</v>
      </c>
      <c r="H26" s="114">
        <v>37</v>
      </c>
      <c r="I26" s="140">
        <v>67</v>
      </c>
      <c r="J26" s="115">
        <v>-21</v>
      </c>
      <c r="K26" s="116">
        <v>-31.343283582089551</v>
      </c>
    </row>
    <row r="27" spans="1:11" ht="14.1" customHeight="1" x14ac:dyDescent="0.2">
      <c r="A27" s="306">
        <v>27</v>
      </c>
      <c r="B27" s="307" t="s">
        <v>244</v>
      </c>
      <c r="C27" s="308"/>
      <c r="D27" s="113">
        <v>1.7881705639614855</v>
      </c>
      <c r="E27" s="115">
        <v>39</v>
      </c>
      <c r="F27" s="114">
        <v>34</v>
      </c>
      <c r="G27" s="114">
        <v>39</v>
      </c>
      <c r="H27" s="114">
        <v>35</v>
      </c>
      <c r="I27" s="140">
        <v>25</v>
      </c>
      <c r="J27" s="115">
        <v>14</v>
      </c>
      <c r="K27" s="116">
        <v>56</v>
      </c>
    </row>
    <row r="28" spans="1:11" ht="14.1" customHeight="1" x14ac:dyDescent="0.2">
      <c r="A28" s="306">
        <v>28</v>
      </c>
      <c r="B28" s="307" t="s">
        <v>245</v>
      </c>
      <c r="C28" s="308"/>
      <c r="D28" s="113" t="s">
        <v>513</v>
      </c>
      <c r="E28" s="115" t="s">
        <v>513</v>
      </c>
      <c r="F28" s="114" t="s">
        <v>513</v>
      </c>
      <c r="G28" s="114" t="s">
        <v>513</v>
      </c>
      <c r="H28" s="114">
        <v>3</v>
      </c>
      <c r="I28" s="140" t="s">
        <v>513</v>
      </c>
      <c r="J28" s="115" t="s">
        <v>513</v>
      </c>
      <c r="K28" s="116" t="s">
        <v>513</v>
      </c>
    </row>
    <row r="29" spans="1:11" ht="14.1" customHeight="1" x14ac:dyDescent="0.2">
      <c r="A29" s="306">
        <v>29</v>
      </c>
      <c r="B29" s="307" t="s">
        <v>246</v>
      </c>
      <c r="C29" s="308"/>
      <c r="D29" s="113">
        <v>3.9431453461714812</v>
      </c>
      <c r="E29" s="115">
        <v>86</v>
      </c>
      <c r="F29" s="114">
        <v>83</v>
      </c>
      <c r="G29" s="114">
        <v>105</v>
      </c>
      <c r="H29" s="114">
        <v>74</v>
      </c>
      <c r="I29" s="140">
        <v>163</v>
      </c>
      <c r="J29" s="115">
        <v>-77</v>
      </c>
      <c r="K29" s="116">
        <v>-47.239263803680984</v>
      </c>
    </row>
    <row r="30" spans="1:11" ht="14.1" customHeight="1" x14ac:dyDescent="0.2">
      <c r="A30" s="306" t="s">
        <v>247</v>
      </c>
      <c r="B30" s="307" t="s">
        <v>248</v>
      </c>
      <c r="C30" s="308"/>
      <c r="D30" s="113">
        <v>0.4126547455295736</v>
      </c>
      <c r="E30" s="115">
        <v>9</v>
      </c>
      <c r="F30" s="114">
        <v>13</v>
      </c>
      <c r="G30" s="114">
        <v>16</v>
      </c>
      <c r="H30" s="114">
        <v>8</v>
      </c>
      <c r="I30" s="140" t="s">
        <v>513</v>
      </c>
      <c r="J30" s="115" t="s">
        <v>513</v>
      </c>
      <c r="K30" s="116" t="s">
        <v>513</v>
      </c>
    </row>
    <row r="31" spans="1:11" ht="14.1" customHeight="1" x14ac:dyDescent="0.2">
      <c r="A31" s="306" t="s">
        <v>249</v>
      </c>
      <c r="B31" s="307" t="s">
        <v>250</v>
      </c>
      <c r="C31" s="308"/>
      <c r="D31" s="113">
        <v>3.5304906006419072</v>
      </c>
      <c r="E31" s="115">
        <v>77</v>
      </c>
      <c r="F31" s="114">
        <v>70</v>
      </c>
      <c r="G31" s="114">
        <v>89</v>
      </c>
      <c r="H31" s="114">
        <v>66</v>
      </c>
      <c r="I31" s="140">
        <v>155</v>
      </c>
      <c r="J31" s="115">
        <v>-78</v>
      </c>
      <c r="K31" s="116">
        <v>-50.322580645161288</v>
      </c>
    </row>
    <row r="32" spans="1:11" ht="14.1" customHeight="1" x14ac:dyDescent="0.2">
      <c r="A32" s="306">
        <v>31</v>
      </c>
      <c r="B32" s="307" t="s">
        <v>251</v>
      </c>
      <c r="C32" s="308"/>
      <c r="D32" s="113">
        <v>0.59605685465382852</v>
      </c>
      <c r="E32" s="115">
        <v>13</v>
      </c>
      <c r="F32" s="114">
        <v>12</v>
      </c>
      <c r="G32" s="114">
        <v>23</v>
      </c>
      <c r="H32" s="114">
        <v>13</v>
      </c>
      <c r="I32" s="140">
        <v>11</v>
      </c>
      <c r="J32" s="115">
        <v>2</v>
      </c>
      <c r="K32" s="116">
        <v>18.181818181818183</v>
      </c>
    </row>
    <row r="33" spans="1:11" ht="14.1" customHeight="1" x14ac:dyDescent="0.2">
      <c r="A33" s="306">
        <v>32</v>
      </c>
      <c r="B33" s="307" t="s">
        <v>252</v>
      </c>
      <c r="C33" s="308"/>
      <c r="D33" s="113">
        <v>1.7881705639614855</v>
      </c>
      <c r="E33" s="115">
        <v>39</v>
      </c>
      <c r="F33" s="114">
        <v>20</v>
      </c>
      <c r="G33" s="114">
        <v>48</v>
      </c>
      <c r="H33" s="114">
        <v>29</v>
      </c>
      <c r="I33" s="140">
        <v>37</v>
      </c>
      <c r="J33" s="115">
        <v>2</v>
      </c>
      <c r="K33" s="116">
        <v>5.4054054054054053</v>
      </c>
    </row>
    <row r="34" spans="1:11" ht="14.1" customHeight="1" x14ac:dyDescent="0.2">
      <c r="A34" s="306">
        <v>33</v>
      </c>
      <c r="B34" s="307" t="s">
        <v>253</v>
      </c>
      <c r="C34" s="308"/>
      <c r="D34" s="113">
        <v>1.3755158184319121</v>
      </c>
      <c r="E34" s="115">
        <v>30</v>
      </c>
      <c r="F34" s="114">
        <v>16</v>
      </c>
      <c r="G34" s="114">
        <v>34</v>
      </c>
      <c r="H34" s="114">
        <v>16</v>
      </c>
      <c r="I34" s="140">
        <v>45</v>
      </c>
      <c r="J34" s="115">
        <v>-15</v>
      </c>
      <c r="K34" s="116">
        <v>-33.333333333333336</v>
      </c>
    </row>
    <row r="35" spans="1:11" ht="14.1" customHeight="1" x14ac:dyDescent="0.2">
      <c r="A35" s="306">
        <v>34</v>
      </c>
      <c r="B35" s="307" t="s">
        <v>254</v>
      </c>
      <c r="C35" s="308"/>
      <c r="D35" s="113">
        <v>1.6506189821182944</v>
      </c>
      <c r="E35" s="115">
        <v>36</v>
      </c>
      <c r="F35" s="114">
        <v>30</v>
      </c>
      <c r="G35" s="114">
        <v>40</v>
      </c>
      <c r="H35" s="114">
        <v>22</v>
      </c>
      <c r="I35" s="140">
        <v>23</v>
      </c>
      <c r="J35" s="115">
        <v>13</v>
      </c>
      <c r="K35" s="116">
        <v>56.521739130434781</v>
      </c>
    </row>
    <row r="36" spans="1:11" ht="14.1" customHeight="1" x14ac:dyDescent="0.2">
      <c r="A36" s="306">
        <v>41</v>
      </c>
      <c r="B36" s="307" t="s">
        <v>255</v>
      </c>
      <c r="C36" s="308"/>
      <c r="D36" s="113">
        <v>0.4585052728106373</v>
      </c>
      <c r="E36" s="115">
        <v>10</v>
      </c>
      <c r="F36" s="114">
        <v>10</v>
      </c>
      <c r="G36" s="114">
        <v>31</v>
      </c>
      <c r="H36" s="114">
        <v>25</v>
      </c>
      <c r="I36" s="140">
        <v>26</v>
      </c>
      <c r="J36" s="115">
        <v>-16</v>
      </c>
      <c r="K36" s="116">
        <v>-61.53846153846154</v>
      </c>
    </row>
    <row r="37" spans="1:11" ht="14.1" customHeight="1" x14ac:dyDescent="0.2">
      <c r="A37" s="306">
        <v>42</v>
      </c>
      <c r="B37" s="307" t="s">
        <v>256</v>
      </c>
      <c r="C37" s="308"/>
      <c r="D37" s="113" t="s">
        <v>513</v>
      </c>
      <c r="E37" s="115" t="s">
        <v>513</v>
      </c>
      <c r="F37" s="114">
        <v>0</v>
      </c>
      <c r="G37" s="114" t="s">
        <v>513</v>
      </c>
      <c r="H37" s="114" t="s">
        <v>513</v>
      </c>
      <c r="I37" s="140">
        <v>0</v>
      </c>
      <c r="J37" s="115" t="s">
        <v>513</v>
      </c>
      <c r="K37" s="116" t="s">
        <v>513</v>
      </c>
    </row>
    <row r="38" spans="1:11" ht="14.1" customHeight="1" x14ac:dyDescent="0.2">
      <c r="A38" s="306">
        <v>43</v>
      </c>
      <c r="B38" s="307" t="s">
        <v>257</v>
      </c>
      <c r="C38" s="308"/>
      <c r="D38" s="113">
        <v>1.1462631820265934</v>
      </c>
      <c r="E38" s="115">
        <v>25</v>
      </c>
      <c r="F38" s="114">
        <v>11</v>
      </c>
      <c r="G38" s="114">
        <v>36</v>
      </c>
      <c r="H38" s="114">
        <v>28</v>
      </c>
      <c r="I38" s="140">
        <v>18</v>
      </c>
      <c r="J38" s="115">
        <v>7</v>
      </c>
      <c r="K38" s="116">
        <v>38.888888888888886</v>
      </c>
    </row>
    <row r="39" spans="1:11" ht="14.1" customHeight="1" x14ac:dyDescent="0.2">
      <c r="A39" s="306">
        <v>51</v>
      </c>
      <c r="B39" s="307" t="s">
        <v>258</v>
      </c>
      <c r="C39" s="308"/>
      <c r="D39" s="113">
        <v>11.141678129298487</v>
      </c>
      <c r="E39" s="115">
        <v>243</v>
      </c>
      <c r="F39" s="114">
        <v>198</v>
      </c>
      <c r="G39" s="114">
        <v>244</v>
      </c>
      <c r="H39" s="114">
        <v>160</v>
      </c>
      <c r="I39" s="140">
        <v>210</v>
      </c>
      <c r="J39" s="115">
        <v>33</v>
      </c>
      <c r="K39" s="116">
        <v>15.714285714285714</v>
      </c>
    </row>
    <row r="40" spans="1:11" ht="14.1" customHeight="1" x14ac:dyDescent="0.2">
      <c r="A40" s="306" t="s">
        <v>259</v>
      </c>
      <c r="B40" s="307" t="s">
        <v>260</v>
      </c>
      <c r="C40" s="308"/>
      <c r="D40" s="113">
        <v>10.912425492893169</v>
      </c>
      <c r="E40" s="115">
        <v>238</v>
      </c>
      <c r="F40" s="114">
        <v>188</v>
      </c>
      <c r="G40" s="114">
        <v>238</v>
      </c>
      <c r="H40" s="114">
        <v>154</v>
      </c>
      <c r="I40" s="140">
        <v>205</v>
      </c>
      <c r="J40" s="115">
        <v>33</v>
      </c>
      <c r="K40" s="116">
        <v>16.097560975609756</v>
      </c>
    </row>
    <row r="41" spans="1:11" ht="14.1" customHeight="1" x14ac:dyDescent="0.2">
      <c r="A41" s="306"/>
      <c r="B41" s="307" t="s">
        <v>261</v>
      </c>
      <c r="C41" s="308"/>
      <c r="D41" s="113">
        <v>9.5369096744612563</v>
      </c>
      <c r="E41" s="115">
        <v>208</v>
      </c>
      <c r="F41" s="114">
        <v>150</v>
      </c>
      <c r="G41" s="114">
        <v>219</v>
      </c>
      <c r="H41" s="114">
        <v>123</v>
      </c>
      <c r="I41" s="140">
        <v>183</v>
      </c>
      <c r="J41" s="115">
        <v>25</v>
      </c>
      <c r="K41" s="116">
        <v>13.66120218579235</v>
      </c>
    </row>
    <row r="42" spans="1:11" ht="14.1" customHeight="1" x14ac:dyDescent="0.2">
      <c r="A42" s="306">
        <v>52</v>
      </c>
      <c r="B42" s="307" t="s">
        <v>262</v>
      </c>
      <c r="C42" s="308"/>
      <c r="D42" s="113">
        <v>2.5217790004585052</v>
      </c>
      <c r="E42" s="115">
        <v>55</v>
      </c>
      <c r="F42" s="114">
        <v>40</v>
      </c>
      <c r="G42" s="114">
        <v>77</v>
      </c>
      <c r="H42" s="114">
        <v>56</v>
      </c>
      <c r="I42" s="140">
        <v>72</v>
      </c>
      <c r="J42" s="115">
        <v>-17</v>
      </c>
      <c r="K42" s="116">
        <v>-23.611111111111111</v>
      </c>
    </row>
    <row r="43" spans="1:11" ht="14.1" customHeight="1" x14ac:dyDescent="0.2">
      <c r="A43" s="306" t="s">
        <v>263</v>
      </c>
      <c r="B43" s="307" t="s">
        <v>264</v>
      </c>
      <c r="C43" s="308"/>
      <c r="D43" s="113">
        <v>1.3755158184319121</v>
      </c>
      <c r="E43" s="115">
        <v>30</v>
      </c>
      <c r="F43" s="114">
        <v>27</v>
      </c>
      <c r="G43" s="114">
        <v>36</v>
      </c>
      <c r="H43" s="114">
        <v>32</v>
      </c>
      <c r="I43" s="140">
        <v>49</v>
      </c>
      <c r="J43" s="115">
        <v>-19</v>
      </c>
      <c r="K43" s="116">
        <v>-38.775510204081634</v>
      </c>
    </row>
    <row r="44" spans="1:11" ht="14.1" customHeight="1" x14ac:dyDescent="0.2">
      <c r="A44" s="306">
        <v>53</v>
      </c>
      <c r="B44" s="307" t="s">
        <v>265</v>
      </c>
      <c r="C44" s="308"/>
      <c r="D44" s="113">
        <v>1.192113709307657</v>
      </c>
      <c r="E44" s="115">
        <v>26</v>
      </c>
      <c r="F44" s="114">
        <v>13</v>
      </c>
      <c r="G44" s="114">
        <v>12</v>
      </c>
      <c r="H44" s="114">
        <v>13</v>
      </c>
      <c r="I44" s="140">
        <v>14</v>
      </c>
      <c r="J44" s="115">
        <v>12</v>
      </c>
      <c r="K44" s="116">
        <v>85.714285714285708</v>
      </c>
    </row>
    <row r="45" spans="1:11" ht="14.1" customHeight="1" x14ac:dyDescent="0.2">
      <c r="A45" s="306" t="s">
        <v>266</v>
      </c>
      <c r="B45" s="307" t="s">
        <v>267</v>
      </c>
      <c r="C45" s="308"/>
      <c r="D45" s="113">
        <v>1.192113709307657</v>
      </c>
      <c r="E45" s="115">
        <v>26</v>
      </c>
      <c r="F45" s="114">
        <v>12</v>
      </c>
      <c r="G45" s="114">
        <v>12</v>
      </c>
      <c r="H45" s="114">
        <v>12</v>
      </c>
      <c r="I45" s="140">
        <v>14</v>
      </c>
      <c r="J45" s="115">
        <v>12</v>
      </c>
      <c r="K45" s="116">
        <v>85.714285714285708</v>
      </c>
    </row>
    <row r="46" spans="1:11" ht="14.1" customHeight="1" x14ac:dyDescent="0.2">
      <c r="A46" s="306">
        <v>54</v>
      </c>
      <c r="B46" s="307" t="s">
        <v>268</v>
      </c>
      <c r="C46" s="308"/>
      <c r="D46" s="113">
        <v>0.96286107290233836</v>
      </c>
      <c r="E46" s="115">
        <v>21</v>
      </c>
      <c r="F46" s="114">
        <v>16</v>
      </c>
      <c r="G46" s="114">
        <v>14</v>
      </c>
      <c r="H46" s="114">
        <v>14</v>
      </c>
      <c r="I46" s="140">
        <v>24</v>
      </c>
      <c r="J46" s="115">
        <v>-3</v>
      </c>
      <c r="K46" s="116">
        <v>-12.5</v>
      </c>
    </row>
    <row r="47" spans="1:11" ht="14.1" customHeight="1" x14ac:dyDescent="0.2">
      <c r="A47" s="306">
        <v>61</v>
      </c>
      <c r="B47" s="307" t="s">
        <v>269</v>
      </c>
      <c r="C47" s="308"/>
      <c r="D47" s="113">
        <v>1.4672168729940394</v>
      </c>
      <c r="E47" s="115">
        <v>32</v>
      </c>
      <c r="F47" s="114">
        <v>31</v>
      </c>
      <c r="G47" s="114">
        <v>50</v>
      </c>
      <c r="H47" s="114">
        <v>29</v>
      </c>
      <c r="I47" s="140">
        <v>44</v>
      </c>
      <c r="J47" s="115">
        <v>-12</v>
      </c>
      <c r="K47" s="116">
        <v>-27.272727272727273</v>
      </c>
    </row>
    <row r="48" spans="1:11" ht="14.1" customHeight="1" x14ac:dyDescent="0.2">
      <c r="A48" s="306">
        <v>62</v>
      </c>
      <c r="B48" s="307" t="s">
        <v>270</v>
      </c>
      <c r="C48" s="308"/>
      <c r="D48" s="113">
        <v>12.838147638697844</v>
      </c>
      <c r="E48" s="115">
        <v>280</v>
      </c>
      <c r="F48" s="114">
        <v>447</v>
      </c>
      <c r="G48" s="114">
        <v>413</v>
      </c>
      <c r="H48" s="114">
        <v>205</v>
      </c>
      <c r="I48" s="140">
        <v>174</v>
      </c>
      <c r="J48" s="115">
        <v>106</v>
      </c>
      <c r="K48" s="116">
        <v>60.919540229885058</v>
      </c>
    </row>
    <row r="49" spans="1:11" ht="14.1" customHeight="1" x14ac:dyDescent="0.2">
      <c r="A49" s="306">
        <v>63</v>
      </c>
      <c r="B49" s="307" t="s">
        <v>271</v>
      </c>
      <c r="C49" s="308"/>
      <c r="D49" s="113">
        <v>3.1636863823933976</v>
      </c>
      <c r="E49" s="115">
        <v>69</v>
      </c>
      <c r="F49" s="114">
        <v>68</v>
      </c>
      <c r="G49" s="114">
        <v>73</v>
      </c>
      <c r="H49" s="114">
        <v>64</v>
      </c>
      <c r="I49" s="140">
        <v>66</v>
      </c>
      <c r="J49" s="115">
        <v>3</v>
      </c>
      <c r="K49" s="116">
        <v>4.5454545454545459</v>
      </c>
    </row>
    <row r="50" spans="1:11" ht="14.1" customHeight="1" x14ac:dyDescent="0.2">
      <c r="A50" s="306" t="s">
        <v>272</v>
      </c>
      <c r="B50" s="307" t="s">
        <v>273</v>
      </c>
      <c r="C50" s="308"/>
      <c r="D50" s="113">
        <v>0.36680421824850984</v>
      </c>
      <c r="E50" s="115">
        <v>8</v>
      </c>
      <c r="F50" s="114">
        <v>8</v>
      </c>
      <c r="G50" s="114">
        <v>10</v>
      </c>
      <c r="H50" s="114">
        <v>3</v>
      </c>
      <c r="I50" s="140">
        <v>8</v>
      </c>
      <c r="J50" s="115">
        <v>0</v>
      </c>
      <c r="K50" s="116">
        <v>0</v>
      </c>
    </row>
    <row r="51" spans="1:11" ht="14.1" customHeight="1" x14ac:dyDescent="0.2">
      <c r="A51" s="306" t="s">
        <v>274</v>
      </c>
      <c r="B51" s="307" t="s">
        <v>275</v>
      </c>
      <c r="C51" s="308"/>
      <c r="D51" s="113">
        <v>2.5676295277395691</v>
      </c>
      <c r="E51" s="115">
        <v>56</v>
      </c>
      <c r="F51" s="114">
        <v>52</v>
      </c>
      <c r="G51" s="114">
        <v>53</v>
      </c>
      <c r="H51" s="114">
        <v>52</v>
      </c>
      <c r="I51" s="140">
        <v>50</v>
      </c>
      <c r="J51" s="115">
        <v>6</v>
      </c>
      <c r="K51" s="116">
        <v>12</v>
      </c>
    </row>
    <row r="52" spans="1:11" ht="14.1" customHeight="1" x14ac:dyDescent="0.2">
      <c r="A52" s="306">
        <v>71</v>
      </c>
      <c r="B52" s="307" t="s">
        <v>276</v>
      </c>
      <c r="C52" s="308"/>
      <c r="D52" s="113">
        <v>6.6024759284731775</v>
      </c>
      <c r="E52" s="115">
        <v>144</v>
      </c>
      <c r="F52" s="114">
        <v>143</v>
      </c>
      <c r="G52" s="114">
        <v>390</v>
      </c>
      <c r="H52" s="114">
        <v>275</v>
      </c>
      <c r="I52" s="140">
        <v>313</v>
      </c>
      <c r="J52" s="115">
        <v>-169</v>
      </c>
      <c r="K52" s="116">
        <v>-53.993610223642172</v>
      </c>
    </row>
    <row r="53" spans="1:11" ht="14.1" customHeight="1" x14ac:dyDescent="0.2">
      <c r="A53" s="306" t="s">
        <v>277</v>
      </c>
      <c r="B53" s="307" t="s">
        <v>278</v>
      </c>
      <c r="C53" s="308"/>
      <c r="D53" s="113">
        <v>2.1091242549289317</v>
      </c>
      <c r="E53" s="115">
        <v>46</v>
      </c>
      <c r="F53" s="114">
        <v>33</v>
      </c>
      <c r="G53" s="114">
        <v>80</v>
      </c>
      <c r="H53" s="114">
        <v>55</v>
      </c>
      <c r="I53" s="140">
        <v>27</v>
      </c>
      <c r="J53" s="115">
        <v>19</v>
      </c>
      <c r="K53" s="116">
        <v>70.370370370370367</v>
      </c>
    </row>
    <row r="54" spans="1:11" ht="14.1" customHeight="1" x14ac:dyDescent="0.2">
      <c r="A54" s="306" t="s">
        <v>279</v>
      </c>
      <c r="B54" s="307" t="s">
        <v>280</v>
      </c>
      <c r="C54" s="308"/>
      <c r="D54" s="113">
        <v>3.5763411279229711</v>
      </c>
      <c r="E54" s="115">
        <v>78</v>
      </c>
      <c r="F54" s="114">
        <v>88</v>
      </c>
      <c r="G54" s="114">
        <v>284</v>
      </c>
      <c r="H54" s="114">
        <v>197</v>
      </c>
      <c r="I54" s="140">
        <v>255</v>
      </c>
      <c r="J54" s="115">
        <v>-177</v>
      </c>
      <c r="K54" s="116">
        <v>-69.411764705882348</v>
      </c>
    </row>
    <row r="55" spans="1:11" ht="14.1" customHeight="1" x14ac:dyDescent="0.2">
      <c r="A55" s="306">
        <v>72</v>
      </c>
      <c r="B55" s="307" t="s">
        <v>281</v>
      </c>
      <c r="C55" s="308"/>
      <c r="D55" s="113">
        <v>1.5130674002751032</v>
      </c>
      <c r="E55" s="115">
        <v>33</v>
      </c>
      <c r="F55" s="114">
        <v>37</v>
      </c>
      <c r="G55" s="114">
        <v>71</v>
      </c>
      <c r="H55" s="114">
        <v>36</v>
      </c>
      <c r="I55" s="140">
        <v>106</v>
      </c>
      <c r="J55" s="115">
        <v>-73</v>
      </c>
      <c r="K55" s="116">
        <v>-68.867924528301884</v>
      </c>
    </row>
    <row r="56" spans="1:11" ht="14.1" customHeight="1" x14ac:dyDescent="0.2">
      <c r="A56" s="306" t="s">
        <v>282</v>
      </c>
      <c r="B56" s="307" t="s">
        <v>283</v>
      </c>
      <c r="C56" s="308"/>
      <c r="D56" s="113">
        <v>0.68775790921595603</v>
      </c>
      <c r="E56" s="115">
        <v>15</v>
      </c>
      <c r="F56" s="114">
        <v>16</v>
      </c>
      <c r="G56" s="114">
        <v>45</v>
      </c>
      <c r="H56" s="114">
        <v>13</v>
      </c>
      <c r="I56" s="140">
        <v>74</v>
      </c>
      <c r="J56" s="115">
        <v>-59</v>
      </c>
      <c r="K56" s="116">
        <v>-79.729729729729726</v>
      </c>
    </row>
    <row r="57" spans="1:11" ht="14.1" customHeight="1" x14ac:dyDescent="0.2">
      <c r="A57" s="306" t="s">
        <v>284</v>
      </c>
      <c r="B57" s="307" t="s">
        <v>285</v>
      </c>
      <c r="C57" s="308"/>
      <c r="D57" s="113">
        <v>0.68775790921595603</v>
      </c>
      <c r="E57" s="115">
        <v>15</v>
      </c>
      <c r="F57" s="114">
        <v>15</v>
      </c>
      <c r="G57" s="114">
        <v>14</v>
      </c>
      <c r="H57" s="114">
        <v>19</v>
      </c>
      <c r="I57" s="140">
        <v>25</v>
      </c>
      <c r="J57" s="115">
        <v>-10</v>
      </c>
      <c r="K57" s="116">
        <v>-40</v>
      </c>
    </row>
    <row r="58" spans="1:11" ht="14.1" customHeight="1" x14ac:dyDescent="0.2">
      <c r="A58" s="306">
        <v>73</v>
      </c>
      <c r="B58" s="307" t="s">
        <v>286</v>
      </c>
      <c r="C58" s="308"/>
      <c r="D58" s="113">
        <v>1.8798716185236131</v>
      </c>
      <c r="E58" s="115">
        <v>41</v>
      </c>
      <c r="F58" s="114">
        <v>35</v>
      </c>
      <c r="G58" s="114">
        <v>60</v>
      </c>
      <c r="H58" s="114">
        <v>59</v>
      </c>
      <c r="I58" s="140">
        <v>33</v>
      </c>
      <c r="J58" s="115">
        <v>8</v>
      </c>
      <c r="K58" s="116">
        <v>24.242424242424242</v>
      </c>
    </row>
    <row r="59" spans="1:11" ht="14.1" customHeight="1" x14ac:dyDescent="0.2">
      <c r="A59" s="306" t="s">
        <v>287</v>
      </c>
      <c r="B59" s="307" t="s">
        <v>288</v>
      </c>
      <c r="C59" s="308"/>
      <c r="D59" s="113">
        <v>1.2838147638697845</v>
      </c>
      <c r="E59" s="115">
        <v>28</v>
      </c>
      <c r="F59" s="114">
        <v>19</v>
      </c>
      <c r="G59" s="114">
        <v>34</v>
      </c>
      <c r="H59" s="114">
        <v>34</v>
      </c>
      <c r="I59" s="140">
        <v>25</v>
      </c>
      <c r="J59" s="115">
        <v>3</v>
      </c>
      <c r="K59" s="116">
        <v>12</v>
      </c>
    </row>
    <row r="60" spans="1:11" ht="14.1" customHeight="1" x14ac:dyDescent="0.2">
      <c r="A60" s="306">
        <v>81</v>
      </c>
      <c r="B60" s="307" t="s">
        <v>289</v>
      </c>
      <c r="C60" s="308"/>
      <c r="D60" s="113">
        <v>6.006419073819349</v>
      </c>
      <c r="E60" s="115">
        <v>131</v>
      </c>
      <c r="F60" s="114">
        <v>137</v>
      </c>
      <c r="G60" s="114">
        <v>298</v>
      </c>
      <c r="H60" s="114">
        <v>114</v>
      </c>
      <c r="I60" s="140">
        <v>153</v>
      </c>
      <c r="J60" s="115">
        <v>-22</v>
      </c>
      <c r="K60" s="116">
        <v>-14.379084967320262</v>
      </c>
    </row>
    <row r="61" spans="1:11" ht="14.1" customHeight="1" x14ac:dyDescent="0.2">
      <c r="A61" s="306" t="s">
        <v>290</v>
      </c>
      <c r="B61" s="307" t="s">
        <v>291</v>
      </c>
      <c r="C61" s="308"/>
      <c r="D61" s="113">
        <v>2.1091242549289317</v>
      </c>
      <c r="E61" s="115">
        <v>46</v>
      </c>
      <c r="F61" s="114">
        <v>31</v>
      </c>
      <c r="G61" s="114">
        <v>89</v>
      </c>
      <c r="H61" s="114">
        <v>33</v>
      </c>
      <c r="I61" s="140">
        <v>43</v>
      </c>
      <c r="J61" s="115">
        <v>3</v>
      </c>
      <c r="K61" s="116">
        <v>6.9767441860465116</v>
      </c>
    </row>
    <row r="62" spans="1:11" ht="14.1" customHeight="1" x14ac:dyDescent="0.2">
      <c r="A62" s="306" t="s">
        <v>292</v>
      </c>
      <c r="B62" s="307" t="s">
        <v>293</v>
      </c>
      <c r="C62" s="308"/>
      <c r="D62" s="113">
        <v>2.4300779458963779</v>
      </c>
      <c r="E62" s="115">
        <v>53</v>
      </c>
      <c r="F62" s="114">
        <v>82</v>
      </c>
      <c r="G62" s="114">
        <v>140</v>
      </c>
      <c r="H62" s="114">
        <v>49</v>
      </c>
      <c r="I62" s="140">
        <v>68</v>
      </c>
      <c r="J62" s="115">
        <v>-15</v>
      </c>
      <c r="K62" s="116">
        <v>-22.058823529411764</v>
      </c>
    </row>
    <row r="63" spans="1:11" ht="14.1" customHeight="1" x14ac:dyDescent="0.2">
      <c r="A63" s="306"/>
      <c r="B63" s="307" t="s">
        <v>294</v>
      </c>
      <c r="C63" s="308"/>
      <c r="D63" s="113">
        <v>2.1549747822099956</v>
      </c>
      <c r="E63" s="115">
        <v>47</v>
      </c>
      <c r="F63" s="114">
        <v>68</v>
      </c>
      <c r="G63" s="114">
        <v>101</v>
      </c>
      <c r="H63" s="114">
        <v>40</v>
      </c>
      <c r="I63" s="140">
        <v>59</v>
      </c>
      <c r="J63" s="115">
        <v>-12</v>
      </c>
      <c r="K63" s="116">
        <v>-20.338983050847457</v>
      </c>
    </row>
    <row r="64" spans="1:11" ht="14.1" customHeight="1" x14ac:dyDescent="0.2">
      <c r="A64" s="306" t="s">
        <v>295</v>
      </c>
      <c r="B64" s="307" t="s">
        <v>296</v>
      </c>
      <c r="C64" s="308"/>
      <c r="D64" s="113">
        <v>0.96286107290233836</v>
      </c>
      <c r="E64" s="115">
        <v>21</v>
      </c>
      <c r="F64" s="114">
        <v>12</v>
      </c>
      <c r="G64" s="114">
        <v>12</v>
      </c>
      <c r="H64" s="114">
        <v>15</v>
      </c>
      <c r="I64" s="140">
        <v>19</v>
      </c>
      <c r="J64" s="115">
        <v>2</v>
      </c>
      <c r="K64" s="116">
        <v>10.526315789473685</v>
      </c>
    </row>
    <row r="65" spans="1:11" ht="14.1" customHeight="1" x14ac:dyDescent="0.2">
      <c r="A65" s="306" t="s">
        <v>297</v>
      </c>
      <c r="B65" s="307" t="s">
        <v>298</v>
      </c>
      <c r="C65" s="308"/>
      <c r="D65" s="113">
        <v>0.18340210912425492</v>
      </c>
      <c r="E65" s="115">
        <v>4</v>
      </c>
      <c r="F65" s="114">
        <v>6</v>
      </c>
      <c r="G65" s="114">
        <v>19</v>
      </c>
      <c r="H65" s="114">
        <v>7</v>
      </c>
      <c r="I65" s="140">
        <v>12</v>
      </c>
      <c r="J65" s="115">
        <v>-8</v>
      </c>
      <c r="K65" s="116">
        <v>-66.666666666666671</v>
      </c>
    </row>
    <row r="66" spans="1:11" ht="14.1" customHeight="1" x14ac:dyDescent="0.2">
      <c r="A66" s="306">
        <v>82</v>
      </c>
      <c r="B66" s="307" t="s">
        <v>299</v>
      </c>
      <c r="C66" s="308"/>
      <c r="D66" s="113">
        <v>1.696469509399358</v>
      </c>
      <c r="E66" s="115">
        <v>37</v>
      </c>
      <c r="F66" s="114">
        <v>36</v>
      </c>
      <c r="G66" s="114">
        <v>114</v>
      </c>
      <c r="H66" s="114">
        <v>36</v>
      </c>
      <c r="I66" s="140">
        <v>49</v>
      </c>
      <c r="J66" s="115">
        <v>-12</v>
      </c>
      <c r="K66" s="116">
        <v>-24.489795918367346</v>
      </c>
    </row>
    <row r="67" spans="1:11" ht="14.1" customHeight="1" x14ac:dyDescent="0.2">
      <c r="A67" s="306" t="s">
        <v>300</v>
      </c>
      <c r="B67" s="307" t="s">
        <v>301</v>
      </c>
      <c r="C67" s="308"/>
      <c r="D67" s="113">
        <v>0.9170105456212746</v>
      </c>
      <c r="E67" s="115">
        <v>20</v>
      </c>
      <c r="F67" s="114">
        <v>20</v>
      </c>
      <c r="G67" s="114">
        <v>49</v>
      </c>
      <c r="H67" s="114">
        <v>12</v>
      </c>
      <c r="I67" s="140">
        <v>23</v>
      </c>
      <c r="J67" s="115">
        <v>-3</v>
      </c>
      <c r="K67" s="116">
        <v>-13.043478260869565</v>
      </c>
    </row>
    <row r="68" spans="1:11" ht="14.1" customHeight="1" x14ac:dyDescent="0.2">
      <c r="A68" s="306" t="s">
        <v>302</v>
      </c>
      <c r="B68" s="307" t="s">
        <v>303</v>
      </c>
      <c r="C68" s="308"/>
      <c r="D68" s="113">
        <v>0.504355800091701</v>
      </c>
      <c r="E68" s="115">
        <v>11</v>
      </c>
      <c r="F68" s="114">
        <v>12</v>
      </c>
      <c r="G68" s="114">
        <v>32</v>
      </c>
      <c r="H68" s="114">
        <v>15</v>
      </c>
      <c r="I68" s="140">
        <v>18</v>
      </c>
      <c r="J68" s="115">
        <v>-7</v>
      </c>
      <c r="K68" s="116">
        <v>-38.888888888888886</v>
      </c>
    </row>
    <row r="69" spans="1:11" ht="14.1" customHeight="1" x14ac:dyDescent="0.2">
      <c r="A69" s="306">
        <v>83</v>
      </c>
      <c r="B69" s="307" t="s">
        <v>304</v>
      </c>
      <c r="C69" s="308"/>
      <c r="D69" s="113">
        <v>12.058688674919761</v>
      </c>
      <c r="E69" s="115">
        <v>263</v>
      </c>
      <c r="F69" s="114">
        <v>289</v>
      </c>
      <c r="G69" s="114">
        <v>410</v>
      </c>
      <c r="H69" s="114">
        <v>279</v>
      </c>
      <c r="I69" s="140">
        <v>370</v>
      </c>
      <c r="J69" s="115">
        <v>-107</v>
      </c>
      <c r="K69" s="116">
        <v>-28.918918918918919</v>
      </c>
    </row>
    <row r="70" spans="1:11" ht="14.1" customHeight="1" x14ac:dyDescent="0.2">
      <c r="A70" s="306" t="s">
        <v>305</v>
      </c>
      <c r="B70" s="307" t="s">
        <v>306</v>
      </c>
      <c r="C70" s="308"/>
      <c r="D70" s="113">
        <v>8.023842274186153</v>
      </c>
      <c r="E70" s="115">
        <v>175</v>
      </c>
      <c r="F70" s="114">
        <v>193</v>
      </c>
      <c r="G70" s="114">
        <v>298</v>
      </c>
      <c r="H70" s="114">
        <v>189</v>
      </c>
      <c r="I70" s="140">
        <v>239</v>
      </c>
      <c r="J70" s="115">
        <v>-64</v>
      </c>
      <c r="K70" s="116">
        <v>-26.778242677824267</v>
      </c>
    </row>
    <row r="71" spans="1:11" ht="14.1" customHeight="1" x14ac:dyDescent="0.2">
      <c r="A71" s="306"/>
      <c r="B71" s="307" t="s">
        <v>307</v>
      </c>
      <c r="C71" s="308"/>
      <c r="D71" s="113">
        <v>1.8340210912425492</v>
      </c>
      <c r="E71" s="115">
        <v>40</v>
      </c>
      <c r="F71" s="114">
        <v>54</v>
      </c>
      <c r="G71" s="114">
        <v>113</v>
      </c>
      <c r="H71" s="114">
        <v>55</v>
      </c>
      <c r="I71" s="140">
        <v>85</v>
      </c>
      <c r="J71" s="115">
        <v>-45</v>
      </c>
      <c r="K71" s="116">
        <v>-52.941176470588232</v>
      </c>
    </row>
    <row r="72" spans="1:11" ht="14.1" customHeight="1" x14ac:dyDescent="0.2">
      <c r="A72" s="306">
        <v>84</v>
      </c>
      <c r="B72" s="307" t="s">
        <v>308</v>
      </c>
      <c r="C72" s="308"/>
      <c r="D72" s="113">
        <v>3.9431453461714812</v>
      </c>
      <c r="E72" s="115">
        <v>86</v>
      </c>
      <c r="F72" s="114">
        <v>121</v>
      </c>
      <c r="G72" s="114">
        <v>103</v>
      </c>
      <c r="H72" s="114">
        <v>110</v>
      </c>
      <c r="I72" s="140">
        <v>86</v>
      </c>
      <c r="J72" s="115">
        <v>0</v>
      </c>
      <c r="K72" s="116">
        <v>0</v>
      </c>
    </row>
    <row r="73" spans="1:11" ht="14.1" customHeight="1" x14ac:dyDescent="0.2">
      <c r="A73" s="306" t="s">
        <v>309</v>
      </c>
      <c r="B73" s="307" t="s">
        <v>310</v>
      </c>
      <c r="C73" s="308"/>
      <c r="D73" s="113">
        <v>1.4672168729940394</v>
      </c>
      <c r="E73" s="115">
        <v>32</v>
      </c>
      <c r="F73" s="114">
        <v>12</v>
      </c>
      <c r="G73" s="114">
        <v>29</v>
      </c>
      <c r="H73" s="114">
        <v>18</v>
      </c>
      <c r="I73" s="140">
        <v>17</v>
      </c>
      <c r="J73" s="115">
        <v>15</v>
      </c>
      <c r="K73" s="116">
        <v>88.235294117647058</v>
      </c>
    </row>
    <row r="74" spans="1:11" ht="14.1" customHeight="1" x14ac:dyDescent="0.2">
      <c r="A74" s="306" t="s">
        <v>311</v>
      </c>
      <c r="B74" s="307" t="s">
        <v>312</v>
      </c>
      <c r="C74" s="308"/>
      <c r="D74" s="113" t="s">
        <v>513</v>
      </c>
      <c r="E74" s="115" t="s">
        <v>513</v>
      </c>
      <c r="F74" s="114" t="s">
        <v>513</v>
      </c>
      <c r="G74" s="114">
        <v>6</v>
      </c>
      <c r="H74" s="114" t="s">
        <v>513</v>
      </c>
      <c r="I74" s="140">
        <v>0</v>
      </c>
      <c r="J74" s="115" t="s">
        <v>513</v>
      </c>
      <c r="K74" s="116" t="s">
        <v>513</v>
      </c>
    </row>
    <row r="75" spans="1:11" ht="14.1" customHeight="1" x14ac:dyDescent="0.2">
      <c r="A75" s="306" t="s">
        <v>313</v>
      </c>
      <c r="B75" s="307" t="s">
        <v>314</v>
      </c>
      <c r="C75" s="308"/>
      <c r="D75" s="113">
        <v>2.1091242549289317</v>
      </c>
      <c r="E75" s="115">
        <v>46</v>
      </c>
      <c r="F75" s="114">
        <v>101</v>
      </c>
      <c r="G75" s="114">
        <v>62</v>
      </c>
      <c r="H75" s="114">
        <v>87</v>
      </c>
      <c r="I75" s="140">
        <v>56</v>
      </c>
      <c r="J75" s="115">
        <v>-10</v>
      </c>
      <c r="K75" s="116">
        <v>-17.857142857142858</v>
      </c>
    </row>
    <row r="76" spans="1:11" ht="14.1" customHeight="1" x14ac:dyDescent="0.2">
      <c r="A76" s="306">
        <v>91</v>
      </c>
      <c r="B76" s="307" t="s">
        <v>315</v>
      </c>
      <c r="C76" s="308"/>
      <c r="D76" s="113">
        <v>0.4126547455295736</v>
      </c>
      <c r="E76" s="115">
        <v>9</v>
      </c>
      <c r="F76" s="114">
        <v>7</v>
      </c>
      <c r="G76" s="114">
        <v>21</v>
      </c>
      <c r="H76" s="114">
        <v>8</v>
      </c>
      <c r="I76" s="140">
        <v>9</v>
      </c>
      <c r="J76" s="115">
        <v>0</v>
      </c>
      <c r="K76" s="116">
        <v>0</v>
      </c>
    </row>
    <row r="77" spans="1:11" ht="14.1" customHeight="1" x14ac:dyDescent="0.2">
      <c r="A77" s="306">
        <v>92</v>
      </c>
      <c r="B77" s="307" t="s">
        <v>316</v>
      </c>
      <c r="C77" s="308"/>
      <c r="D77" s="113">
        <v>1.3296652911508482</v>
      </c>
      <c r="E77" s="115">
        <v>29</v>
      </c>
      <c r="F77" s="114">
        <v>21</v>
      </c>
      <c r="G77" s="114">
        <v>25</v>
      </c>
      <c r="H77" s="114">
        <v>22</v>
      </c>
      <c r="I77" s="140">
        <v>33</v>
      </c>
      <c r="J77" s="115">
        <v>-4</v>
      </c>
      <c r="K77" s="116">
        <v>-12.121212121212121</v>
      </c>
    </row>
    <row r="78" spans="1:11" ht="14.1" customHeight="1" x14ac:dyDescent="0.2">
      <c r="A78" s="306">
        <v>93</v>
      </c>
      <c r="B78" s="307" t="s">
        <v>317</v>
      </c>
      <c r="C78" s="308"/>
      <c r="D78" s="113">
        <v>0.18340210912425492</v>
      </c>
      <c r="E78" s="115">
        <v>4</v>
      </c>
      <c r="F78" s="114" t="s">
        <v>513</v>
      </c>
      <c r="G78" s="114">
        <v>3</v>
      </c>
      <c r="H78" s="114">
        <v>4</v>
      </c>
      <c r="I78" s="140" t="s">
        <v>513</v>
      </c>
      <c r="J78" s="115" t="s">
        <v>513</v>
      </c>
      <c r="K78" s="116" t="s">
        <v>513</v>
      </c>
    </row>
    <row r="79" spans="1:11" ht="14.1" customHeight="1" x14ac:dyDescent="0.2">
      <c r="A79" s="306">
        <v>94</v>
      </c>
      <c r="B79" s="307" t="s">
        <v>318</v>
      </c>
      <c r="C79" s="308"/>
      <c r="D79" s="113" t="s">
        <v>513</v>
      </c>
      <c r="E79" s="115" t="s">
        <v>513</v>
      </c>
      <c r="F79" s="114">
        <v>8</v>
      </c>
      <c r="G79" s="114">
        <v>8</v>
      </c>
      <c r="H79" s="114">
        <v>14</v>
      </c>
      <c r="I79" s="140" t="s">
        <v>513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t="s">
        <v>513</v>
      </c>
      <c r="G81" s="144">
        <v>0</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2590</v>
      </c>
      <c r="E11" s="114">
        <v>2121</v>
      </c>
      <c r="F11" s="114">
        <v>2691</v>
      </c>
      <c r="G11" s="114">
        <v>2109</v>
      </c>
      <c r="H11" s="140">
        <v>2480</v>
      </c>
      <c r="I11" s="115">
        <v>110</v>
      </c>
      <c r="J11" s="116">
        <v>4.435483870967742</v>
      </c>
    </row>
    <row r="12" spans="1:15" s="110" customFormat="1" ht="24.95" customHeight="1" x14ac:dyDescent="0.2">
      <c r="A12" s="193" t="s">
        <v>132</v>
      </c>
      <c r="B12" s="194" t="s">
        <v>133</v>
      </c>
      <c r="C12" s="113">
        <v>0.77220077220077221</v>
      </c>
      <c r="D12" s="115">
        <v>20</v>
      </c>
      <c r="E12" s="114">
        <v>34</v>
      </c>
      <c r="F12" s="114">
        <v>28</v>
      </c>
      <c r="G12" s="114">
        <v>33</v>
      </c>
      <c r="H12" s="140">
        <v>23</v>
      </c>
      <c r="I12" s="115">
        <v>-3</v>
      </c>
      <c r="J12" s="116">
        <v>-13.043478260869565</v>
      </c>
    </row>
    <row r="13" spans="1:15" s="110" customFormat="1" ht="24.95" customHeight="1" x14ac:dyDescent="0.2">
      <c r="A13" s="193" t="s">
        <v>134</v>
      </c>
      <c r="B13" s="199" t="s">
        <v>214</v>
      </c>
      <c r="C13" s="113">
        <v>1.0038610038610039</v>
      </c>
      <c r="D13" s="115">
        <v>26</v>
      </c>
      <c r="E13" s="114">
        <v>12</v>
      </c>
      <c r="F13" s="114">
        <v>8</v>
      </c>
      <c r="G13" s="114">
        <v>21</v>
      </c>
      <c r="H13" s="140">
        <v>27</v>
      </c>
      <c r="I13" s="115">
        <v>-1</v>
      </c>
      <c r="J13" s="116">
        <v>-3.7037037037037037</v>
      </c>
    </row>
    <row r="14" spans="1:15" s="287" customFormat="1" ht="24.95" customHeight="1" x14ac:dyDescent="0.2">
      <c r="A14" s="193" t="s">
        <v>215</v>
      </c>
      <c r="B14" s="199" t="s">
        <v>137</v>
      </c>
      <c r="C14" s="113">
        <v>15.212355212355213</v>
      </c>
      <c r="D14" s="115">
        <v>394</v>
      </c>
      <c r="E14" s="114">
        <v>171</v>
      </c>
      <c r="F14" s="114">
        <v>259</v>
      </c>
      <c r="G14" s="114">
        <v>185</v>
      </c>
      <c r="H14" s="140">
        <v>153</v>
      </c>
      <c r="I14" s="115">
        <v>241</v>
      </c>
      <c r="J14" s="116">
        <v>157.51633986928104</v>
      </c>
      <c r="K14" s="110"/>
      <c r="L14" s="110"/>
      <c r="M14" s="110"/>
      <c r="N14" s="110"/>
      <c r="O14" s="110"/>
    </row>
    <row r="15" spans="1:15" s="110" customFormat="1" ht="24.95" customHeight="1" x14ac:dyDescent="0.2">
      <c r="A15" s="193" t="s">
        <v>216</v>
      </c>
      <c r="B15" s="199" t="s">
        <v>217</v>
      </c>
      <c r="C15" s="113">
        <v>10.038610038610038</v>
      </c>
      <c r="D15" s="115">
        <v>260</v>
      </c>
      <c r="E15" s="114">
        <v>77</v>
      </c>
      <c r="F15" s="114">
        <v>51</v>
      </c>
      <c r="G15" s="114">
        <v>25</v>
      </c>
      <c r="H15" s="140">
        <v>40</v>
      </c>
      <c r="I15" s="115">
        <v>220</v>
      </c>
      <c r="J15" s="116" t="s">
        <v>514</v>
      </c>
    </row>
    <row r="16" spans="1:15" s="287" customFormat="1" ht="24.95" customHeight="1" x14ac:dyDescent="0.2">
      <c r="A16" s="193" t="s">
        <v>218</v>
      </c>
      <c r="B16" s="199" t="s">
        <v>141</v>
      </c>
      <c r="C16" s="113">
        <v>4.2857142857142856</v>
      </c>
      <c r="D16" s="115">
        <v>111</v>
      </c>
      <c r="E16" s="114">
        <v>82</v>
      </c>
      <c r="F16" s="114">
        <v>102</v>
      </c>
      <c r="G16" s="114">
        <v>111</v>
      </c>
      <c r="H16" s="140">
        <v>98</v>
      </c>
      <c r="I16" s="115">
        <v>13</v>
      </c>
      <c r="J16" s="116">
        <v>13.26530612244898</v>
      </c>
      <c r="K16" s="110"/>
      <c r="L16" s="110"/>
      <c r="M16" s="110"/>
      <c r="N16" s="110"/>
      <c r="O16" s="110"/>
    </row>
    <row r="17" spans="1:15" s="110" customFormat="1" ht="24.95" customHeight="1" x14ac:dyDescent="0.2">
      <c r="A17" s="193" t="s">
        <v>142</v>
      </c>
      <c r="B17" s="199" t="s">
        <v>220</v>
      </c>
      <c r="C17" s="113">
        <v>0.88803088803088803</v>
      </c>
      <c r="D17" s="115">
        <v>23</v>
      </c>
      <c r="E17" s="114">
        <v>12</v>
      </c>
      <c r="F17" s="114">
        <v>106</v>
      </c>
      <c r="G17" s="114">
        <v>49</v>
      </c>
      <c r="H17" s="140">
        <v>15</v>
      </c>
      <c r="I17" s="115">
        <v>8</v>
      </c>
      <c r="J17" s="116">
        <v>53.333333333333336</v>
      </c>
    </row>
    <row r="18" spans="1:15" s="287" customFormat="1" ht="24.95" customHeight="1" x14ac:dyDescent="0.2">
      <c r="A18" s="201" t="s">
        <v>144</v>
      </c>
      <c r="B18" s="202" t="s">
        <v>145</v>
      </c>
      <c r="C18" s="113">
        <v>2.8571428571428572</v>
      </c>
      <c r="D18" s="115">
        <v>74</v>
      </c>
      <c r="E18" s="114">
        <v>67</v>
      </c>
      <c r="F18" s="114">
        <v>102</v>
      </c>
      <c r="G18" s="114">
        <v>78</v>
      </c>
      <c r="H18" s="140">
        <v>100</v>
      </c>
      <c r="I18" s="115">
        <v>-26</v>
      </c>
      <c r="J18" s="116">
        <v>-26</v>
      </c>
      <c r="K18" s="110"/>
      <c r="L18" s="110"/>
      <c r="M18" s="110"/>
      <c r="N18" s="110"/>
      <c r="O18" s="110"/>
    </row>
    <row r="19" spans="1:15" s="110" customFormat="1" ht="24.95" customHeight="1" x14ac:dyDescent="0.2">
      <c r="A19" s="193" t="s">
        <v>146</v>
      </c>
      <c r="B19" s="199" t="s">
        <v>147</v>
      </c>
      <c r="C19" s="113">
        <v>12.702702702702704</v>
      </c>
      <c r="D19" s="115">
        <v>329</v>
      </c>
      <c r="E19" s="114">
        <v>381</v>
      </c>
      <c r="F19" s="114">
        <v>349</v>
      </c>
      <c r="G19" s="114">
        <v>283</v>
      </c>
      <c r="H19" s="140">
        <v>328</v>
      </c>
      <c r="I19" s="115">
        <v>1</v>
      </c>
      <c r="J19" s="116">
        <v>0.3048780487804878</v>
      </c>
    </row>
    <row r="20" spans="1:15" s="287" customFormat="1" ht="24.95" customHeight="1" x14ac:dyDescent="0.2">
      <c r="A20" s="193" t="s">
        <v>148</v>
      </c>
      <c r="B20" s="199" t="s">
        <v>149</v>
      </c>
      <c r="C20" s="113">
        <v>3.0115830115830118</v>
      </c>
      <c r="D20" s="115">
        <v>78</v>
      </c>
      <c r="E20" s="114">
        <v>47</v>
      </c>
      <c r="F20" s="114">
        <v>59</v>
      </c>
      <c r="G20" s="114">
        <v>39</v>
      </c>
      <c r="H20" s="140">
        <v>62</v>
      </c>
      <c r="I20" s="115">
        <v>16</v>
      </c>
      <c r="J20" s="116">
        <v>25.806451612903224</v>
      </c>
      <c r="K20" s="110"/>
      <c r="L20" s="110"/>
      <c r="M20" s="110"/>
      <c r="N20" s="110"/>
      <c r="O20" s="110"/>
    </row>
    <row r="21" spans="1:15" s="110" customFormat="1" ht="24.95" customHeight="1" x14ac:dyDescent="0.2">
      <c r="A21" s="201" t="s">
        <v>150</v>
      </c>
      <c r="B21" s="202" t="s">
        <v>151</v>
      </c>
      <c r="C21" s="113">
        <v>4.4787644787644787</v>
      </c>
      <c r="D21" s="115">
        <v>116</v>
      </c>
      <c r="E21" s="114">
        <v>99</v>
      </c>
      <c r="F21" s="114">
        <v>98</v>
      </c>
      <c r="G21" s="114">
        <v>103</v>
      </c>
      <c r="H21" s="140">
        <v>107</v>
      </c>
      <c r="I21" s="115">
        <v>9</v>
      </c>
      <c r="J21" s="116">
        <v>8.4112149532710276</v>
      </c>
    </row>
    <row r="22" spans="1:15" s="110" customFormat="1" ht="24.95" customHeight="1" x14ac:dyDescent="0.2">
      <c r="A22" s="201" t="s">
        <v>152</v>
      </c>
      <c r="B22" s="199" t="s">
        <v>153</v>
      </c>
      <c r="C22" s="113">
        <v>0.96525096525096521</v>
      </c>
      <c r="D22" s="115">
        <v>25</v>
      </c>
      <c r="E22" s="114">
        <v>20</v>
      </c>
      <c r="F22" s="114">
        <v>28</v>
      </c>
      <c r="G22" s="114">
        <v>24</v>
      </c>
      <c r="H22" s="140">
        <v>26</v>
      </c>
      <c r="I22" s="115">
        <v>-1</v>
      </c>
      <c r="J22" s="116">
        <v>-3.8461538461538463</v>
      </c>
    </row>
    <row r="23" spans="1:15" s="110" customFormat="1" ht="24.95" customHeight="1" x14ac:dyDescent="0.2">
      <c r="A23" s="193" t="s">
        <v>154</v>
      </c>
      <c r="B23" s="199" t="s">
        <v>155</v>
      </c>
      <c r="C23" s="113">
        <v>1.4285714285714286</v>
      </c>
      <c r="D23" s="115">
        <v>37</v>
      </c>
      <c r="E23" s="114">
        <v>26</v>
      </c>
      <c r="F23" s="114">
        <v>42</v>
      </c>
      <c r="G23" s="114">
        <v>40</v>
      </c>
      <c r="H23" s="140">
        <v>90</v>
      </c>
      <c r="I23" s="115">
        <v>-53</v>
      </c>
      <c r="J23" s="116">
        <v>-58.888888888888886</v>
      </c>
    </row>
    <row r="24" spans="1:15" s="110" customFormat="1" ht="24.95" customHeight="1" x14ac:dyDescent="0.2">
      <c r="A24" s="193" t="s">
        <v>156</v>
      </c>
      <c r="B24" s="199" t="s">
        <v>221</v>
      </c>
      <c r="C24" s="113">
        <v>3.7065637065637067</v>
      </c>
      <c r="D24" s="115">
        <v>96</v>
      </c>
      <c r="E24" s="114">
        <v>74</v>
      </c>
      <c r="F24" s="114">
        <v>99</v>
      </c>
      <c r="G24" s="114">
        <v>94</v>
      </c>
      <c r="H24" s="140">
        <v>80</v>
      </c>
      <c r="I24" s="115">
        <v>16</v>
      </c>
      <c r="J24" s="116">
        <v>20</v>
      </c>
    </row>
    <row r="25" spans="1:15" s="110" customFormat="1" ht="24.95" customHeight="1" x14ac:dyDescent="0.2">
      <c r="A25" s="193" t="s">
        <v>222</v>
      </c>
      <c r="B25" s="204" t="s">
        <v>159</v>
      </c>
      <c r="C25" s="113">
        <v>2.0077220077220077</v>
      </c>
      <c r="D25" s="115">
        <v>52</v>
      </c>
      <c r="E25" s="114">
        <v>37</v>
      </c>
      <c r="F25" s="114">
        <v>40</v>
      </c>
      <c r="G25" s="114">
        <v>37</v>
      </c>
      <c r="H25" s="140">
        <v>30</v>
      </c>
      <c r="I25" s="115">
        <v>22</v>
      </c>
      <c r="J25" s="116">
        <v>73.333333333333329</v>
      </c>
    </row>
    <row r="26" spans="1:15" s="110" customFormat="1" ht="24.95" customHeight="1" x14ac:dyDescent="0.2">
      <c r="A26" s="201">
        <v>782.78300000000002</v>
      </c>
      <c r="B26" s="203" t="s">
        <v>160</v>
      </c>
      <c r="C26" s="113">
        <v>20.617760617760617</v>
      </c>
      <c r="D26" s="115">
        <v>534</v>
      </c>
      <c r="E26" s="114">
        <v>538</v>
      </c>
      <c r="F26" s="114">
        <v>533</v>
      </c>
      <c r="G26" s="114">
        <v>496</v>
      </c>
      <c r="H26" s="140">
        <v>500</v>
      </c>
      <c r="I26" s="115">
        <v>34</v>
      </c>
      <c r="J26" s="116">
        <v>6.8</v>
      </c>
    </row>
    <row r="27" spans="1:15" s="110" customFormat="1" ht="24.95" customHeight="1" x14ac:dyDescent="0.2">
      <c r="A27" s="193" t="s">
        <v>161</v>
      </c>
      <c r="B27" s="199" t="s">
        <v>162</v>
      </c>
      <c r="C27" s="113">
        <v>1.6602316602316602</v>
      </c>
      <c r="D27" s="115">
        <v>43</v>
      </c>
      <c r="E27" s="114">
        <v>40</v>
      </c>
      <c r="F27" s="114">
        <v>62</v>
      </c>
      <c r="G27" s="114">
        <v>49</v>
      </c>
      <c r="H27" s="140">
        <v>49</v>
      </c>
      <c r="I27" s="115">
        <v>-6</v>
      </c>
      <c r="J27" s="116">
        <v>-12.244897959183673</v>
      </c>
    </row>
    <row r="28" spans="1:15" s="110" customFormat="1" ht="24.95" customHeight="1" x14ac:dyDescent="0.2">
      <c r="A28" s="193" t="s">
        <v>163</v>
      </c>
      <c r="B28" s="199" t="s">
        <v>164</v>
      </c>
      <c r="C28" s="113">
        <v>8.378378378378379</v>
      </c>
      <c r="D28" s="115">
        <v>217</v>
      </c>
      <c r="E28" s="114">
        <v>147</v>
      </c>
      <c r="F28" s="114">
        <v>266</v>
      </c>
      <c r="G28" s="114">
        <v>168</v>
      </c>
      <c r="H28" s="140">
        <v>222</v>
      </c>
      <c r="I28" s="115">
        <v>-5</v>
      </c>
      <c r="J28" s="116">
        <v>-2.2522522522522523</v>
      </c>
    </row>
    <row r="29" spans="1:15" s="110" customFormat="1" ht="24.95" customHeight="1" x14ac:dyDescent="0.2">
      <c r="A29" s="193">
        <v>86</v>
      </c>
      <c r="B29" s="199" t="s">
        <v>165</v>
      </c>
      <c r="C29" s="113">
        <v>5.5984555984555984</v>
      </c>
      <c r="D29" s="115">
        <v>145</v>
      </c>
      <c r="E29" s="114">
        <v>108</v>
      </c>
      <c r="F29" s="114">
        <v>206</v>
      </c>
      <c r="G29" s="114">
        <v>118</v>
      </c>
      <c r="H29" s="140">
        <v>131</v>
      </c>
      <c r="I29" s="115">
        <v>14</v>
      </c>
      <c r="J29" s="116">
        <v>10.687022900763358</v>
      </c>
    </row>
    <row r="30" spans="1:15" s="110" customFormat="1" ht="24.95" customHeight="1" x14ac:dyDescent="0.2">
      <c r="A30" s="193">
        <v>87.88</v>
      </c>
      <c r="B30" s="204" t="s">
        <v>166</v>
      </c>
      <c r="C30" s="113">
        <v>10.424710424710424</v>
      </c>
      <c r="D30" s="115">
        <v>270</v>
      </c>
      <c r="E30" s="114">
        <v>250</v>
      </c>
      <c r="F30" s="114">
        <v>358</v>
      </c>
      <c r="G30" s="114">
        <v>265</v>
      </c>
      <c r="H30" s="140">
        <v>266</v>
      </c>
      <c r="I30" s="115">
        <v>4</v>
      </c>
      <c r="J30" s="116">
        <v>1.5037593984962405</v>
      </c>
    </row>
    <row r="31" spans="1:15" s="110" customFormat="1" ht="24.95" customHeight="1" x14ac:dyDescent="0.2">
      <c r="A31" s="193" t="s">
        <v>167</v>
      </c>
      <c r="B31" s="199" t="s">
        <v>168</v>
      </c>
      <c r="C31" s="113">
        <v>5.1737451737451741</v>
      </c>
      <c r="D31" s="115">
        <v>134</v>
      </c>
      <c r="E31" s="114">
        <v>70</v>
      </c>
      <c r="F31" s="114">
        <v>154</v>
      </c>
      <c r="G31" s="114">
        <v>76</v>
      </c>
      <c r="H31" s="140">
        <v>286</v>
      </c>
      <c r="I31" s="115">
        <v>-152</v>
      </c>
      <c r="J31" s="116">
        <v>-53.146853146853147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0.77220077220077221</v>
      </c>
      <c r="D34" s="115">
        <v>20</v>
      </c>
      <c r="E34" s="114">
        <v>34</v>
      </c>
      <c r="F34" s="114">
        <v>28</v>
      </c>
      <c r="G34" s="114">
        <v>33</v>
      </c>
      <c r="H34" s="140">
        <v>23</v>
      </c>
      <c r="I34" s="115">
        <v>-3</v>
      </c>
      <c r="J34" s="116">
        <v>-13.043478260869565</v>
      </c>
    </row>
    <row r="35" spans="1:10" s="110" customFormat="1" ht="24.95" customHeight="1" x14ac:dyDescent="0.2">
      <c r="A35" s="292" t="s">
        <v>171</v>
      </c>
      <c r="B35" s="293" t="s">
        <v>172</v>
      </c>
      <c r="C35" s="113">
        <v>19.073359073359072</v>
      </c>
      <c r="D35" s="115">
        <v>494</v>
      </c>
      <c r="E35" s="114">
        <v>250</v>
      </c>
      <c r="F35" s="114">
        <v>369</v>
      </c>
      <c r="G35" s="114">
        <v>284</v>
      </c>
      <c r="H35" s="140">
        <v>280</v>
      </c>
      <c r="I35" s="115">
        <v>214</v>
      </c>
      <c r="J35" s="116">
        <v>76.428571428571431</v>
      </c>
    </row>
    <row r="36" spans="1:10" s="110" customFormat="1" ht="24.95" customHeight="1" x14ac:dyDescent="0.2">
      <c r="A36" s="294" t="s">
        <v>173</v>
      </c>
      <c r="B36" s="295" t="s">
        <v>174</v>
      </c>
      <c r="C36" s="125">
        <v>80.154440154440152</v>
      </c>
      <c r="D36" s="143">
        <v>2076</v>
      </c>
      <c r="E36" s="144">
        <v>1837</v>
      </c>
      <c r="F36" s="144">
        <v>2294</v>
      </c>
      <c r="G36" s="144">
        <v>1792</v>
      </c>
      <c r="H36" s="145">
        <v>2177</v>
      </c>
      <c r="I36" s="143">
        <v>-101</v>
      </c>
      <c r="J36" s="146">
        <v>-4.6394120349104275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2590</v>
      </c>
      <c r="F11" s="264">
        <v>2121</v>
      </c>
      <c r="G11" s="264">
        <v>2691</v>
      </c>
      <c r="H11" s="264">
        <v>2109</v>
      </c>
      <c r="I11" s="265">
        <v>2480</v>
      </c>
      <c r="J11" s="263">
        <v>110</v>
      </c>
      <c r="K11" s="266">
        <v>4.435483870967742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29.227799227799228</v>
      </c>
      <c r="E13" s="115">
        <v>757</v>
      </c>
      <c r="F13" s="114">
        <v>721</v>
      </c>
      <c r="G13" s="114">
        <v>901</v>
      </c>
      <c r="H13" s="114">
        <v>702</v>
      </c>
      <c r="I13" s="140">
        <v>817</v>
      </c>
      <c r="J13" s="115">
        <v>-60</v>
      </c>
      <c r="K13" s="116">
        <v>-7.3439412484700126</v>
      </c>
    </row>
    <row r="14" spans="1:17" ht="15.95" customHeight="1" x14ac:dyDescent="0.2">
      <c r="A14" s="306" t="s">
        <v>230</v>
      </c>
      <c r="B14" s="307"/>
      <c r="C14" s="308"/>
      <c r="D14" s="113">
        <v>55.752895752895753</v>
      </c>
      <c r="E14" s="115">
        <v>1444</v>
      </c>
      <c r="F14" s="114">
        <v>1114</v>
      </c>
      <c r="G14" s="114">
        <v>1393</v>
      </c>
      <c r="H14" s="114">
        <v>1118</v>
      </c>
      <c r="I14" s="140">
        <v>1246</v>
      </c>
      <c r="J14" s="115">
        <v>198</v>
      </c>
      <c r="K14" s="116">
        <v>15.890850722311397</v>
      </c>
    </row>
    <row r="15" spans="1:17" ht="15.95" customHeight="1" x14ac:dyDescent="0.2">
      <c r="A15" s="306" t="s">
        <v>231</v>
      </c>
      <c r="B15" s="307"/>
      <c r="C15" s="308"/>
      <c r="D15" s="113">
        <v>4.0540540540540544</v>
      </c>
      <c r="E15" s="115">
        <v>105</v>
      </c>
      <c r="F15" s="114">
        <v>116</v>
      </c>
      <c r="G15" s="114">
        <v>122</v>
      </c>
      <c r="H15" s="114">
        <v>103</v>
      </c>
      <c r="I15" s="140">
        <v>141</v>
      </c>
      <c r="J15" s="115">
        <v>-36</v>
      </c>
      <c r="K15" s="116">
        <v>-25.531914893617021</v>
      </c>
    </row>
    <row r="16" spans="1:17" ht="15.95" customHeight="1" x14ac:dyDescent="0.2">
      <c r="A16" s="306" t="s">
        <v>232</v>
      </c>
      <c r="B16" s="307"/>
      <c r="C16" s="308"/>
      <c r="D16" s="113">
        <v>10.926640926640927</v>
      </c>
      <c r="E16" s="115">
        <v>283</v>
      </c>
      <c r="F16" s="114">
        <v>170</v>
      </c>
      <c r="G16" s="114">
        <v>273</v>
      </c>
      <c r="H16" s="114">
        <v>186</v>
      </c>
      <c r="I16" s="140">
        <v>275</v>
      </c>
      <c r="J16" s="115">
        <v>8</v>
      </c>
      <c r="K16" s="116">
        <v>2.9090909090909092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1.0038610038610039</v>
      </c>
      <c r="E18" s="115">
        <v>26</v>
      </c>
      <c r="F18" s="114">
        <v>39</v>
      </c>
      <c r="G18" s="114">
        <v>34</v>
      </c>
      <c r="H18" s="114">
        <v>37</v>
      </c>
      <c r="I18" s="140">
        <v>31</v>
      </c>
      <c r="J18" s="115">
        <v>-5</v>
      </c>
      <c r="K18" s="116">
        <v>-16.129032258064516</v>
      </c>
    </row>
    <row r="19" spans="1:11" ht="14.1" customHeight="1" x14ac:dyDescent="0.2">
      <c r="A19" s="306" t="s">
        <v>235</v>
      </c>
      <c r="B19" s="307" t="s">
        <v>236</v>
      </c>
      <c r="C19" s="308"/>
      <c r="D19" s="113">
        <v>0.81081081081081086</v>
      </c>
      <c r="E19" s="115">
        <v>21</v>
      </c>
      <c r="F19" s="114">
        <v>37</v>
      </c>
      <c r="G19" s="114">
        <v>28</v>
      </c>
      <c r="H19" s="114">
        <v>34</v>
      </c>
      <c r="I19" s="140">
        <v>27</v>
      </c>
      <c r="J19" s="115">
        <v>-6</v>
      </c>
      <c r="K19" s="116">
        <v>-22.222222222222221</v>
      </c>
    </row>
    <row r="20" spans="1:11" ht="14.1" customHeight="1" x14ac:dyDescent="0.2">
      <c r="A20" s="306">
        <v>12</v>
      </c>
      <c r="B20" s="307" t="s">
        <v>237</v>
      </c>
      <c r="C20" s="308"/>
      <c r="D20" s="113">
        <v>0.73359073359073357</v>
      </c>
      <c r="E20" s="115">
        <v>19</v>
      </c>
      <c r="F20" s="114">
        <v>17</v>
      </c>
      <c r="G20" s="114">
        <v>24</v>
      </c>
      <c r="H20" s="114">
        <v>16</v>
      </c>
      <c r="I20" s="140">
        <v>12</v>
      </c>
      <c r="J20" s="115">
        <v>7</v>
      </c>
      <c r="K20" s="116">
        <v>58.333333333333336</v>
      </c>
    </row>
    <row r="21" spans="1:11" ht="14.1" customHeight="1" x14ac:dyDescent="0.2">
      <c r="A21" s="306">
        <v>21</v>
      </c>
      <c r="B21" s="307" t="s">
        <v>238</v>
      </c>
      <c r="C21" s="308"/>
      <c r="D21" s="113">
        <v>0.77220077220077221</v>
      </c>
      <c r="E21" s="115">
        <v>20</v>
      </c>
      <c r="F21" s="114">
        <v>18</v>
      </c>
      <c r="G21" s="114">
        <v>21</v>
      </c>
      <c r="H21" s="114">
        <v>11</v>
      </c>
      <c r="I21" s="140" t="s">
        <v>513</v>
      </c>
      <c r="J21" s="115" t="s">
        <v>513</v>
      </c>
      <c r="K21" s="116" t="s">
        <v>513</v>
      </c>
    </row>
    <row r="22" spans="1:11" ht="14.1" customHeight="1" x14ac:dyDescent="0.2">
      <c r="A22" s="306">
        <v>22</v>
      </c>
      <c r="B22" s="307" t="s">
        <v>239</v>
      </c>
      <c r="C22" s="308"/>
      <c r="D22" s="113">
        <v>2.2007722007722008</v>
      </c>
      <c r="E22" s="115">
        <v>57</v>
      </c>
      <c r="F22" s="114">
        <v>46</v>
      </c>
      <c r="G22" s="114">
        <v>76</v>
      </c>
      <c r="H22" s="114">
        <v>55</v>
      </c>
      <c r="I22" s="140">
        <v>48</v>
      </c>
      <c r="J22" s="115">
        <v>9</v>
      </c>
      <c r="K22" s="116">
        <v>18.75</v>
      </c>
    </row>
    <row r="23" spans="1:11" ht="14.1" customHeight="1" x14ac:dyDescent="0.2">
      <c r="A23" s="306">
        <v>23</v>
      </c>
      <c r="B23" s="307" t="s">
        <v>240</v>
      </c>
      <c r="C23" s="308"/>
      <c r="D23" s="113">
        <v>1.196911196911197</v>
      </c>
      <c r="E23" s="115">
        <v>31</v>
      </c>
      <c r="F23" s="114">
        <v>14</v>
      </c>
      <c r="G23" s="114">
        <v>30</v>
      </c>
      <c r="H23" s="114">
        <v>16</v>
      </c>
      <c r="I23" s="140">
        <v>16</v>
      </c>
      <c r="J23" s="115">
        <v>15</v>
      </c>
      <c r="K23" s="116">
        <v>93.75</v>
      </c>
    </row>
    <row r="24" spans="1:11" ht="14.1" customHeight="1" x14ac:dyDescent="0.2">
      <c r="A24" s="306">
        <v>24</v>
      </c>
      <c r="B24" s="307" t="s">
        <v>241</v>
      </c>
      <c r="C24" s="308"/>
      <c r="D24" s="113">
        <v>5.9459459459459456</v>
      </c>
      <c r="E24" s="115">
        <v>154</v>
      </c>
      <c r="F24" s="114">
        <v>95</v>
      </c>
      <c r="G24" s="114">
        <v>131</v>
      </c>
      <c r="H24" s="114">
        <v>124</v>
      </c>
      <c r="I24" s="140">
        <v>81</v>
      </c>
      <c r="J24" s="115">
        <v>73</v>
      </c>
      <c r="K24" s="116">
        <v>90.123456790123456</v>
      </c>
    </row>
    <row r="25" spans="1:11" ht="14.1" customHeight="1" x14ac:dyDescent="0.2">
      <c r="A25" s="306">
        <v>25</v>
      </c>
      <c r="B25" s="307" t="s">
        <v>242</v>
      </c>
      <c r="C25" s="308"/>
      <c r="D25" s="113">
        <v>3.5907335907335907</v>
      </c>
      <c r="E25" s="115">
        <v>93</v>
      </c>
      <c r="F25" s="114">
        <v>115</v>
      </c>
      <c r="G25" s="114">
        <v>103</v>
      </c>
      <c r="H25" s="114">
        <v>73</v>
      </c>
      <c r="I25" s="140">
        <v>81</v>
      </c>
      <c r="J25" s="115">
        <v>12</v>
      </c>
      <c r="K25" s="116">
        <v>14.814814814814815</v>
      </c>
    </row>
    <row r="26" spans="1:11" ht="14.1" customHeight="1" x14ac:dyDescent="0.2">
      <c r="A26" s="306">
        <v>26</v>
      </c>
      <c r="B26" s="307" t="s">
        <v>243</v>
      </c>
      <c r="C26" s="308"/>
      <c r="D26" s="113">
        <v>1.8918918918918919</v>
      </c>
      <c r="E26" s="115">
        <v>49</v>
      </c>
      <c r="F26" s="114">
        <v>34</v>
      </c>
      <c r="G26" s="114">
        <v>40</v>
      </c>
      <c r="H26" s="114">
        <v>54</v>
      </c>
      <c r="I26" s="140">
        <v>43</v>
      </c>
      <c r="J26" s="115">
        <v>6</v>
      </c>
      <c r="K26" s="116">
        <v>13.953488372093023</v>
      </c>
    </row>
    <row r="27" spans="1:11" ht="14.1" customHeight="1" x14ac:dyDescent="0.2">
      <c r="A27" s="306">
        <v>27</v>
      </c>
      <c r="B27" s="307" t="s">
        <v>244</v>
      </c>
      <c r="C27" s="308"/>
      <c r="D27" s="113">
        <v>1.0038610038610039</v>
      </c>
      <c r="E27" s="115">
        <v>26</v>
      </c>
      <c r="F27" s="114">
        <v>23</v>
      </c>
      <c r="G27" s="114">
        <v>32</v>
      </c>
      <c r="H27" s="114">
        <v>19</v>
      </c>
      <c r="I27" s="140">
        <v>20</v>
      </c>
      <c r="J27" s="115">
        <v>6</v>
      </c>
      <c r="K27" s="116">
        <v>30</v>
      </c>
    </row>
    <row r="28" spans="1:11" ht="14.1" customHeight="1" x14ac:dyDescent="0.2">
      <c r="A28" s="306">
        <v>28</v>
      </c>
      <c r="B28" s="307" t="s">
        <v>245</v>
      </c>
      <c r="C28" s="308"/>
      <c r="D28" s="113" t="s">
        <v>513</v>
      </c>
      <c r="E28" s="115" t="s">
        <v>513</v>
      </c>
      <c r="F28" s="114" t="s">
        <v>513</v>
      </c>
      <c r="G28" s="114">
        <v>3</v>
      </c>
      <c r="H28" s="114" t="s">
        <v>513</v>
      </c>
      <c r="I28" s="140" t="s">
        <v>513</v>
      </c>
      <c r="J28" s="115" t="s">
        <v>513</v>
      </c>
      <c r="K28" s="116" t="s">
        <v>513</v>
      </c>
    </row>
    <row r="29" spans="1:11" ht="14.1" customHeight="1" x14ac:dyDescent="0.2">
      <c r="A29" s="306">
        <v>29</v>
      </c>
      <c r="B29" s="307" t="s">
        <v>246</v>
      </c>
      <c r="C29" s="308"/>
      <c r="D29" s="113">
        <v>4.942084942084942</v>
      </c>
      <c r="E29" s="115">
        <v>128</v>
      </c>
      <c r="F29" s="114">
        <v>62</v>
      </c>
      <c r="G29" s="114">
        <v>109</v>
      </c>
      <c r="H29" s="114">
        <v>54</v>
      </c>
      <c r="I29" s="140">
        <v>192</v>
      </c>
      <c r="J29" s="115">
        <v>-64</v>
      </c>
      <c r="K29" s="116">
        <v>-33.333333333333336</v>
      </c>
    </row>
    <row r="30" spans="1:11" ht="14.1" customHeight="1" x14ac:dyDescent="0.2">
      <c r="A30" s="306" t="s">
        <v>247</v>
      </c>
      <c r="B30" s="307" t="s">
        <v>248</v>
      </c>
      <c r="C30" s="308"/>
      <c r="D30" s="113" t="s">
        <v>513</v>
      </c>
      <c r="E30" s="115" t="s">
        <v>513</v>
      </c>
      <c r="F30" s="114" t="s">
        <v>513</v>
      </c>
      <c r="G30" s="114">
        <v>6</v>
      </c>
      <c r="H30" s="114">
        <v>10</v>
      </c>
      <c r="I30" s="140">
        <v>11</v>
      </c>
      <c r="J30" s="115" t="s">
        <v>513</v>
      </c>
      <c r="K30" s="116" t="s">
        <v>513</v>
      </c>
    </row>
    <row r="31" spans="1:11" ht="14.1" customHeight="1" x14ac:dyDescent="0.2">
      <c r="A31" s="306" t="s">
        <v>249</v>
      </c>
      <c r="B31" s="307" t="s">
        <v>250</v>
      </c>
      <c r="C31" s="308"/>
      <c r="D31" s="113">
        <v>3.9768339768339769</v>
      </c>
      <c r="E31" s="115">
        <v>103</v>
      </c>
      <c r="F31" s="114">
        <v>46</v>
      </c>
      <c r="G31" s="114">
        <v>103</v>
      </c>
      <c r="H31" s="114">
        <v>44</v>
      </c>
      <c r="I31" s="140">
        <v>181</v>
      </c>
      <c r="J31" s="115">
        <v>-78</v>
      </c>
      <c r="K31" s="116">
        <v>-43.093922651933703</v>
      </c>
    </row>
    <row r="32" spans="1:11" ht="14.1" customHeight="1" x14ac:dyDescent="0.2">
      <c r="A32" s="306">
        <v>31</v>
      </c>
      <c r="B32" s="307" t="s">
        <v>251</v>
      </c>
      <c r="C32" s="308"/>
      <c r="D32" s="113">
        <v>0.38610038610038611</v>
      </c>
      <c r="E32" s="115">
        <v>10</v>
      </c>
      <c r="F32" s="114">
        <v>5</v>
      </c>
      <c r="G32" s="114">
        <v>16</v>
      </c>
      <c r="H32" s="114">
        <v>10</v>
      </c>
      <c r="I32" s="140">
        <v>10</v>
      </c>
      <c r="J32" s="115">
        <v>0</v>
      </c>
      <c r="K32" s="116">
        <v>0</v>
      </c>
    </row>
    <row r="33" spans="1:11" ht="14.1" customHeight="1" x14ac:dyDescent="0.2">
      <c r="A33" s="306">
        <v>32</v>
      </c>
      <c r="B33" s="307" t="s">
        <v>252</v>
      </c>
      <c r="C33" s="308"/>
      <c r="D33" s="113">
        <v>0.92664092664092668</v>
      </c>
      <c r="E33" s="115">
        <v>24</v>
      </c>
      <c r="F33" s="114">
        <v>20</v>
      </c>
      <c r="G33" s="114">
        <v>33</v>
      </c>
      <c r="H33" s="114">
        <v>32</v>
      </c>
      <c r="I33" s="140">
        <v>28</v>
      </c>
      <c r="J33" s="115">
        <v>-4</v>
      </c>
      <c r="K33" s="116">
        <v>-14.285714285714286</v>
      </c>
    </row>
    <row r="34" spans="1:11" ht="14.1" customHeight="1" x14ac:dyDescent="0.2">
      <c r="A34" s="306">
        <v>33</v>
      </c>
      <c r="B34" s="307" t="s">
        <v>253</v>
      </c>
      <c r="C34" s="308"/>
      <c r="D34" s="113">
        <v>1.0424710424710424</v>
      </c>
      <c r="E34" s="115">
        <v>27</v>
      </c>
      <c r="F34" s="114">
        <v>20</v>
      </c>
      <c r="G34" s="114">
        <v>25</v>
      </c>
      <c r="H34" s="114">
        <v>20</v>
      </c>
      <c r="I34" s="140">
        <v>36</v>
      </c>
      <c r="J34" s="115">
        <v>-9</v>
      </c>
      <c r="K34" s="116">
        <v>-25</v>
      </c>
    </row>
    <row r="35" spans="1:11" ht="14.1" customHeight="1" x14ac:dyDescent="0.2">
      <c r="A35" s="306">
        <v>34</v>
      </c>
      <c r="B35" s="307" t="s">
        <v>254</v>
      </c>
      <c r="C35" s="308"/>
      <c r="D35" s="113">
        <v>1.274131274131274</v>
      </c>
      <c r="E35" s="115">
        <v>33</v>
      </c>
      <c r="F35" s="114">
        <v>23</v>
      </c>
      <c r="G35" s="114">
        <v>25</v>
      </c>
      <c r="H35" s="114">
        <v>28</v>
      </c>
      <c r="I35" s="140">
        <v>42</v>
      </c>
      <c r="J35" s="115">
        <v>-9</v>
      </c>
      <c r="K35" s="116">
        <v>-21.428571428571427</v>
      </c>
    </row>
    <row r="36" spans="1:11" ht="14.1" customHeight="1" x14ac:dyDescent="0.2">
      <c r="A36" s="306">
        <v>41</v>
      </c>
      <c r="B36" s="307" t="s">
        <v>255</v>
      </c>
      <c r="C36" s="308"/>
      <c r="D36" s="113">
        <v>0.30888030888030887</v>
      </c>
      <c r="E36" s="115">
        <v>8</v>
      </c>
      <c r="F36" s="114">
        <v>29</v>
      </c>
      <c r="G36" s="114">
        <v>31</v>
      </c>
      <c r="H36" s="114">
        <v>24</v>
      </c>
      <c r="I36" s="140">
        <v>13</v>
      </c>
      <c r="J36" s="115">
        <v>-5</v>
      </c>
      <c r="K36" s="116">
        <v>-38.46153846153846</v>
      </c>
    </row>
    <row r="37" spans="1:11" ht="14.1" customHeight="1" x14ac:dyDescent="0.2">
      <c r="A37" s="306">
        <v>42</v>
      </c>
      <c r="B37" s="307" t="s">
        <v>256</v>
      </c>
      <c r="C37" s="308"/>
      <c r="D37" s="113" t="s">
        <v>513</v>
      </c>
      <c r="E37" s="115" t="s">
        <v>513</v>
      </c>
      <c r="F37" s="114">
        <v>0</v>
      </c>
      <c r="G37" s="114" t="s">
        <v>513</v>
      </c>
      <c r="H37" s="114" t="s">
        <v>513</v>
      </c>
      <c r="I37" s="140">
        <v>0</v>
      </c>
      <c r="J37" s="115" t="s">
        <v>513</v>
      </c>
      <c r="K37" s="116" t="s">
        <v>513</v>
      </c>
    </row>
    <row r="38" spans="1:11" ht="14.1" customHeight="1" x14ac:dyDescent="0.2">
      <c r="A38" s="306">
        <v>43</v>
      </c>
      <c r="B38" s="307" t="s">
        <v>257</v>
      </c>
      <c r="C38" s="308"/>
      <c r="D38" s="113">
        <v>0.5791505791505791</v>
      </c>
      <c r="E38" s="115">
        <v>15</v>
      </c>
      <c r="F38" s="114">
        <v>18</v>
      </c>
      <c r="G38" s="114">
        <v>16</v>
      </c>
      <c r="H38" s="114">
        <v>25</v>
      </c>
      <c r="I38" s="140">
        <v>14</v>
      </c>
      <c r="J38" s="115">
        <v>1</v>
      </c>
      <c r="K38" s="116">
        <v>7.1428571428571432</v>
      </c>
    </row>
    <row r="39" spans="1:11" ht="14.1" customHeight="1" x14ac:dyDescent="0.2">
      <c r="A39" s="306">
        <v>51</v>
      </c>
      <c r="B39" s="307" t="s">
        <v>258</v>
      </c>
      <c r="C39" s="308"/>
      <c r="D39" s="113">
        <v>8.6872586872586872</v>
      </c>
      <c r="E39" s="115">
        <v>225</v>
      </c>
      <c r="F39" s="114">
        <v>241</v>
      </c>
      <c r="G39" s="114">
        <v>198</v>
      </c>
      <c r="H39" s="114">
        <v>184</v>
      </c>
      <c r="I39" s="140">
        <v>202</v>
      </c>
      <c r="J39" s="115">
        <v>23</v>
      </c>
      <c r="K39" s="116">
        <v>11.386138613861386</v>
      </c>
    </row>
    <row r="40" spans="1:11" ht="14.1" customHeight="1" x14ac:dyDescent="0.2">
      <c r="A40" s="306" t="s">
        <v>259</v>
      </c>
      <c r="B40" s="307" t="s">
        <v>260</v>
      </c>
      <c r="C40" s="308"/>
      <c r="D40" s="113">
        <v>8.4555984555984551</v>
      </c>
      <c r="E40" s="115">
        <v>219</v>
      </c>
      <c r="F40" s="114">
        <v>236</v>
      </c>
      <c r="G40" s="114">
        <v>192</v>
      </c>
      <c r="H40" s="114">
        <v>177</v>
      </c>
      <c r="I40" s="140">
        <v>201</v>
      </c>
      <c r="J40" s="115">
        <v>18</v>
      </c>
      <c r="K40" s="116">
        <v>8.9552238805970141</v>
      </c>
    </row>
    <row r="41" spans="1:11" ht="14.1" customHeight="1" x14ac:dyDescent="0.2">
      <c r="A41" s="306"/>
      <c r="B41" s="307" t="s">
        <v>261</v>
      </c>
      <c r="C41" s="308"/>
      <c r="D41" s="113">
        <v>7.3359073359073363</v>
      </c>
      <c r="E41" s="115">
        <v>190</v>
      </c>
      <c r="F41" s="114">
        <v>214</v>
      </c>
      <c r="G41" s="114">
        <v>152</v>
      </c>
      <c r="H41" s="114">
        <v>158</v>
      </c>
      <c r="I41" s="140">
        <v>169</v>
      </c>
      <c r="J41" s="115">
        <v>21</v>
      </c>
      <c r="K41" s="116">
        <v>12.42603550295858</v>
      </c>
    </row>
    <row r="42" spans="1:11" ht="14.1" customHeight="1" x14ac:dyDescent="0.2">
      <c r="A42" s="306">
        <v>52</v>
      </c>
      <c r="B42" s="307" t="s">
        <v>262</v>
      </c>
      <c r="C42" s="308"/>
      <c r="D42" s="113">
        <v>3.0888030888030888</v>
      </c>
      <c r="E42" s="115">
        <v>80</v>
      </c>
      <c r="F42" s="114">
        <v>60</v>
      </c>
      <c r="G42" s="114">
        <v>63</v>
      </c>
      <c r="H42" s="114">
        <v>53</v>
      </c>
      <c r="I42" s="140">
        <v>57</v>
      </c>
      <c r="J42" s="115">
        <v>23</v>
      </c>
      <c r="K42" s="116">
        <v>40.350877192982459</v>
      </c>
    </row>
    <row r="43" spans="1:11" ht="14.1" customHeight="1" x14ac:dyDescent="0.2">
      <c r="A43" s="306" t="s">
        <v>263</v>
      </c>
      <c r="B43" s="307" t="s">
        <v>264</v>
      </c>
      <c r="C43" s="308"/>
      <c r="D43" s="113">
        <v>1.8532818532818534</v>
      </c>
      <c r="E43" s="115">
        <v>48</v>
      </c>
      <c r="F43" s="114">
        <v>33</v>
      </c>
      <c r="G43" s="114">
        <v>35</v>
      </c>
      <c r="H43" s="114">
        <v>27</v>
      </c>
      <c r="I43" s="140">
        <v>39</v>
      </c>
      <c r="J43" s="115">
        <v>9</v>
      </c>
      <c r="K43" s="116">
        <v>23.076923076923077</v>
      </c>
    </row>
    <row r="44" spans="1:11" ht="14.1" customHeight="1" x14ac:dyDescent="0.2">
      <c r="A44" s="306">
        <v>53</v>
      </c>
      <c r="B44" s="307" t="s">
        <v>265</v>
      </c>
      <c r="C44" s="308"/>
      <c r="D44" s="113">
        <v>0.54054054054054057</v>
      </c>
      <c r="E44" s="115">
        <v>14</v>
      </c>
      <c r="F44" s="114">
        <v>13</v>
      </c>
      <c r="G44" s="114">
        <v>12</v>
      </c>
      <c r="H44" s="114">
        <v>7</v>
      </c>
      <c r="I44" s="140">
        <v>14</v>
      </c>
      <c r="J44" s="115">
        <v>0</v>
      </c>
      <c r="K44" s="116">
        <v>0</v>
      </c>
    </row>
    <row r="45" spans="1:11" ht="14.1" customHeight="1" x14ac:dyDescent="0.2">
      <c r="A45" s="306" t="s">
        <v>266</v>
      </c>
      <c r="B45" s="307" t="s">
        <v>267</v>
      </c>
      <c r="C45" s="308"/>
      <c r="D45" s="113">
        <v>0.50193050193050193</v>
      </c>
      <c r="E45" s="115">
        <v>13</v>
      </c>
      <c r="F45" s="114">
        <v>13</v>
      </c>
      <c r="G45" s="114">
        <v>12</v>
      </c>
      <c r="H45" s="114">
        <v>7</v>
      </c>
      <c r="I45" s="140">
        <v>13</v>
      </c>
      <c r="J45" s="115">
        <v>0</v>
      </c>
      <c r="K45" s="116">
        <v>0</v>
      </c>
    </row>
    <row r="46" spans="1:11" ht="14.1" customHeight="1" x14ac:dyDescent="0.2">
      <c r="A46" s="306">
        <v>54</v>
      </c>
      <c r="B46" s="307" t="s">
        <v>268</v>
      </c>
      <c r="C46" s="308"/>
      <c r="D46" s="113">
        <v>0.69498069498069504</v>
      </c>
      <c r="E46" s="115">
        <v>18</v>
      </c>
      <c r="F46" s="114">
        <v>17</v>
      </c>
      <c r="G46" s="114">
        <v>19</v>
      </c>
      <c r="H46" s="114">
        <v>14</v>
      </c>
      <c r="I46" s="140">
        <v>32</v>
      </c>
      <c r="J46" s="115">
        <v>-14</v>
      </c>
      <c r="K46" s="116">
        <v>-43.75</v>
      </c>
    </row>
    <row r="47" spans="1:11" ht="14.1" customHeight="1" x14ac:dyDescent="0.2">
      <c r="A47" s="306">
        <v>61</v>
      </c>
      <c r="B47" s="307" t="s">
        <v>269</v>
      </c>
      <c r="C47" s="308"/>
      <c r="D47" s="113">
        <v>1.7760617760617761</v>
      </c>
      <c r="E47" s="115">
        <v>46</v>
      </c>
      <c r="F47" s="114">
        <v>41</v>
      </c>
      <c r="G47" s="114">
        <v>37</v>
      </c>
      <c r="H47" s="114">
        <v>33</v>
      </c>
      <c r="I47" s="140">
        <v>46</v>
      </c>
      <c r="J47" s="115">
        <v>0</v>
      </c>
      <c r="K47" s="116">
        <v>0</v>
      </c>
    </row>
    <row r="48" spans="1:11" ht="14.1" customHeight="1" x14ac:dyDescent="0.2">
      <c r="A48" s="306">
        <v>62</v>
      </c>
      <c r="B48" s="307" t="s">
        <v>270</v>
      </c>
      <c r="C48" s="308"/>
      <c r="D48" s="113">
        <v>18.571428571428573</v>
      </c>
      <c r="E48" s="115">
        <v>481</v>
      </c>
      <c r="F48" s="114">
        <v>319</v>
      </c>
      <c r="G48" s="114">
        <v>273</v>
      </c>
      <c r="H48" s="114">
        <v>247</v>
      </c>
      <c r="I48" s="140">
        <v>266</v>
      </c>
      <c r="J48" s="115">
        <v>215</v>
      </c>
      <c r="K48" s="116">
        <v>80.827067669172934</v>
      </c>
    </row>
    <row r="49" spans="1:11" ht="14.1" customHeight="1" x14ac:dyDescent="0.2">
      <c r="A49" s="306">
        <v>63</v>
      </c>
      <c r="B49" s="307" t="s">
        <v>271</v>
      </c>
      <c r="C49" s="308"/>
      <c r="D49" s="113">
        <v>3.2432432432432434</v>
      </c>
      <c r="E49" s="115">
        <v>84</v>
      </c>
      <c r="F49" s="114">
        <v>51</v>
      </c>
      <c r="G49" s="114">
        <v>66</v>
      </c>
      <c r="H49" s="114">
        <v>59</v>
      </c>
      <c r="I49" s="140">
        <v>73</v>
      </c>
      <c r="J49" s="115">
        <v>11</v>
      </c>
      <c r="K49" s="116">
        <v>15.068493150684931</v>
      </c>
    </row>
    <row r="50" spans="1:11" ht="14.1" customHeight="1" x14ac:dyDescent="0.2">
      <c r="A50" s="306" t="s">
        <v>272</v>
      </c>
      <c r="B50" s="307" t="s">
        <v>273</v>
      </c>
      <c r="C50" s="308"/>
      <c r="D50" s="113">
        <v>0.23166023166023167</v>
      </c>
      <c r="E50" s="115">
        <v>6</v>
      </c>
      <c r="F50" s="114">
        <v>7</v>
      </c>
      <c r="G50" s="114">
        <v>8</v>
      </c>
      <c r="H50" s="114">
        <v>7</v>
      </c>
      <c r="I50" s="140">
        <v>6</v>
      </c>
      <c r="J50" s="115">
        <v>0</v>
      </c>
      <c r="K50" s="116">
        <v>0</v>
      </c>
    </row>
    <row r="51" spans="1:11" ht="14.1" customHeight="1" x14ac:dyDescent="0.2">
      <c r="A51" s="306" t="s">
        <v>274</v>
      </c>
      <c r="B51" s="307" t="s">
        <v>275</v>
      </c>
      <c r="C51" s="308"/>
      <c r="D51" s="113">
        <v>2.586872586872587</v>
      </c>
      <c r="E51" s="115">
        <v>67</v>
      </c>
      <c r="F51" s="114">
        <v>34</v>
      </c>
      <c r="G51" s="114">
        <v>50</v>
      </c>
      <c r="H51" s="114">
        <v>44</v>
      </c>
      <c r="I51" s="140">
        <v>57</v>
      </c>
      <c r="J51" s="115">
        <v>10</v>
      </c>
      <c r="K51" s="116">
        <v>17.543859649122808</v>
      </c>
    </row>
    <row r="52" spans="1:11" ht="14.1" customHeight="1" x14ac:dyDescent="0.2">
      <c r="A52" s="306">
        <v>71</v>
      </c>
      <c r="B52" s="307" t="s">
        <v>276</v>
      </c>
      <c r="C52" s="308"/>
      <c r="D52" s="113">
        <v>6.7953667953667951</v>
      </c>
      <c r="E52" s="115">
        <v>176</v>
      </c>
      <c r="F52" s="114">
        <v>167</v>
      </c>
      <c r="G52" s="114">
        <v>303</v>
      </c>
      <c r="H52" s="114">
        <v>227</v>
      </c>
      <c r="I52" s="140">
        <v>283</v>
      </c>
      <c r="J52" s="115">
        <v>-107</v>
      </c>
      <c r="K52" s="116">
        <v>-37.809187279151942</v>
      </c>
    </row>
    <row r="53" spans="1:11" ht="14.1" customHeight="1" x14ac:dyDescent="0.2">
      <c r="A53" s="306" t="s">
        <v>277</v>
      </c>
      <c r="B53" s="307" t="s">
        <v>278</v>
      </c>
      <c r="C53" s="308"/>
      <c r="D53" s="113">
        <v>1.8918918918918919</v>
      </c>
      <c r="E53" s="115">
        <v>49</v>
      </c>
      <c r="F53" s="114">
        <v>48</v>
      </c>
      <c r="G53" s="114">
        <v>57</v>
      </c>
      <c r="H53" s="114">
        <v>45</v>
      </c>
      <c r="I53" s="140">
        <v>39</v>
      </c>
      <c r="J53" s="115">
        <v>10</v>
      </c>
      <c r="K53" s="116">
        <v>25.641025641025642</v>
      </c>
    </row>
    <row r="54" spans="1:11" ht="14.1" customHeight="1" x14ac:dyDescent="0.2">
      <c r="A54" s="306" t="s">
        <v>279</v>
      </c>
      <c r="B54" s="307" t="s">
        <v>280</v>
      </c>
      <c r="C54" s="308"/>
      <c r="D54" s="113">
        <v>4.0154440154440154</v>
      </c>
      <c r="E54" s="115">
        <v>104</v>
      </c>
      <c r="F54" s="114">
        <v>100</v>
      </c>
      <c r="G54" s="114">
        <v>211</v>
      </c>
      <c r="H54" s="114">
        <v>161</v>
      </c>
      <c r="I54" s="140">
        <v>213</v>
      </c>
      <c r="J54" s="115">
        <v>-109</v>
      </c>
      <c r="K54" s="116">
        <v>-51.173708920187792</v>
      </c>
    </row>
    <row r="55" spans="1:11" ht="14.1" customHeight="1" x14ac:dyDescent="0.2">
      <c r="A55" s="306">
        <v>72</v>
      </c>
      <c r="B55" s="307" t="s">
        <v>281</v>
      </c>
      <c r="C55" s="308"/>
      <c r="D55" s="113">
        <v>1.8532818532818534</v>
      </c>
      <c r="E55" s="115">
        <v>48</v>
      </c>
      <c r="F55" s="114">
        <v>44</v>
      </c>
      <c r="G55" s="114">
        <v>68</v>
      </c>
      <c r="H55" s="114">
        <v>58</v>
      </c>
      <c r="I55" s="140">
        <v>108</v>
      </c>
      <c r="J55" s="115">
        <v>-60</v>
      </c>
      <c r="K55" s="116">
        <v>-55.555555555555557</v>
      </c>
    </row>
    <row r="56" spans="1:11" ht="14.1" customHeight="1" x14ac:dyDescent="0.2">
      <c r="A56" s="306" t="s">
        <v>282</v>
      </c>
      <c r="B56" s="307" t="s">
        <v>283</v>
      </c>
      <c r="C56" s="308"/>
      <c r="D56" s="113">
        <v>1.3127413127413128</v>
      </c>
      <c r="E56" s="115">
        <v>34</v>
      </c>
      <c r="F56" s="114">
        <v>23</v>
      </c>
      <c r="G56" s="114">
        <v>39</v>
      </c>
      <c r="H56" s="114">
        <v>35</v>
      </c>
      <c r="I56" s="140">
        <v>88</v>
      </c>
      <c r="J56" s="115">
        <v>-54</v>
      </c>
      <c r="K56" s="116">
        <v>-61.363636363636367</v>
      </c>
    </row>
    <row r="57" spans="1:11" ht="14.1" customHeight="1" x14ac:dyDescent="0.2">
      <c r="A57" s="306" t="s">
        <v>284</v>
      </c>
      <c r="B57" s="307" t="s">
        <v>285</v>
      </c>
      <c r="C57" s="308"/>
      <c r="D57" s="113">
        <v>0.30888030888030887</v>
      </c>
      <c r="E57" s="115">
        <v>8</v>
      </c>
      <c r="F57" s="114">
        <v>15</v>
      </c>
      <c r="G57" s="114">
        <v>16</v>
      </c>
      <c r="H57" s="114">
        <v>15</v>
      </c>
      <c r="I57" s="140" t="s">
        <v>513</v>
      </c>
      <c r="J57" s="115" t="s">
        <v>513</v>
      </c>
      <c r="K57" s="116" t="s">
        <v>513</v>
      </c>
    </row>
    <row r="58" spans="1:11" ht="14.1" customHeight="1" x14ac:dyDescent="0.2">
      <c r="A58" s="306">
        <v>73</v>
      </c>
      <c r="B58" s="307" t="s">
        <v>286</v>
      </c>
      <c r="C58" s="308"/>
      <c r="D58" s="113">
        <v>1.6602316602316602</v>
      </c>
      <c r="E58" s="115">
        <v>43</v>
      </c>
      <c r="F58" s="114">
        <v>38</v>
      </c>
      <c r="G58" s="114">
        <v>45</v>
      </c>
      <c r="H58" s="114">
        <v>45</v>
      </c>
      <c r="I58" s="140">
        <v>50</v>
      </c>
      <c r="J58" s="115">
        <v>-7</v>
      </c>
      <c r="K58" s="116">
        <v>-14</v>
      </c>
    </row>
    <row r="59" spans="1:11" ht="14.1" customHeight="1" x14ac:dyDescent="0.2">
      <c r="A59" s="306" t="s">
        <v>287</v>
      </c>
      <c r="B59" s="307" t="s">
        <v>288</v>
      </c>
      <c r="C59" s="308"/>
      <c r="D59" s="113">
        <v>1.0810810810810811</v>
      </c>
      <c r="E59" s="115">
        <v>28</v>
      </c>
      <c r="F59" s="114">
        <v>22</v>
      </c>
      <c r="G59" s="114">
        <v>26</v>
      </c>
      <c r="H59" s="114">
        <v>22</v>
      </c>
      <c r="I59" s="140">
        <v>30</v>
      </c>
      <c r="J59" s="115">
        <v>-2</v>
      </c>
      <c r="K59" s="116">
        <v>-6.666666666666667</v>
      </c>
    </row>
    <row r="60" spans="1:11" ht="14.1" customHeight="1" x14ac:dyDescent="0.2">
      <c r="A60" s="306">
        <v>81</v>
      </c>
      <c r="B60" s="307" t="s">
        <v>289</v>
      </c>
      <c r="C60" s="308"/>
      <c r="D60" s="113">
        <v>5.6756756756756754</v>
      </c>
      <c r="E60" s="115">
        <v>147</v>
      </c>
      <c r="F60" s="114">
        <v>115</v>
      </c>
      <c r="G60" s="114">
        <v>209</v>
      </c>
      <c r="H60" s="114">
        <v>123</v>
      </c>
      <c r="I60" s="140">
        <v>134</v>
      </c>
      <c r="J60" s="115">
        <v>13</v>
      </c>
      <c r="K60" s="116">
        <v>9.7014925373134329</v>
      </c>
    </row>
    <row r="61" spans="1:11" ht="14.1" customHeight="1" x14ac:dyDescent="0.2">
      <c r="A61" s="306" t="s">
        <v>290</v>
      </c>
      <c r="B61" s="307" t="s">
        <v>291</v>
      </c>
      <c r="C61" s="308"/>
      <c r="D61" s="113">
        <v>2.1235521235521237</v>
      </c>
      <c r="E61" s="115">
        <v>55</v>
      </c>
      <c r="F61" s="114">
        <v>25</v>
      </c>
      <c r="G61" s="114">
        <v>66</v>
      </c>
      <c r="H61" s="114">
        <v>44</v>
      </c>
      <c r="I61" s="140">
        <v>42</v>
      </c>
      <c r="J61" s="115">
        <v>13</v>
      </c>
      <c r="K61" s="116">
        <v>30.952380952380953</v>
      </c>
    </row>
    <row r="62" spans="1:11" ht="14.1" customHeight="1" x14ac:dyDescent="0.2">
      <c r="A62" s="306" t="s">
        <v>292</v>
      </c>
      <c r="B62" s="307" t="s">
        <v>293</v>
      </c>
      <c r="C62" s="308"/>
      <c r="D62" s="113">
        <v>1.8532818532818534</v>
      </c>
      <c r="E62" s="115">
        <v>48</v>
      </c>
      <c r="F62" s="114">
        <v>65</v>
      </c>
      <c r="G62" s="114">
        <v>87</v>
      </c>
      <c r="H62" s="114">
        <v>54</v>
      </c>
      <c r="I62" s="140">
        <v>55</v>
      </c>
      <c r="J62" s="115">
        <v>-7</v>
      </c>
      <c r="K62" s="116">
        <v>-12.727272727272727</v>
      </c>
    </row>
    <row r="63" spans="1:11" ht="14.1" customHeight="1" x14ac:dyDescent="0.2">
      <c r="A63" s="306"/>
      <c r="B63" s="307" t="s">
        <v>294</v>
      </c>
      <c r="C63" s="308"/>
      <c r="D63" s="113">
        <v>1.6216216216216217</v>
      </c>
      <c r="E63" s="115">
        <v>42</v>
      </c>
      <c r="F63" s="114">
        <v>53</v>
      </c>
      <c r="G63" s="114">
        <v>58</v>
      </c>
      <c r="H63" s="114">
        <v>41</v>
      </c>
      <c r="I63" s="140">
        <v>50</v>
      </c>
      <c r="J63" s="115">
        <v>-8</v>
      </c>
      <c r="K63" s="116">
        <v>-16</v>
      </c>
    </row>
    <row r="64" spans="1:11" ht="14.1" customHeight="1" x14ac:dyDescent="0.2">
      <c r="A64" s="306" t="s">
        <v>295</v>
      </c>
      <c r="B64" s="307" t="s">
        <v>296</v>
      </c>
      <c r="C64" s="308"/>
      <c r="D64" s="113">
        <v>1.0810810810810811</v>
      </c>
      <c r="E64" s="115">
        <v>28</v>
      </c>
      <c r="F64" s="114">
        <v>7</v>
      </c>
      <c r="G64" s="114">
        <v>8</v>
      </c>
      <c r="H64" s="114">
        <v>9</v>
      </c>
      <c r="I64" s="140">
        <v>12</v>
      </c>
      <c r="J64" s="115">
        <v>16</v>
      </c>
      <c r="K64" s="116">
        <v>133.33333333333334</v>
      </c>
    </row>
    <row r="65" spans="1:11" ht="14.1" customHeight="1" x14ac:dyDescent="0.2">
      <c r="A65" s="306" t="s">
        <v>297</v>
      </c>
      <c r="B65" s="307" t="s">
        <v>298</v>
      </c>
      <c r="C65" s="308"/>
      <c r="D65" s="113">
        <v>0.15444015444015444</v>
      </c>
      <c r="E65" s="115">
        <v>4</v>
      </c>
      <c r="F65" s="114">
        <v>6</v>
      </c>
      <c r="G65" s="114">
        <v>12</v>
      </c>
      <c r="H65" s="114">
        <v>8</v>
      </c>
      <c r="I65" s="140">
        <v>10</v>
      </c>
      <c r="J65" s="115">
        <v>-6</v>
      </c>
      <c r="K65" s="116">
        <v>-60</v>
      </c>
    </row>
    <row r="66" spans="1:11" ht="14.1" customHeight="1" x14ac:dyDescent="0.2">
      <c r="A66" s="306">
        <v>82</v>
      </c>
      <c r="B66" s="307" t="s">
        <v>299</v>
      </c>
      <c r="C66" s="308"/>
      <c r="D66" s="113">
        <v>1.7760617760617761</v>
      </c>
      <c r="E66" s="115">
        <v>46</v>
      </c>
      <c r="F66" s="114">
        <v>48</v>
      </c>
      <c r="G66" s="114">
        <v>76</v>
      </c>
      <c r="H66" s="114">
        <v>50</v>
      </c>
      <c r="I66" s="140">
        <v>52</v>
      </c>
      <c r="J66" s="115">
        <v>-6</v>
      </c>
      <c r="K66" s="116">
        <v>-11.538461538461538</v>
      </c>
    </row>
    <row r="67" spans="1:11" ht="14.1" customHeight="1" x14ac:dyDescent="0.2">
      <c r="A67" s="306" t="s">
        <v>300</v>
      </c>
      <c r="B67" s="307" t="s">
        <v>301</v>
      </c>
      <c r="C67" s="308"/>
      <c r="D67" s="113">
        <v>0.77220077220077221</v>
      </c>
      <c r="E67" s="115">
        <v>20</v>
      </c>
      <c r="F67" s="114">
        <v>24</v>
      </c>
      <c r="G67" s="114">
        <v>31</v>
      </c>
      <c r="H67" s="114">
        <v>16</v>
      </c>
      <c r="I67" s="140">
        <v>26</v>
      </c>
      <c r="J67" s="115">
        <v>-6</v>
      </c>
      <c r="K67" s="116">
        <v>-23.076923076923077</v>
      </c>
    </row>
    <row r="68" spans="1:11" ht="14.1" customHeight="1" x14ac:dyDescent="0.2">
      <c r="A68" s="306" t="s">
        <v>302</v>
      </c>
      <c r="B68" s="307" t="s">
        <v>303</v>
      </c>
      <c r="C68" s="308"/>
      <c r="D68" s="113">
        <v>0.5791505791505791</v>
      </c>
      <c r="E68" s="115">
        <v>15</v>
      </c>
      <c r="F68" s="114">
        <v>13</v>
      </c>
      <c r="G68" s="114">
        <v>24</v>
      </c>
      <c r="H68" s="114">
        <v>25</v>
      </c>
      <c r="I68" s="140">
        <v>16</v>
      </c>
      <c r="J68" s="115">
        <v>-1</v>
      </c>
      <c r="K68" s="116">
        <v>-6.25</v>
      </c>
    </row>
    <row r="69" spans="1:11" ht="14.1" customHeight="1" x14ac:dyDescent="0.2">
      <c r="A69" s="306">
        <v>83</v>
      </c>
      <c r="B69" s="307" t="s">
        <v>304</v>
      </c>
      <c r="C69" s="308"/>
      <c r="D69" s="113">
        <v>10.888030888030888</v>
      </c>
      <c r="E69" s="115">
        <v>282</v>
      </c>
      <c r="F69" s="114">
        <v>283</v>
      </c>
      <c r="G69" s="114">
        <v>405</v>
      </c>
      <c r="H69" s="114">
        <v>290</v>
      </c>
      <c r="I69" s="140">
        <v>302</v>
      </c>
      <c r="J69" s="115">
        <v>-20</v>
      </c>
      <c r="K69" s="116">
        <v>-6.6225165562913908</v>
      </c>
    </row>
    <row r="70" spans="1:11" ht="14.1" customHeight="1" x14ac:dyDescent="0.2">
      <c r="A70" s="306" t="s">
        <v>305</v>
      </c>
      <c r="B70" s="307" t="s">
        <v>306</v>
      </c>
      <c r="C70" s="308"/>
      <c r="D70" s="113">
        <v>7.8378378378378377</v>
      </c>
      <c r="E70" s="115">
        <v>203</v>
      </c>
      <c r="F70" s="114">
        <v>190</v>
      </c>
      <c r="G70" s="114">
        <v>292</v>
      </c>
      <c r="H70" s="114">
        <v>205</v>
      </c>
      <c r="I70" s="140">
        <v>226</v>
      </c>
      <c r="J70" s="115">
        <v>-23</v>
      </c>
      <c r="K70" s="116">
        <v>-10.176991150442477</v>
      </c>
    </row>
    <row r="71" spans="1:11" ht="14.1" customHeight="1" x14ac:dyDescent="0.2">
      <c r="A71" s="306"/>
      <c r="B71" s="307" t="s">
        <v>307</v>
      </c>
      <c r="C71" s="308"/>
      <c r="D71" s="113">
        <v>2.586872586872587</v>
      </c>
      <c r="E71" s="115">
        <v>67</v>
      </c>
      <c r="F71" s="114">
        <v>58</v>
      </c>
      <c r="G71" s="114">
        <v>102</v>
      </c>
      <c r="H71" s="114">
        <v>61</v>
      </c>
      <c r="I71" s="140">
        <v>83</v>
      </c>
      <c r="J71" s="115">
        <v>-16</v>
      </c>
      <c r="K71" s="116">
        <v>-19.277108433734941</v>
      </c>
    </row>
    <row r="72" spans="1:11" ht="14.1" customHeight="1" x14ac:dyDescent="0.2">
      <c r="A72" s="306">
        <v>84</v>
      </c>
      <c r="B72" s="307" t="s">
        <v>308</v>
      </c>
      <c r="C72" s="308"/>
      <c r="D72" s="113">
        <v>5.3281853281853282</v>
      </c>
      <c r="E72" s="115">
        <v>138</v>
      </c>
      <c r="F72" s="114">
        <v>64</v>
      </c>
      <c r="G72" s="114">
        <v>125</v>
      </c>
      <c r="H72" s="114">
        <v>79</v>
      </c>
      <c r="I72" s="140">
        <v>150</v>
      </c>
      <c r="J72" s="115">
        <v>-12</v>
      </c>
      <c r="K72" s="116">
        <v>-8</v>
      </c>
    </row>
    <row r="73" spans="1:11" ht="14.1" customHeight="1" x14ac:dyDescent="0.2">
      <c r="A73" s="306" t="s">
        <v>309</v>
      </c>
      <c r="B73" s="307" t="s">
        <v>310</v>
      </c>
      <c r="C73" s="308"/>
      <c r="D73" s="113">
        <v>1.4285714285714286</v>
      </c>
      <c r="E73" s="115">
        <v>37</v>
      </c>
      <c r="F73" s="114">
        <v>11</v>
      </c>
      <c r="G73" s="114">
        <v>25</v>
      </c>
      <c r="H73" s="114">
        <v>25</v>
      </c>
      <c r="I73" s="140">
        <v>33</v>
      </c>
      <c r="J73" s="115">
        <v>4</v>
      </c>
      <c r="K73" s="116">
        <v>12.121212121212121</v>
      </c>
    </row>
    <row r="74" spans="1:11" ht="14.1" customHeight="1" x14ac:dyDescent="0.2">
      <c r="A74" s="306" t="s">
        <v>311</v>
      </c>
      <c r="B74" s="307" t="s">
        <v>312</v>
      </c>
      <c r="C74" s="308"/>
      <c r="D74" s="113" t="s">
        <v>513</v>
      </c>
      <c r="E74" s="115" t="s">
        <v>513</v>
      </c>
      <c r="F74" s="114" t="s">
        <v>513</v>
      </c>
      <c r="G74" s="114">
        <v>5</v>
      </c>
      <c r="H74" s="114">
        <v>0</v>
      </c>
      <c r="I74" s="140" t="s">
        <v>513</v>
      </c>
      <c r="J74" s="115" t="s">
        <v>513</v>
      </c>
      <c r="K74" s="116" t="s">
        <v>513</v>
      </c>
    </row>
    <row r="75" spans="1:11" ht="14.1" customHeight="1" x14ac:dyDescent="0.2">
      <c r="A75" s="306" t="s">
        <v>313</v>
      </c>
      <c r="B75" s="307" t="s">
        <v>314</v>
      </c>
      <c r="C75" s="308"/>
      <c r="D75" s="113">
        <v>3.6293436293436292</v>
      </c>
      <c r="E75" s="115">
        <v>94</v>
      </c>
      <c r="F75" s="114">
        <v>50</v>
      </c>
      <c r="G75" s="114">
        <v>88</v>
      </c>
      <c r="H75" s="114">
        <v>51</v>
      </c>
      <c r="I75" s="140">
        <v>105</v>
      </c>
      <c r="J75" s="115">
        <v>-11</v>
      </c>
      <c r="K75" s="116">
        <v>-10.476190476190476</v>
      </c>
    </row>
    <row r="76" spans="1:11" ht="14.1" customHeight="1" x14ac:dyDescent="0.2">
      <c r="A76" s="306">
        <v>91</v>
      </c>
      <c r="B76" s="307" t="s">
        <v>315</v>
      </c>
      <c r="C76" s="308"/>
      <c r="D76" s="113">
        <v>0.34749034749034752</v>
      </c>
      <c r="E76" s="115">
        <v>9</v>
      </c>
      <c r="F76" s="114">
        <v>5</v>
      </c>
      <c r="G76" s="114">
        <v>8</v>
      </c>
      <c r="H76" s="114">
        <v>9</v>
      </c>
      <c r="I76" s="140">
        <v>11</v>
      </c>
      <c r="J76" s="115">
        <v>-2</v>
      </c>
      <c r="K76" s="116">
        <v>-18.181818181818183</v>
      </c>
    </row>
    <row r="77" spans="1:11" ht="14.1" customHeight="1" x14ac:dyDescent="0.2">
      <c r="A77" s="306">
        <v>92</v>
      </c>
      <c r="B77" s="307" t="s">
        <v>316</v>
      </c>
      <c r="C77" s="308"/>
      <c r="D77" s="113">
        <v>1.0038610038610039</v>
      </c>
      <c r="E77" s="115">
        <v>26</v>
      </c>
      <c r="F77" s="114">
        <v>16</v>
      </c>
      <c r="G77" s="114">
        <v>19</v>
      </c>
      <c r="H77" s="114">
        <v>18</v>
      </c>
      <c r="I77" s="140">
        <v>22</v>
      </c>
      <c r="J77" s="115">
        <v>4</v>
      </c>
      <c r="K77" s="116">
        <v>18.181818181818183</v>
      </c>
    </row>
    <row r="78" spans="1:11" ht="14.1" customHeight="1" x14ac:dyDescent="0.2">
      <c r="A78" s="306">
        <v>93</v>
      </c>
      <c r="B78" s="307" t="s">
        <v>317</v>
      </c>
      <c r="C78" s="308"/>
      <c r="D78" s="113" t="s">
        <v>513</v>
      </c>
      <c r="E78" s="115" t="s">
        <v>513</v>
      </c>
      <c r="F78" s="114" t="s">
        <v>513</v>
      </c>
      <c r="G78" s="114">
        <v>5</v>
      </c>
      <c r="H78" s="114" t="s">
        <v>513</v>
      </c>
      <c r="I78" s="140" t="s">
        <v>513</v>
      </c>
      <c r="J78" s="115" t="s">
        <v>513</v>
      </c>
      <c r="K78" s="116" t="s">
        <v>513</v>
      </c>
    </row>
    <row r="79" spans="1:11" ht="14.1" customHeight="1" x14ac:dyDescent="0.2">
      <c r="A79" s="306">
        <v>94</v>
      </c>
      <c r="B79" s="307" t="s">
        <v>318</v>
      </c>
      <c r="C79" s="308"/>
      <c r="D79" s="113" t="s">
        <v>513</v>
      </c>
      <c r="E79" s="115" t="s">
        <v>513</v>
      </c>
      <c r="F79" s="114">
        <v>15</v>
      </c>
      <c r="G79" s="114">
        <v>8</v>
      </c>
      <c r="H79" s="114">
        <v>10</v>
      </c>
      <c r="I79" s="140">
        <v>4</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0</v>
      </c>
      <c r="G81" s="144" t="s">
        <v>513</v>
      </c>
      <c r="H81" s="144">
        <v>0</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18997</v>
      </c>
      <c r="C10" s="114">
        <v>8964</v>
      </c>
      <c r="D10" s="114">
        <v>10033</v>
      </c>
      <c r="E10" s="114">
        <v>13613</v>
      </c>
      <c r="F10" s="114">
        <v>5355</v>
      </c>
      <c r="G10" s="114">
        <v>2745</v>
      </c>
      <c r="H10" s="114">
        <v>4999</v>
      </c>
      <c r="I10" s="115">
        <v>4741</v>
      </c>
      <c r="J10" s="114">
        <v>3263</v>
      </c>
      <c r="K10" s="114">
        <v>1478</v>
      </c>
      <c r="L10" s="423">
        <v>1635</v>
      </c>
      <c r="M10" s="424">
        <v>1643</v>
      </c>
    </row>
    <row r="11" spans="1:13" ht="11.1" customHeight="1" x14ac:dyDescent="0.2">
      <c r="A11" s="422" t="s">
        <v>387</v>
      </c>
      <c r="B11" s="115">
        <v>19162</v>
      </c>
      <c r="C11" s="114">
        <v>9100</v>
      </c>
      <c r="D11" s="114">
        <v>10062</v>
      </c>
      <c r="E11" s="114">
        <v>13701</v>
      </c>
      <c r="F11" s="114">
        <v>5442</v>
      </c>
      <c r="G11" s="114">
        <v>2676</v>
      </c>
      <c r="H11" s="114">
        <v>5130</v>
      </c>
      <c r="I11" s="115">
        <v>4899</v>
      </c>
      <c r="J11" s="114">
        <v>3410</v>
      </c>
      <c r="K11" s="114">
        <v>1489</v>
      </c>
      <c r="L11" s="423">
        <v>1538</v>
      </c>
      <c r="M11" s="424">
        <v>1405</v>
      </c>
    </row>
    <row r="12" spans="1:13" ht="11.1" customHeight="1" x14ac:dyDescent="0.2">
      <c r="A12" s="422" t="s">
        <v>388</v>
      </c>
      <c r="B12" s="115">
        <v>19605</v>
      </c>
      <c r="C12" s="114">
        <v>9430</v>
      </c>
      <c r="D12" s="114">
        <v>10175</v>
      </c>
      <c r="E12" s="114">
        <v>14148</v>
      </c>
      <c r="F12" s="114">
        <v>5427</v>
      </c>
      <c r="G12" s="114">
        <v>2959</v>
      </c>
      <c r="H12" s="114">
        <v>5195</v>
      </c>
      <c r="I12" s="115">
        <v>4786</v>
      </c>
      <c r="J12" s="114">
        <v>3290</v>
      </c>
      <c r="K12" s="114">
        <v>1496</v>
      </c>
      <c r="L12" s="423">
        <v>2442</v>
      </c>
      <c r="M12" s="424">
        <v>2106</v>
      </c>
    </row>
    <row r="13" spans="1:13" s="110" customFormat="1" ht="11.1" customHeight="1" x14ac:dyDescent="0.2">
      <c r="A13" s="422" t="s">
        <v>389</v>
      </c>
      <c r="B13" s="115">
        <v>19314</v>
      </c>
      <c r="C13" s="114">
        <v>9068</v>
      </c>
      <c r="D13" s="114">
        <v>10246</v>
      </c>
      <c r="E13" s="114">
        <v>13721</v>
      </c>
      <c r="F13" s="114">
        <v>5563</v>
      </c>
      <c r="G13" s="114">
        <v>2795</v>
      </c>
      <c r="H13" s="114">
        <v>5259</v>
      </c>
      <c r="I13" s="115">
        <v>4962</v>
      </c>
      <c r="J13" s="114">
        <v>3428</v>
      </c>
      <c r="K13" s="114">
        <v>1534</v>
      </c>
      <c r="L13" s="423">
        <v>1365</v>
      </c>
      <c r="M13" s="424">
        <v>1702</v>
      </c>
    </row>
    <row r="14" spans="1:13" ht="15" customHeight="1" x14ac:dyDescent="0.2">
      <c r="A14" s="422" t="s">
        <v>390</v>
      </c>
      <c r="B14" s="115">
        <v>19526</v>
      </c>
      <c r="C14" s="114">
        <v>9364</v>
      </c>
      <c r="D14" s="114">
        <v>10162</v>
      </c>
      <c r="E14" s="114">
        <v>13509</v>
      </c>
      <c r="F14" s="114">
        <v>6011</v>
      </c>
      <c r="G14" s="114">
        <v>2756</v>
      </c>
      <c r="H14" s="114">
        <v>5388</v>
      </c>
      <c r="I14" s="115">
        <v>4788</v>
      </c>
      <c r="J14" s="114">
        <v>3267</v>
      </c>
      <c r="K14" s="114">
        <v>1521</v>
      </c>
      <c r="L14" s="423">
        <v>1769</v>
      </c>
      <c r="M14" s="424">
        <v>1703</v>
      </c>
    </row>
    <row r="15" spans="1:13" ht="11.1" customHeight="1" x14ac:dyDescent="0.2">
      <c r="A15" s="422" t="s">
        <v>387</v>
      </c>
      <c r="B15" s="115">
        <v>19668</v>
      </c>
      <c r="C15" s="114">
        <v>9544</v>
      </c>
      <c r="D15" s="114">
        <v>10124</v>
      </c>
      <c r="E15" s="114">
        <v>13543</v>
      </c>
      <c r="F15" s="114">
        <v>6120</v>
      </c>
      <c r="G15" s="114">
        <v>2626</v>
      </c>
      <c r="H15" s="114">
        <v>5553</v>
      </c>
      <c r="I15" s="115">
        <v>4910</v>
      </c>
      <c r="J15" s="114">
        <v>3335</v>
      </c>
      <c r="K15" s="114">
        <v>1575</v>
      </c>
      <c r="L15" s="423">
        <v>2054</v>
      </c>
      <c r="M15" s="424">
        <v>1944</v>
      </c>
    </row>
    <row r="16" spans="1:13" ht="11.1" customHeight="1" x14ac:dyDescent="0.2">
      <c r="A16" s="422" t="s">
        <v>388</v>
      </c>
      <c r="B16" s="115">
        <v>20088</v>
      </c>
      <c r="C16" s="114">
        <v>9824</v>
      </c>
      <c r="D16" s="114">
        <v>10264</v>
      </c>
      <c r="E16" s="114">
        <v>14016</v>
      </c>
      <c r="F16" s="114">
        <v>6063</v>
      </c>
      <c r="G16" s="114">
        <v>2962</v>
      </c>
      <c r="H16" s="114">
        <v>5569</v>
      </c>
      <c r="I16" s="115">
        <v>4895</v>
      </c>
      <c r="J16" s="114">
        <v>3266</v>
      </c>
      <c r="K16" s="114">
        <v>1629</v>
      </c>
      <c r="L16" s="423">
        <v>2482</v>
      </c>
      <c r="M16" s="424">
        <v>2115</v>
      </c>
    </row>
    <row r="17" spans="1:13" s="110" customFormat="1" ht="11.1" customHeight="1" x14ac:dyDescent="0.2">
      <c r="A17" s="422" t="s">
        <v>389</v>
      </c>
      <c r="B17" s="115">
        <v>19937</v>
      </c>
      <c r="C17" s="114">
        <v>9552</v>
      </c>
      <c r="D17" s="114">
        <v>10385</v>
      </c>
      <c r="E17" s="114">
        <v>13772</v>
      </c>
      <c r="F17" s="114">
        <v>6159</v>
      </c>
      <c r="G17" s="114">
        <v>2823</v>
      </c>
      <c r="H17" s="114">
        <v>5657</v>
      </c>
      <c r="I17" s="115">
        <v>5021</v>
      </c>
      <c r="J17" s="114">
        <v>3388</v>
      </c>
      <c r="K17" s="114">
        <v>1633</v>
      </c>
      <c r="L17" s="423">
        <v>1428</v>
      </c>
      <c r="M17" s="424">
        <v>1605</v>
      </c>
    </row>
    <row r="18" spans="1:13" ht="15" customHeight="1" x14ac:dyDescent="0.2">
      <c r="A18" s="422" t="s">
        <v>391</v>
      </c>
      <c r="B18" s="115">
        <v>20020</v>
      </c>
      <c r="C18" s="114">
        <v>9630</v>
      </c>
      <c r="D18" s="114">
        <v>10390</v>
      </c>
      <c r="E18" s="114">
        <v>13680</v>
      </c>
      <c r="F18" s="114">
        <v>6329</v>
      </c>
      <c r="G18" s="114">
        <v>2751</v>
      </c>
      <c r="H18" s="114">
        <v>5725</v>
      </c>
      <c r="I18" s="115">
        <v>4978</v>
      </c>
      <c r="J18" s="114">
        <v>3317</v>
      </c>
      <c r="K18" s="114">
        <v>1661</v>
      </c>
      <c r="L18" s="423">
        <v>1959</v>
      </c>
      <c r="M18" s="424">
        <v>1917</v>
      </c>
    </row>
    <row r="19" spans="1:13" ht="11.1" customHeight="1" x14ac:dyDescent="0.2">
      <c r="A19" s="422" t="s">
        <v>387</v>
      </c>
      <c r="B19" s="115">
        <v>19948</v>
      </c>
      <c r="C19" s="114">
        <v>9593</v>
      </c>
      <c r="D19" s="114">
        <v>10355</v>
      </c>
      <c r="E19" s="114">
        <v>13568</v>
      </c>
      <c r="F19" s="114">
        <v>6374</v>
      </c>
      <c r="G19" s="114">
        <v>2534</v>
      </c>
      <c r="H19" s="114">
        <v>5858</v>
      </c>
      <c r="I19" s="115">
        <v>5050</v>
      </c>
      <c r="J19" s="114">
        <v>3390</v>
      </c>
      <c r="K19" s="114">
        <v>1660</v>
      </c>
      <c r="L19" s="423">
        <v>1669</v>
      </c>
      <c r="M19" s="424">
        <v>1720</v>
      </c>
    </row>
    <row r="20" spans="1:13" ht="11.1" customHeight="1" x14ac:dyDescent="0.2">
      <c r="A20" s="422" t="s">
        <v>388</v>
      </c>
      <c r="B20" s="115">
        <v>20226</v>
      </c>
      <c r="C20" s="114">
        <v>9707</v>
      </c>
      <c r="D20" s="114">
        <v>10519</v>
      </c>
      <c r="E20" s="114">
        <v>13797</v>
      </c>
      <c r="F20" s="114">
        <v>6422</v>
      </c>
      <c r="G20" s="114">
        <v>2823</v>
      </c>
      <c r="H20" s="114">
        <v>5894</v>
      </c>
      <c r="I20" s="115">
        <v>5027</v>
      </c>
      <c r="J20" s="114">
        <v>3314</v>
      </c>
      <c r="K20" s="114">
        <v>1713</v>
      </c>
      <c r="L20" s="423">
        <v>2271</v>
      </c>
      <c r="M20" s="424">
        <v>2066</v>
      </c>
    </row>
    <row r="21" spans="1:13" s="110" customFormat="1" ht="11.1" customHeight="1" x14ac:dyDescent="0.2">
      <c r="A21" s="422" t="s">
        <v>389</v>
      </c>
      <c r="B21" s="115">
        <v>20123</v>
      </c>
      <c r="C21" s="114">
        <v>9492</v>
      </c>
      <c r="D21" s="114">
        <v>10631</v>
      </c>
      <c r="E21" s="114">
        <v>13629</v>
      </c>
      <c r="F21" s="114">
        <v>6487</v>
      </c>
      <c r="G21" s="114">
        <v>2765</v>
      </c>
      <c r="H21" s="114">
        <v>5943</v>
      </c>
      <c r="I21" s="115">
        <v>5247</v>
      </c>
      <c r="J21" s="114">
        <v>3486</v>
      </c>
      <c r="K21" s="114">
        <v>1761</v>
      </c>
      <c r="L21" s="423">
        <v>1404</v>
      </c>
      <c r="M21" s="424">
        <v>1533</v>
      </c>
    </row>
    <row r="22" spans="1:13" ht="15" customHeight="1" x14ac:dyDescent="0.2">
      <c r="A22" s="422" t="s">
        <v>392</v>
      </c>
      <c r="B22" s="115">
        <v>19947</v>
      </c>
      <c r="C22" s="114">
        <v>9410</v>
      </c>
      <c r="D22" s="114">
        <v>10537</v>
      </c>
      <c r="E22" s="114">
        <v>13524</v>
      </c>
      <c r="F22" s="114">
        <v>6404</v>
      </c>
      <c r="G22" s="114">
        <v>2579</v>
      </c>
      <c r="H22" s="114">
        <v>5977</v>
      </c>
      <c r="I22" s="115">
        <v>5142</v>
      </c>
      <c r="J22" s="114">
        <v>3427</v>
      </c>
      <c r="K22" s="114">
        <v>1715</v>
      </c>
      <c r="L22" s="423">
        <v>1458</v>
      </c>
      <c r="M22" s="424">
        <v>1676</v>
      </c>
    </row>
    <row r="23" spans="1:13" ht="11.1" customHeight="1" x14ac:dyDescent="0.2">
      <c r="A23" s="422" t="s">
        <v>387</v>
      </c>
      <c r="B23" s="115">
        <v>19940</v>
      </c>
      <c r="C23" s="114">
        <v>9434</v>
      </c>
      <c r="D23" s="114">
        <v>10506</v>
      </c>
      <c r="E23" s="114">
        <v>13447</v>
      </c>
      <c r="F23" s="114">
        <v>6477</v>
      </c>
      <c r="G23" s="114">
        <v>2416</v>
      </c>
      <c r="H23" s="114">
        <v>6074</v>
      </c>
      <c r="I23" s="115">
        <v>5274</v>
      </c>
      <c r="J23" s="114">
        <v>3518</v>
      </c>
      <c r="K23" s="114">
        <v>1756</v>
      </c>
      <c r="L23" s="423">
        <v>1411</v>
      </c>
      <c r="M23" s="424">
        <v>1441</v>
      </c>
    </row>
    <row r="24" spans="1:13" ht="11.1" customHeight="1" x14ac:dyDescent="0.2">
      <c r="A24" s="422" t="s">
        <v>388</v>
      </c>
      <c r="B24" s="115">
        <v>20289</v>
      </c>
      <c r="C24" s="114">
        <v>9621</v>
      </c>
      <c r="D24" s="114">
        <v>10668</v>
      </c>
      <c r="E24" s="114">
        <v>13718</v>
      </c>
      <c r="F24" s="114">
        <v>6547</v>
      </c>
      <c r="G24" s="114">
        <v>2666</v>
      </c>
      <c r="H24" s="114">
        <v>6142</v>
      </c>
      <c r="I24" s="115">
        <v>5235</v>
      </c>
      <c r="J24" s="114">
        <v>3458</v>
      </c>
      <c r="K24" s="114">
        <v>1777</v>
      </c>
      <c r="L24" s="423">
        <v>2294</v>
      </c>
      <c r="M24" s="424">
        <v>2024</v>
      </c>
    </row>
    <row r="25" spans="1:13" s="110" customFormat="1" ht="11.1" customHeight="1" x14ac:dyDescent="0.2">
      <c r="A25" s="422" t="s">
        <v>389</v>
      </c>
      <c r="B25" s="115">
        <v>20101</v>
      </c>
      <c r="C25" s="114">
        <v>9417</v>
      </c>
      <c r="D25" s="114">
        <v>10684</v>
      </c>
      <c r="E25" s="114">
        <v>13456</v>
      </c>
      <c r="F25" s="114">
        <v>6622</v>
      </c>
      <c r="G25" s="114">
        <v>2596</v>
      </c>
      <c r="H25" s="114">
        <v>6156</v>
      </c>
      <c r="I25" s="115">
        <v>5481</v>
      </c>
      <c r="J25" s="114">
        <v>3667</v>
      </c>
      <c r="K25" s="114">
        <v>1814</v>
      </c>
      <c r="L25" s="423">
        <v>1444</v>
      </c>
      <c r="M25" s="424">
        <v>1653</v>
      </c>
    </row>
    <row r="26" spans="1:13" ht="15" customHeight="1" x14ac:dyDescent="0.2">
      <c r="A26" s="422" t="s">
        <v>393</v>
      </c>
      <c r="B26" s="115">
        <v>20223</v>
      </c>
      <c r="C26" s="114">
        <v>9592</v>
      </c>
      <c r="D26" s="114">
        <v>10631</v>
      </c>
      <c r="E26" s="114">
        <v>13602</v>
      </c>
      <c r="F26" s="114">
        <v>6596</v>
      </c>
      <c r="G26" s="114">
        <v>2547</v>
      </c>
      <c r="H26" s="114">
        <v>6220</v>
      </c>
      <c r="I26" s="115">
        <v>5459</v>
      </c>
      <c r="J26" s="114">
        <v>3663</v>
      </c>
      <c r="K26" s="114">
        <v>1796</v>
      </c>
      <c r="L26" s="423">
        <v>1744</v>
      </c>
      <c r="M26" s="424">
        <v>1605</v>
      </c>
    </row>
    <row r="27" spans="1:13" ht="11.1" customHeight="1" x14ac:dyDescent="0.2">
      <c r="A27" s="422" t="s">
        <v>387</v>
      </c>
      <c r="B27" s="115">
        <v>20711</v>
      </c>
      <c r="C27" s="114">
        <v>9784</v>
      </c>
      <c r="D27" s="114">
        <v>10927</v>
      </c>
      <c r="E27" s="114">
        <v>13810</v>
      </c>
      <c r="F27" s="114">
        <v>6878</v>
      </c>
      <c r="G27" s="114">
        <v>2526</v>
      </c>
      <c r="H27" s="114">
        <v>6376</v>
      </c>
      <c r="I27" s="115">
        <v>5996</v>
      </c>
      <c r="J27" s="114">
        <v>4071</v>
      </c>
      <c r="K27" s="114">
        <v>1925</v>
      </c>
      <c r="L27" s="423">
        <v>1571</v>
      </c>
      <c r="M27" s="424">
        <v>1458</v>
      </c>
    </row>
    <row r="28" spans="1:13" ht="11.1" customHeight="1" x14ac:dyDescent="0.2">
      <c r="A28" s="422" t="s">
        <v>388</v>
      </c>
      <c r="B28" s="115">
        <v>21203</v>
      </c>
      <c r="C28" s="114">
        <v>10053</v>
      </c>
      <c r="D28" s="114">
        <v>11150</v>
      </c>
      <c r="E28" s="114">
        <v>14210</v>
      </c>
      <c r="F28" s="114">
        <v>6989</v>
      </c>
      <c r="G28" s="114">
        <v>2732</v>
      </c>
      <c r="H28" s="114">
        <v>6472</v>
      </c>
      <c r="I28" s="115">
        <v>5955</v>
      </c>
      <c r="J28" s="114">
        <v>3999</v>
      </c>
      <c r="K28" s="114">
        <v>1956</v>
      </c>
      <c r="L28" s="423">
        <v>2340</v>
      </c>
      <c r="M28" s="424">
        <v>2056</v>
      </c>
    </row>
    <row r="29" spans="1:13" s="110" customFormat="1" ht="11.1" customHeight="1" x14ac:dyDescent="0.2">
      <c r="A29" s="422" t="s">
        <v>389</v>
      </c>
      <c r="B29" s="115">
        <v>21089</v>
      </c>
      <c r="C29" s="114">
        <v>9891</v>
      </c>
      <c r="D29" s="114">
        <v>11198</v>
      </c>
      <c r="E29" s="114">
        <v>14064</v>
      </c>
      <c r="F29" s="114">
        <v>7023</v>
      </c>
      <c r="G29" s="114">
        <v>2648</v>
      </c>
      <c r="H29" s="114">
        <v>6515</v>
      </c>
      <c r="I29" s="115">
        <v>6041</v>
      </c>
      <c r="J29" s="114">
        <v>4109</v>
      </c>
      <c r="K29" s="114">
        <v>1932</v>
      </c>
      <c r="L29" s="423">
        <v>1554</v>
      </c>
      <c r="M29" s="424">
        <v>1647</v>
      </c>
    </row>
    <row r="30" spans="1:13" ht="15" customHeight="1" x14ac:dyDescent="0.2">
      <c r="A30" s="422" t="s">
        <v>394</v>
      </c>
      <c r="B30" s="115">
        <v>21096</v>
      </c>
      <c r="C30" s="114">
        <v>9964</v>
      </c>
      <c r="D30" s="114">
        <v>11132</v>
      </c>
      <c r="E30" s="114">
        <v>14091</v>
      </c>
      <c r="F30" s="114">
        <v>7004</v>
      </c>
      <c r="G30" s="114">
        <v>2577</v>
      </c>
      <c r="H30" s="114">
        <v>6520</v>
      </c>
      <c r="I30" s="115">
        <v>5832</v>
      </c>
      <c r="J30" s="114">
        <v>3953</v>
      </c>
      <c r="K30" s="114">
        <v>1879</v>
      </c>
      <c r="L30" s="423">
        <v>1689</v>
      </c>
      <c r="M30" s="424">
        <v>1717</v>
      </c>
    </row>
    <row r="31" spans="1:13" ht="11.1" customHeight="1" x14ac:dyDescent="0.2">
      <c r="A31" s="422" t="s">
        <v>387</v>
      </c>
      <c r="B31" s="115">
        <v>21210</v>
      </c>
      <c r="C31" s="114">
        <v>10029</v>
      </c>
      <c r="D31" s="114">
        <v>11181</v>
      </c>
      <c r="E31" s="114">
        <v>14121</v>
      </c>
      <c r="F31" s="114">
        <v>7088</v>
      </c>
      <c r="G31" s="114">
        <v>2532</v>
      </c>
      <c r="H31" s="114">
        <v>6659</v>
      </c>
      <c r="I31" s="115">
        <v>5996</v>
      </c>
      <c r="J31" s="114">
        <v>4036</v>
      </c>
      <c r="K31" s="114">
        <v>1960</v>
      </c>
      <c r="L31" s="423">
        <v>1537</v>
      </c>
      <c r="M31" s="424">
        <v>1443</v>
      </c>
    </row>
    <row r="32" spans="1:13" ht="11.1" customHeight="1" x14ac:dyDescent="0.2">
      <c r="A32" s="422" t="s">
        <v>388</v>
      </c>
      <c r="B32" s="115">
        <v>21722</v>
      </c>
      <c r="C32" s="114">
        <v>10341</v>
      </c>
      <c r="D32" s="114">
        <v>11381</v>
      </c>
      <c r="E32" s="114">
        <v>14528</v>
      </c>
      <c r="F32" s="114">
        <v>7193</v>
      </c>
      <c r="G32" s="114">
        <v>2880</v>
      </c>
      <c r="H32" s="114">
        <v>6731</v>
      </c>
      <c r="I32" s="115">
        <v>6057</v>
      </c>
      <c r="J32" s="114">
        <v>4041</v>
      </c>
      <c r="K32" s="114">
        <v>2016</v>
      </c>
      <c r="L32" s="423">
        <v>2592</v>
      </c>
      <c r="M32" s="424">
        <v>2177</v>
      </c>
    </row>
    <row r="33" spans="1:13" s="110" customFormat="1" ht="11.1" customHeight="1" x14ac:dyDescent="0.2">
      <c r="A33" s="422" t="s">
        <v>389</v>
      </c>
      <c r="B33" s="115">
        <v>21629</v>
      </c>
      <c r="C33" s="114">
        <v>10189</v>
      </c>
      <c r="D33" s="114">
        <v>11440</v>
      </c>
      <c r="E33" s="114">
        <v>14342</v>
      </c>
      <c r="F33" s="114">
        <v>7286</v>
      </c>
      <c r="G33" s="114">
        <v>2813</v>
      </c>
      <c r="H33" s="114">
        <v>6754</v>
      </c>
      <c r="I33" s="115">
        <v>6167</v>
      </c>
      <c r="J33" s="114">
        <v>4153</v>
      </c>
      <c r="K33" s="114">
        <v>2014</v>
      </c>
      <c r="L33" s="423">
        <v>1748</v>
      </c>
      <c r="M33" s="424">
        <v>1874</v>
      </c>
    </row>
    <row r="34" spans="1:13" ht="15" customHeight="1" x14ac:dyDescent="0.2">
      <c r="A34" s="422" t="s">
        <v>395</v>
      </c>
      <c r="B34" s="115">
        <v>21655</v>
      </c>
      <c r="C34" s="114">
        <v>10277</v>
      </c>
      <c r="D34" s="114">
        <v>11378</v>
      </c>
      <c r="E34" s="114">
        <v>14436</v>
      </c>
      <c r="F34" s="114">
        <v>7219</v>
      </c>
      <c r="G34" s="114">
        <v>2698</v>
      </c>
      <c r="H34" s="114">
        <v>6847</v>
      </c>
      <c r="I34" s="115">
        <v>6087</v>
      </c>
      <c r="J34" s="114">
        <v>4095</v>
      </c>
      <c r="K34" s="114">
        <v>1992</v>
      </c>
      <c r="L34" s="423">
        <v>1832</v>
      </c>
      <c r="M34" s="424">
        <v>1841</v>
      </c>
    </row>
    <row r="35" spans="1:13" ht="11.1" customHeight="1" x14ac:dyDescent="0.2">
      <c r="A35" s="422" t="s">
        <v>387</v>
      </c>
      <c r="B35" s="115">
        <v>21836</v>
      </c>
      <c r="C35" s="114">
        <v>10415</v>
      </c>
      <c r="D35" s="114">
        <v>11421</v>
      </c>
      <c r="E35" s="114">
        <v>14556</v>
      </c>
      <c r="F35" s="114">
        <v>7280</v>
      </c>
      <c r="G35" s="114">
        <v>2624</v>
      </c>
      <c r="H35" s="114">
        <v>6966</v>
      </c>
      <c r="I35" s="115">
        <v>6203</v>
      </c>
      <c r="J35" s="114">
        <v>4164</v>
      </c>
      <c r="K35" s="114">
        <v>2039</v>
      </c>
      <c r="L35" s="423">
        <v>1784</v>
      </c>
      <c r="M35" s="424">
        <v>1627</v>
      </c>
    </row>
    <row r="36" spans="1:13" ht="11.1" customHeight="1" x14ac:dyDescent="0.2">
      <c r="A36" s="422" t="s">
        <v>388</v>
      </c>
      <c r="B36" s="115">
        <v>21742</v>
      </c>
      <c r="C36" s="114">
        <v>10109</v>
      </c>
      <c r="D36" s="114">
        <v>11633</v>
      </c>
      <c r="E36" s="114">
        <v>14379</v>
      </c>
      <c r="F36" s="114">
        <v>7363</v>
      </c>
      <c r="G36" s="114">
        <v>2845</v>
      </c>
      <c r="H36" s="114">
        <v>6894</v>
      </c>
      <c r="I36" s="115">
        <v>6032</v>
      </c>
      <c r="J36" s="114">
        <v>4005</v>
      </c>
      <c r="K36" s="114">
        <v>2027</v>
      </c>
      <c r="L36" s="423">
        <v>2508</v>
      </c>
      <c r="M36" s="424">
        <v>2248</v>
      </c>
    </row>
    <row r="37" spans="1:13" s="110" customFormat="1" ht="11.1" customHeight="1" x14ac:dyDescent="0.2">
      <c r="A37" s="422" t="s">
        <v>389</v>
      </c>
      <c r="B37" s="115">
        <v>21691</v>
      </c>
      <c r="C37" s="114">
        <v>9975</v>
      </c>
      <c r="D37" s="114">
        <v>11716</v>
      </c>
      <c r="E37" s="114">
        <v>14178</v>
      </c>
      <c r="F37" s="114">
        <v>7513</v>
      </c>
      <c r="G37" s="114">
        <v>2767</v>
      </c>
      <c r="H37" s="114">
        <v>6951</v>
      </c>
      <c r="I37" s="115">
        <v>6166</v>
      </c>
      <c r="J37" s="114">
        <v>4089</v>
      </c>
      <c r="K37" s="114">
        <v>2077</v>
      </c>
      <c r="L37" s="423">
        <v>1672</v>
      </c>
      <c r="M37" s="424">
        <v>1725</v>
      </c>
    </row>
    <row r="38" spans="1:13" ht="15" customHeight="1" x14ac:dyDescent="0.2">
      <c r="A38" s="425" t="s">
        <v>396</v>
      </c>
      <c r="B38" s="115">
        <v>21755</v>
      </c>
      <c r="C38" s="114">
        <v>10096</v>
      </c>
      <c r="D38" s="114">
        <v>11659</v>
      </c>
      <c r="E38" s="114">
        <v>14261</v>
      </c>
      <c r="F38" s="114">
        <v>7494</v>
      </c>
      <c r="G38" s="114">
        <v>2658</v>
      </c>
      <c r="H38" s="114">
        <v>7049</v>
      </c>
      <c r="I38" s="115">
        <v>6046</v>
      </c>
      <c r="J38" s="114">
        <v>4018</v>
      </c>
      <c r="K38" s="114">
        <v>2028</v>
      </c>
      <c r="L38" s="423">
        <v>2253</v>
      </c>
      <c r="M38" s="424">
        <v>2301</v>
      </c>
    </row>
    <row r="39" spans="1:13" ht="11.1" customHeight="1" x14ac:dyDescent="0.2">
      <c r="A39" s="422" t="s">
        <v>387</v>
      </c>
      <c r="B39" s="115">
        <v>22014</v>
      </c>
      <c r="C39" s="114">
        <v>10253</v>
      </c>
      <c r="D39" s="114">
        <v>11761</v>
      </c>
      <c r="E39" s="114">
        <v>14301</v>
      </c>
      <c r="F39" s="114">
        <v>7713</v>
      </c>
      <c r="G39" s="114">
        <v>2550</v>
      </c>
      <c r="H39" s="114">
        <v>7194</v>
      </c>
      <c r="I39" s="115">
        <v>6219</v>
      </c>
      <c r="J39" s="114">
        <v>4153</v>
      </c>
      <c r="K39" s="114">
        <v>2066</v>
      </c>
      <c r="L39" s="423">
        <v>2164</v>
      </c>
      <c r="M39" s="424">
        <v>1943</v>
      </c>
    </row>
    <row r="40" spans="1:13" ht="11.1" customHeight="1" x14ac:dyDescent="0.2">
      <c r="A40" s="425" t="s">
        <v>388</v>
      </c>
      <c r="B40" s="115">
        <v>22553</v>
      </c>
      <c r="C40" s="114">
        <v>10583</v>
      </c>
      <c r="D40" s="114">
        <v>11970</v>
      </c>
      <c r="E40" s="114">
        <v>14843</v>
      </c>
      <c r="F40" s="114">
        <v>7710</v>
      </c>
      <c r="G40" s="114">
        <v>2975</v>
      </c>
      <c r="H40" s="114">
        <v>7240</v>
      </c>
      <c r="I40" s="115">
        <v>6197</v>
      </c>
      <c r="J40" s="114">
        <v>4035</v>
      </c>
      <c r="K40" s="114">
        <v>2162</v>
      </c>
      <c r="L40" s="423">
        <v>2792</v>
      </c>
      <c r="M40" s="424">
        <v>2302</v>
      </c>
    </row>
    <row r="41" spans="1:13" s="110" customFormat="1" ht="11.1" customHeight="1" x14ac:dyDescent="0.2">
      <c r="A41" s="422" t="s">
        <v>389</v>
      </c>
      <c r="B41" s="115">
        <v>22522</v>
      </c>
      <c r="C41" s="114">
        <v>10464</v>
      </c>
      <c r="D41" s="114">
        <v>12058</v>
      </c>
      <c r="E41" s="114">
        <v>14666</v>
      </c>
      <c r="F41" s="114">
        <v>7856</v>
      </c>
      <c r="G41" s="114">
        <v>2928</v>
      </c>
      <c r="H41" s="114">
        <v>7297</v>
      </c>
      <c r="I41" s="115">
        <v>6397</v>
      </c>
      <c r="J41" s="114">
        <v>4194</v>
      </c>
      <c r="K41" s="114">
        <v>2203</v>
      </c>
      <c r="L41" s="423">
        <v>1970</v>
      </c>
      <c r="M41" s="424">
        <v>2003</v>
      </c>
    </row>
    <row r="42" spans="1:13" ht="15" customHeight="1" x14ac:dyDescent="0.2">
      <c r="A42" s="422" t="s">
        <v>397</v>
      </c>
      <c r="B42" s="115">
        <v>22360</v>
      </c>
      <c r="C42" s="114">
        <v>10477</v>
      </c>
      <c r="D42" s="114">
        <v>11883</v>
      </c>
      <c r="E42" s="114">
        <v>14646</v>
      </c>
      <c r="F42" s="114">
        <v>7714</v>
      </c>
      <c r="G42" s="114">
        <v>2778</v>
      </c>
      <c r="H42" s="114">
        <v>7352</v>
      </c>
      <c r="I42" s="115">
        <v>6067</v>
      </c>
      <c r="J42" s="114">
        <v>3983</v>
      </c>
      <c r="K42" s="114">
        <v>2084</v>
      </c>
      <c r="L42" s="423">
        <v>2209</v>
      </c>
      <c r="M42" s="424">
        <v>2402</v>
      </c>
    </row>
    <row r="43" spans="1:13" ht="11.1" customHeight="1" x14ac:dyDescent="0.2">
      <c r="A43" s="422" t="s">
        <v>387</v>
      </c>
      <c r="B43" s="115">
        <v>22469</v>
      </c>
      <c r="C43" s="114">
        <v>10565</v>
      </c>
      <c r="D43" s="114">
        <v>11904</v>
      </c>
      <c r="E43" s="114">
        <v>14676</v>
      </c>
      <c r="F43" s="114">
        <v>7793</v>
      </c>
      <c r="G43" s="114">
        <v>2658</v>
      </c>
      <c r="H43" s="114">
        <v>7474</v>
      </c>
      <c r="I43" s="115">
        <v>6203</v>
      </c>
      <c r="J43" s="114">
        <v>4092</v>
      </c>
      <c r="K43" s="114">
        <v>2111</v>
      </c>
      <c r="L43" s="423">
        <v>2192</v>
      </c>
      <c r="M43" s="424">
        <v>2184</v>
      </c>
    </row>
    <row r="44" spans="1:13" ht="11.1" customHeight="1" x14ac:dyDescent="0.2">
      <c r="A44" s="422" t="s">
        <v>388</v>
      </c>
      <c r="B44" s="115">
        <v>23086</v>
      </c>
      <c r="C44" s="114">
        <v>10871</v>
      </c>
      <c r="D44" s="114">
        <v>12215</v>
      </c>
      <c r="E44" s="114">
        <v>15187</v>
      </c>
      <c r="F44" s="114">
        <v>7899</v>
      </c>
      <c r="G44" s="114">
        <v>2983</v>
      </c>
      <c r="H44" s="114">
        <v>7522</v>
      </c>
      <c r="I44" s="115">
        <v>6049</v>
      </c>
      <c r="J44" s="114">
        <v>3897</v>
      </c>
      <c r="K44" s="114">
        <v>2152</v>
      </c>
      <c r="L44" s="423">
        <v>3076</v>
      </c>
      <c r="M44" s="424">
        <v>2548</v>
      </c>
    </row>
    <row r="45" spans="1:13" s="110" customFormat="1" ht="11.1" customHeight="1" x14ac:dyDescent="0.2">
      <c r="A45" s="422" t="s">
        <v>389</v>
      </c>
      <c r="B45" s="115">
        <v>23939</v>
      </c>
      <c r="C45" s="114">
        <v>11551</v>
      </c>
      <c r="D45" s="114">
        <v>12388</v>
      </c>
      <c r="E45" s="114">
        <v>15817</v>
      </c>
      <c r="F45" s="114">
        <v>8122</v>
      </c>
      <c r="G45" s="114">
        <v>3056</v>
      </c>
      <c r="H45" s="114">
        <v>7785</v>
      </c>
      <c r="I45" s="115">
        <v>6118</v>
      </c>
      <c r="J45" s="114">
        <v>3964</v>
      </c>
      <c r="K45" s="114">
        <v>2154</v>
      </c>
      <c r="L45" s="423">
        <v>2270</v>
      </c>
      <c r="M45" s="424">
        <v>2118</v>
      </c>
    </row>
    <row r="46" spans="1:13" ht="15" customHeight="1" x14ac:dyDescent="0.2">
      <c r="A46" s="422" t="s">
        <v>398</v>
      </c>
      <c r="B46" s="115">
        <v>23961</v>
      </c>
      <c r="C46" s="114">
        <v>11557</v>
      </c>
      <c r="D46" s="114">
        <v>12404</v>
      </c>
      <c r="E46" s="114">
        <v>15905</v>
      </c>
      <c r="F46" s="114">
        <v>8056</v>
      </c>
      <c r="G46" s="114">
        <v>2924</v>
      </c>
      <c r="H46" s="114">
        <v>7887</v>
      </c>
      <c r="I46" s="115">
        <v>5906</v>
      </c>
      <c r="J46" s="114">
        <v>3805</v>
      </c>
      <c r="K46" s="114">
        <v>2101</v>
      </c>
      <c r="L46" s="423">
        <v>2500</v>
      </c>
      <c r="M46" s="424">
        <v>2480</v>
      </c>
    </row>
    <row r="47" spans="1:13" ht="11.1" customHeight="1" x14ac:dyDescent="0.2">
      <c r="A47" s="422" t="s">
        <v>387</v>
      </c>
      <c r="B47" s="115">
        <v>23807</v>
      </c>
      <c r="C47" s="114">
        <v>11485</v>
      </c>
      <c r="D47" s="114">
        <v>12322</v>
      </c>
      <c r="E47" s="114">
        <v>15669</v>
      </c>
      <c r="F47" s="114">
        <v>8138</v>
      </c>
      <c r="G47" s="114">
        <v>2816</v>
      </c>
      <c r="H47" s="114">
        <v>7872</v>
      </c>
      <c r="I47" s="115">
        <v>6009</v>
      </c>
      <c r="J47" s="114">
        <v>3872</v>
      </c>
      <c r="K47" s="114">
        <v>2137</v>
      </c>
      <c r="L47" s="423">
        <v>2132</v>
      </c>
      <c r="M47" s="424">
        <v>2109</v>
      </c>
    </row>
    <row r="48" spans="1:13" ht="11.1" customHeight="1" x14ac:dyDescent="0.2">
      <c r="A48" s="422" t="s">
        <v>388</v>
      </c>
      <c r="B48" s="115">
        <v>24493</v>
      </c>
      <c r="C48" s="114">
        <v>11844</v>
      </c>
      <c r="D48" s="114">
        <v>12649</v>
      </c>
      <c r="E48" s="114">
        <v>16253</v>
      </c>
      <c r="F48" s="114">
        <v>8240</v>
      </c>
      <c r="G48" s="114">
        <v>3192</v>
      </c>
      <c r="H48" s="114">
        <v>7994</v>
      </c>
      <c r="I48" s="115">
        <v>5989</v>
      </c>
      <c r="J48" s="114">
        <v>3786</v>
      </c>
      <c r="K48" s="114">
        <v>2203</v>
      </c>
      <c r="L48" s="423">
        <v>3298</v>
      </c>
      <c r="M48" s="424">
        <v>2691</v>
      </c>
    </row>
    <row r="49" spans="1:17" s="110" customFormat="1" ht="11.1" customHeight="1" x14ac:dyDescent="0.2">
      <c r="A49" s="422" t="s">
        <v>389</v>
      </c>
      <c r="B49" s="115">
        <v>24434</v>
      </c>
      <c r="C49" s="114">
        <v>11607</v>
      </c>
      <c r="D49" s="114">
        <v>12827</v>
      </c>
      <c r="E49" s="114">
        <v>15818</v>
      </c>
      <c r="F49" s="114">
        <v>8616</v>
      </c>
      <c r="G49" s="114">
        <v>3131</v>
      </c>
      <c r="H49" s="114">
        <v>8100</v>
      </c>
      <c r="I49" s="115">
        <v>6134</v>
      </c>
      <c r="J49" s="114">
        <v>3871</v>
      </c>
      <c r="K49" s="114">
        <v>2263</v>
      </c>
      <c r="L49" s="423">
        <v>2152</v>
      </c>
      <c r="M49" s="424">
        <v>2121</v>
      </c>
    </row>
    <row r="50" spans="1:17" ht="15" customHeight="1" x14ac:dyDescent="0.2">
      <c r="A50" s="422" t="s">
        <v>399</v>
      </c>
      <c r="B50" s="143">
        <v>24054</v>
      </c>
      <c r="C50" s="144">
        <v>11566</v>
      </c>
      <c r="D50" s="144">
        <v>12488</v>
      </c>
      <c r="E50" s="144">
        <v>15744</v>
      </c>
      <c r="F50" s="144">
        <v>8310</v>
      </c>
      <c r="G50" s="144">
        <v>2919</v>
      </c>
      <c r="H50" s="144">
        <v>8070</v>
      </c>
      <c r="I50" s="143">
        <v>5861</v>
      </c>
      <c r="J50" s="144">
        <v>3710</v>
      </c>
      <c r="K50" s="144">
        <v>2151</v>
      </c>
      <c r="L50" s="426">
        <v>2181</v>
      </c>
      <c r="M50" s="427">
        <v>2590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0.38813071240766245</v>
      </c>
      <c r="C6" s="480">
        <f>'Tabelle 3.3'!J11</f>
        <v>-0.76193701320690821</v>
      </c>
      <c r="D6" s="481">
        <f t="shared" ref="D6:E9" si="0">IF(OR(AND(B6&gt;=-50,B6&lt;=50),ISNUMBER(B6)=FALSE),B6,"")</f>
        <v>0.38813071240766245</v>
      </c>
      <c r="E6" s="481">
        <f t="shared" si="0"/>
        <v>-0.76193701320690821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0.38813071240766245</v>
      </c>
      <c r="C14" s="480">
        <f>'Tabelle 3.3'!J11</f>
        <v>-0.76193701320690821</v>
      </c>
      <c r="D14" s="481">
        <f>IF(OR(AND(B14&gt;=-50,B14&lt;=50),ISNUMBER(B14)=FALSE),B14,"")</f>
        <v>0.38813071240766245</v>
      </c>
      <c r="E14" s="481">
        <f>IF(OR(AND(C14&gt;=-50,C14&lt;=50),ISNUMBER(C14)=FALSE),C14,"")</f>
        <v>-0.76193701320690821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-1.408450704225352</v>
      </c>
      <c r="C15" s="480">
        <f>'Tabelle 3.3'!J12</f>
        <v>1.4492753623188406</v>
      </c>
      <c r="D15" s="481">
        <f t="shared" ref="D15:E45" si="3">IF(OR(AND(B15&gt;=-50,B15&lt;=50),ISNUMBER(B15)=FALSE),B15,"")</f>
        <v>-1.408450704225352</v>
      </c>
      <c r="E15" s="481">
        <f t="shared" si="3"/>
        <v>1.4492753623188406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1.408450704225352</v>
      </c>
      <c r="C16" s="480">
        <f>'Tabelle 3.3'!J13</f>
        <v>-16.949152542372882</v>
      </c>
      <c r="D16" s="481">
        <f t="shared" si="3"/>
        <v>1.408450704225352</v>
      </c>
      <c r="E16" s="481">
        <f t="shared" si="3"/>
        <v>-16.949152542372882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-1.0506798516687268</v>
      </c>
      <c r="C17" s="480">
        <f>'Tabelle 3.3'!J14</f>
        <v>-0.46082949308755761</v>
      </c>
      <c r="D17" s="481">
        <f t="shared" si="3"/>
        <v>-1.0506798516687268</v>
      </c>
      <c r="E17" s="481">
        <f t="shared" si="3"/>
        <v>-0.46082949308755761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3.3277870216306158</v>
      </c>
      <c r="C18" s="480">
        <f>'Tabelle 3.3'!J15</f>
        <v>19.480519480519479</v>
      </c>
      <c r="D18" s="481">
        <f t="shared" si="3"/>
        <v>3.3277870216306158</v>
      </c>
      <c r="E18" s="481">
        <f t="shared" si="3"/>
        <v>19.480519480519479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-1.6344086021505377</v>
      </c>
      <c r="C19" s="480">
        <f>'Tabelle 3.3'!J16</f>
        <v>-14.285714285714286</v>
      </c>
      <c r="D19" s="481">
        <f t="shared" si="3"/>
        <v>-1.6344086021505377</v>
      </c>
      <c r="E19" s="481">
        <f t="shared" si="3"/>
        <v>-14.285714285714286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-5.161290322580645</v>
      </c>
      <c r="C20" s="480">
        <f>'Tabelle 3.3'!J17</f>
        <v>4.7619047619047619</v>
      </c>
      <c r="D20" s="481">
        <f t="shared" si="3"/>
        <v>-5.161290322580645</v>
      </c>
      <c r="E20" s="481">
        <f t="shared" si="3"/>
        <v>4.7619047619047619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0.90293453724604966</v>
      </c>
      <c r="C21" s="480">
        <f>'Tabelle 3.3'!J18</f>
        <v>5.0632911392405067</v>
      </c>
      <c r="D21" s="481">
        <f t="shared" si="3"/>
        <v>0.90293453724604966</v>
      </c>
      <c r="E21" s="481">
        <f t="shared" si="3"/>
        <v>5.0632911392405067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1.363310212867735</v>
      </c>
      <c r="C22" s="480">
        <f>'Tabelle 3.3'!J19</f>
        <v>1.6634050880626223</v>
      </c>
      <c r="D22" s="481">
        <f t="shared" si="3"/>
        <v>1.363310212867735</v>
      </c>
      <c r="E22" s="481">
        <f t="shared" si="3"/>
        <v>1.6634050880626223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-4.6268656716417906</v>
      </c>
      <c r="C23" s="480">
        <f>'Tabelle 3.3'!J20</f>
        <v>2.0172910662824206</v>
      </c>
      <c r="D23" s="481">
        <f t="shared" si="3"/>
        <v>-4.6268656716417906</v>
      </c>
      <c r="E23" s="481">
        <f t="shared" si="3"/>
        <v>2.0172910662824206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3.142329020332717</v>
      </c>
      <c r="C24" s="480">
        <f>'Tabelle 3.3'!J21</f>
        <v>-12.4</v>
      </c>
      <c r="D24" s="481">
        <f t="shared" si="3"/>
        <v>3.142329020332717</v>
      </c>
      <c r="E24" s="481">
        <f t="shared" si="3"/>
        <v>-12.4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2.8985507246376812</v>
      </c>
      <c r="C25" s="480">
        <f>'Tabelle 3.3'!J22</f>
        <v>-7.1895424836601309</v>
      </c>
      <c r="D25" s="481">
        <f t="shared" si="3"/>
        <v>2.8985507246376812</v>
      </c>
      <c r="E25" s="481">
        <f t="shared" si="3"/>
        <v>-7.1895424836601309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-1.2956419316843346</v>
      </c>
      <c r="C26" s="480">
        <f>'Tabelle 3.3'!J23</f>
        <v>-11.627906976744185</v>
      </c>
      <c r="D26" s="481">
        <f t="shared" si="3"/>
        <v>-1.2956419316843346</v>
      </c>
      <c r="E26" s="481">
        <f t="shared" si="3"/>
        <v>-11.627906976744185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9.539121114683816</v>
      </c>
      <c r="C27" s="480">
        <f>'Tabelle 3.3'!J24</f>
        <v>3.2064128256513027</v>
      </c>
      <c r="D27" s="481">
        <f t="shared" si="3"/>
        <v>9.539121114683816</v>
      </c>
      <c r="E27" s="481">
        <f t="shared" si="3"/>
        <v>3.2064128256513027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12.844036697247706</v>
      </c>
      <c r="C28" s="480">
        <f>'Tabelle 3.3'!J25</f>
        <v>15.972222222222221</v>
      </c>
      <c r="D28" s="481">
        <f t="shared" si="3"/>
        <v>12.844036697247706</v>
      </c>
      <c r="E28" s="481">
        <f t="shared" si="3"/>
        <v>15.972222222222221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-20.454545454545453</v>
      </c>
      <c r="C29" s="480">
        <f>'Tabelle 3.3'!J26</f>
        <v>1.1235955056179776</v>
      </c>
      <c r="D29" s="481">
        <f t="shared" si="3"/>
        <v>-20.454545454545453</v>
      </c>
      <c r="E29" s="481">
        <f t="shared" si="3"/>
        <v>1.1235955056179776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1.7554479418886197</v>
      </c>
      <c r="C30" s="480">
        <f>'Tabelle 3.3'!J27</f>
        <v>-12</v>
      </c>
      <c r="D30" s="481">
        <f t="shared" si="3"/>
        <v>1.7554479418886197</v>
      </c>
      <c r="E30" s="481">
        <f t="shared" si="3"/>
        <v>-12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1.4035087719298245</v>
      </c>
      <c r="C31" s="480">
        <f>'Tabelle 3.3'!J28</f>
        <v>3.2345013477088949</v>
      </c>
      <c r="D31" s="481">
        <f t="shared" si="3"/>
        <v>1.4035087719298245</v>
      </c>
      <c r="E31" s="481">
        <f t="shared" si="3"/>
        <v>3.2345013477088949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2.6103646833013436</v>
      </c>
      <c r="C32" s="480">
        <f>'Tabelle 3.3'!J29</f>
        <v>-1.4492753623188406</v>
      </c>
      <c r="D32" s="481">
        <f t="shared" si="3"/>
        <v>2.6103646833013436</v>
      </c>
      <c r="E32" s="481">
        <f t="shared" si="3"/>
        <v>-1.4492753623188406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v>
      </c>
      <c r="C33" s="480">
        <f>'Tabelle 3.3'!J30</f>
        <v>1.2875536480686696</v>
      </c>
      <c r="D33" s="481">
        <f t="shared" si="3"/>
        <v>0</v>
      </c>
      <c r="E33" s="481">
        <f t="shared" si="3"/>
        <v>1.2875536480686696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0.33860045146726864</v>
      </c>
      <c r="C34" s="480">
        <f>'Tabelle 3.3'!J31</f>
        <v>1.1577424023154848</v>
      </c>
      <c r="D34" s="481">
        <f t="shared" si="3"/>
        <v>0.33860045146726864</v>
      </c>
      <c r="E34" s="481">
        <f t="shared" si="3"/>
        <v>1.1577424023154848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-1.408450704225352</v>
      </c>
      <c r="C37" s="480">
        <f>'Tabelle 3.3'!J34</f>
        <v>1.4492753623188406</v>
      </c>
      <c r="D37" s="481">
        <f t="shared" si="3"/>
        <v>-1.408450704225352</v>
      </c>
      <c r="E37" s="481">
        <f t="shared" si="3"/>
        <v>1.4492753623188406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-0.4690641054277418</v>
      </c>
      <c r="C38" s="480">
        <f>'Tabelle 3.3'!J35</f>
        <v>-0.69124423963133641</v>
      </c>
      <c r="D38" s="481">
        <f t="shared" si="3"/>
        <v>-0.4690641054277418</v>
      </c>
      <c r="E38" s="481">
        <f t="shared" si="3"/>
        <v>-0.69124423963133641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0.59238654509864519</v>
      </c>
      <c r="C39" s="480">
        <f>'Tabelle 3.3'!J36</f>
        <v>-0.79585415509901902</v>
      </c>
      <c r="D39" s="481">
        <f t="shared" si="3"/>
        <v>0.59238654509864519</v>
      </c>
      <c r="E39" s="481">
        <f t="shared" si="3"/>
        <v>-0.79585415509901902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0.59238654509864519</v>
      </c>
      <c r="C45" s="480">
        <f>'Tabelle 3.3'!J36</f>
        <v>-0.79585415509901902</v>
      </c>
      <c r="D45" s="481">
        <f t="shared" si="3"/>
        <v>0.59238654509864519</v>
      </c>
      <c r="E45" s="481">
        <f t="shared" si="3"/>
        <v>-0.79585415509901902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20223</v>
      </c>
      <c r="C51" s="487">
        <v>3663</v>
      </c>
      <c r="D51" s="487">
        <v>1796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20711</v>
      </c>
      <c r="C52" s="487">
        <v>4071</v>
      </c>
      <c r="D52" s="487">
        <v>1925</v>
      </c>
      <c r="E52" s="488">
        <f t="shared" ref="E52:G70" si="11">IF($A$51=37802,IF(COUNTBLANK(B$51:B$70)&gt;0,#N/A,B52/B$51*100),IF(COUNTBLANK(B$51:B$75)&gt;0,#N/A,B52/B$51*100))</f>
        <v>102.41309400187906</v>
      </c>
      <c r="F52" s="488">
        <f t="shared" si="11"/>
        <v>111.13841113841114</v>
      </c>
      <c r="G52" s="488">
        <f t="shared" si="11"/>
        <v>107.18262806236081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21203</v>
      </c>
      <c r="C53" s="487">
        <v>3999</v>
      </c>
      <c r="D53" s="487">
        <v>1956</v>
      </c>
      <c r="E53" s="488">
        <f t="shared" si="11"/>
        <v>104.84596746278989</v>
      </c>
      <c r="F53" s="488">
        <f t="shared" si="11"/>
        <v>109.17280917280918</v>
      </c>
      <c r="G53" s="488">
        <f t="shared" si="11"/>
        <v>108.9086859688196</v>
      </c>
      <c r="H53" s="489">
        <f>IF(ISERROR(L53)=TRUE,IF(MONTH(A53)=MONTH(MAX(A$51:A$75)),A53,""),"")</f>
        <v>41883</v>
      </c>
      <c r="I53" s="488">
        <f t="shared" si="12"/>
        <v>104.84596746278989</v>
      </c>
      <c r="J53" s="488">
        <f t="shared" si="10"/>
        <v>109.17280917280918</v>
      </c>
      <c r="K53" s="488">
        <f t="shared" si="10"/>
        <v>108.9086859688196</v>
      </c>
      <c r="L53" s="488" t="e">
        <f t="shared" si="13"/>
        <v>#N/A</v>
      </c>
    </row>
    <row r="54" spans="1:14" ht="15" customHeight="1" x14ac:dyDescent="0.2">
      <c r="A54" s="490" t="s">
        <v>462</v>
      </c>
      <c r="B54" s="487">
        <v>21089</v>
      </c>
      <c r="C54" s="487">
        <v>4109</v>
      </c>
      <c r="D54" s="487">
        <v>1932</v>
      </c>
      <c r="E54" s="488">
        <f t="shared" si="11"/>
        <v>104.28225288038374</v>
      </c>
      <c r="F54" s="488">
        <f t="shared" si="11"/>
        <v>112.17581217581218</v>
      </c>
      <c r="G54" s="488">
        <f t="shared" si="11"/>
        <v>107.57238307349665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21096</v>
      </c>
      <c r="C55" s="487">
        <v>3953</v>
      </c>
      <c r="D55" s="487">
        <v>1879</v>
      </c>
      <c r="E55" s="488">
        <f t="shared" si="11"/>
        <v>104.31686693368935</v>
      </c>
      <c r="F55" s="488">
        <f t="shared" si="11"/>
        <v>107.91700791700791</v>
      </c>
      <c r="G55" s="488">
        <f t="shared" si="11"/>
        <v>104.62138084632517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21210</v>
      </c>
      <c r="C56" s="487">
        <v>4036</v>
      </c>
      <c r="D56" s="487">
        <v>1960</v>
      </c>
      <c r="E56" s="488">
        <f t="shared" si="11"/>
        <v>104.88058151609553</v>
      </c>
      <c r="F56" s="488">
        <f t="shared" si="11"/>
        <v>110.18291018291018</v>
      </c>
      <c r="G56" s="488">
        <f t="shared" si="11"/>
        <v>109.13140311804008</v>
      </c>
      <c r="H56" s="489" t="str">
        <f t="shared" si="14"/>
        <v/>
      </c>
      <c r="I56" s="488" t="str">
        <f t="shared" si="12"/>
        <v/>
      </c>
      <c r="J56" s="488" t="str">
        <f t="shared" si="10"/>
        <v/>
      </c>
      <c r="K56" s="488" t="str">
        <f t="shared" si="10"/>
        <v/>
      </c>
      <c r="L56" s="488" t="e">
        <f t="shared" si="13"/>
        <v>#N/A</v>
      </c>
    </row>
    <row r="57" spans="1:14" ht="15" customHeight="1" x14ac:dyDescent="0.2">
      <c r="A57" s="490">
        <v>42248</v>
      </c>
      <c r="B57" s="487">
        <v>21722</v>
      </c>
      <c r="C57" s="487">
        <v>4041</v>
      </c>
      <c r="D57" s="487">
        <v>2016</v>
      </c>
      <c r="E57" s="488">
        <f t="shared" si="11"/>
        <v>107.41235227216535</v>
      </c>
      <c r="F57" s="488">
        <f t="shared" si="11"/>
        <v>110.31941031941032</v>
      </c>
      <c r="G57" s="488">
        <f t="shared" si="11"/>
        <v>112.24944320712696</v>
      </c>
      <c r="H57" s="489">
        <f t="shared" si="14"/>
        <v>42248</v>
      </c>
      <c r="I57" s="488">
        <f t="shared" si="12"/>
        <v>107.41235227216535</v>
      </c>
      <c r="J57" s="488">
        <f t="shared" si="10"/>
        <v>110.31941031941032</v>
      </c>
      <c r="K57" s="488">
        <f t="shared" si="10"/>
        <v>112.24944320712696</v>
      </c>
      <c r="L57" s="488" t="e">
        <f t="shared" si="13"/>
        <v>#N/A</v>
      </c>
    </row>
    <row r="58" spans="1:14" ht="15" customHeight="1" x14ac:dyDescent="0.2">
      <c r="A58" s="490" t="s">
        <v>465</v>
      </c>
      <c r="B58" s="487">
        <v>21629</v>
      </c>
      <c r="C58" s="487">
        <v>4153</v>
      </c>
      <c r="D58" s="487">
        <v>2014</v>
      </c>
      <c r="E58" s="488">
        <f t="shared" si="11"/>
        <v>106.95247984967611</v>
      </c>
      <c r="F58" s="488">
        <f t="shared" si="11"/>
        <v>113.37701337701338</v>
      </c>
      <c r="G58" s="488">
        <f t="shared" si="11"/>
        <v>112.13808463251671</v>
      </c>
      <c r="H58" s="489" t="str">
        <f t="shared" si="14"/>
        <v/>
      </c>
      <c r="I58" s="488" t="str">
        <f t="shared" si="12"/>
        <v/>
      </c>
      <c r="J58" s="488" t="str">
        <f t="shared" si="10"/>
        <v/>
      </c>
      <c r="K58" s="488" t="str">
        <f t="shared" si="10"/>
        <v/>
      </c>
      <c r="L58" s="488" t="e">
        <f t="shared" si="13"/>
        <v>#N/A</v>
      </c>
    </row>
    <row r="59" spans="1:14" ht="15" customHeight="1" x14ac:dyDescent="0.2">
      <c r="A59" s="490" t="s">
        <v>466</v>
      </c>
      <c r="B59" s="487">
        <v>21655</v>
      </c>
      <c r="C59" s="487">
        <v>4095</v>
      </c>
      <c r="D59" s="487">
        <v>1992</v>
      </c>
      <c r="E59" s="488">
        <f t="shared" si="11"/>
        <v>107.08104633338277</v>
      </c>
      <c r="F59" s="488">
        <f t="shared" si="11"/>
        <v>111.7936117936118</v>
      </c>
      <c r="G59" s="488">
        <f t="shared" si="11"/>
        <v>110.91314031180401</v>
      </c>
      <c r="H59" s="489" t="str">
        <f t="shared" si="14"/>
        <v/>
      </c>
      <c r="I59" s="488" t="str">
        <f t="shared" si="12"/>
        <v/>
      </c>
      <c r="J59" s="488" t="str">
        <f t="shared" si="10"/>
        <v/>
      </c>
      <c r="K59" s="488" t="str">
        <f t="shared" si="10"/>
        <v/>
      </c>
      <c r="L59" s="488" t="e">
        <f t="shared" si="13"/>
        <v>#N/A</v>
      </c>
    </row>
    <row r="60" spans="1:14" ht="15" customHeight="1" x14ac:dyDescent="0.2">
      <c r="A60" s="490" t="s">
        <v>467</v>
      </c>
      <c r="B60" s="487">
        <v>21836</v>
      </c>
      <c r="C60" s="487">
        <v>4164</v>
      </c>
      <c r="D60" s="487">
        <v>2039</v>
      </c>
      <c r="E60" s="488">
        <f t="shared" si="11"/>
        <v>107.97606685457153</v>
      </c>
      <c r="F60" s="488">
        <f t="shared" si="11"/>
        <v>113.67731367731369</v>
      </c>
      <c r="G60" s="488">
        <f t="shared" si="11"/>
        <v>113.53006681514476</v>
      </c>
      <c r="H60" s="489" t="str">
        <f t="shared" si="14"/>
        <v/>
      </c>
      <c r="I60" s="488" t="str">
        <f t="shared" si="12"/>
        <v/>
      </c>
      <c r="J60" s="488" t="str">
        <f t="shared" si="10"/>
        <v/>
      </c>
      <c r="K60" s="488" t="str">
        <f t="shared" si="10"/>
        <v/>
      </c>
      <c r="L60" s="488" t="e">
        <f t="shared" si="13"/>
        <v>#N/A</v>
      </c>
    </row>
    <row r="61" spans="1:14" ht="15" customHeight="1" x14ac:dyDescent="0.2">
      <c r="A61" s="490">
        <v>42614</v>
      </c>
      <c r="B61" s="487">
        <v>21742</v>
      </c>
      <c r="C61" s="487">
        <v>4005</v>
      </c>
      <c r="D61" s="487">
        <v>2027</v>
      </c>
      <c r="E61" s="488">
        <f t="shared" si="11"/>
        <v>107.51124956732434</v>
      </c>
      <c r="F61" s="488">
        <f t="shared" si="11"/>
        <v>109.33660933660934</v>
      </c>
      <c r="G61" s="488">
        <f t="shared" si="11"/>
        <v>112.86191536748329</v>
      </c>
      <c r="H61" s="489">
        <f t="shared" si="14"/>
        <v>42614</v>
      </c>
      <c r="I61" s="488">
        <f t="shared" si="12"/>
        <v>107.51124956732434</v>
      </c>
      <c r="J61" s="488">
        <f t="shared" si="10"/>
        <v>109.33660933660934</v>
      </c>
      <c r="K61" s="488">
        <f t="shared" si="10"/>
        <v>112.86191536748329</v>
      </c>
      <c r="L61" s="488" t="e">
        <f t="shared" si="13"/>
        <v>#N/A</v>
      </c>
    </row>
    <row r="62" spans="1:14" ht="15" customHeight="1" x14ac:dyDescent="0.2">
      <c r="A62" s="490" t="s">
        <v>468</v>
      </c>
      <c r="B62" s="487">
        <v>21691</v>
      </c>
      <c r="C62" s="487">
        <v>4089</v>
      </c>
      <c r="D62" s="487">
        <v>2077</v>
      </c>
      <c r="E62" s="488">
        <f t="shared" si="11"/>
        <v>107.25906146466895</v>
      </c>
      <c r="F62" s="488">
        <f t="shared" si="11"/>
        <v>111.62981162981163</v>
      </c>
      <c r="G62" s="488">
        <f t="shared" si="11"/>
        <v>115.64587973273943</v>
      </c>
      <c r="H62" s="489" t="str">
        <f t="shared" si="14"/>
        <v/>
      </c>
      <c r="I62" s="488" t="str">
        <f t="shared" si="12"/>
        <v/>
      </c>
      <c r="J62" s="488" t="str">
        <f t="shared" si="10"/>
        <v/>
      </c>
      <c r="K62" s="488" t="str">
        <f t="shared" si="10"/>
        <v/>
      </c>
      <c r="L62" s="488" t="e">
        <f t="shared" si="13"/>
        <v>#N/A</v>
      </c>
    </row>
    <row r="63" spans="1:14" ht="15" customHeight="1" x14ac:dyDescent="0.2">
      <c r="A63" s="490" t="s">
        <v>469</v>
      </c>
      <c r="B63" s="487">
        <v>21755</v>
      </c>
      <c r="C63" s="487">
        <v>4018</v>
      </c>
      <c r="D63" s="487">
        <v>2028</v>
      </c>
      <c r="E63" s="488">
        <f t="shared" si="11"/>
        <v>107.57553280917766</v>
      </c>
      <c r="F63" s="488">
        <f t="shared" si="11"/>
        <v>109.69150969150969</v>
      </c>
      <c r="G63" s="488">
        <f t="shared" si="11"/>
        <v>112.91759465478842</v>
      </c>
      <c r="H63" s="489" t="str">
        <f t="shared" si="14"/>
        <v/>
      </c>
      <c r="I63" s="488" t="str">
        <f t="shared" si="12"/>
        <v/>
      </c>
      <c r="J63" s="488" t="str">
        <f t="shared" si="10"/>
        <v/>
      </c>
      <c r="K63" s="488" t="str">
        <f t="shared" si="10"/>
        <v/>
      </c>
      <c r="L63" s="488" t="e">
        <f t="shared" si="13"/>
        <v>#N/A</v>
      </c>
    </row>
    <row r="64" spans="1:14" ht="15" customHeight="1" x14ac:dyDescent="0.2">
      <c r="A64" s="490" t="s">
        <v>470</v>
      </c>
      <c r="B64" s="487">
        <v>22014</v>
      </c>
      <c r="C64" s="487">
        <v>4153</v>
      </c>
      <c r="D64" s="487">
        <v>2066</v>
      </c>
      <c r="E64" s="488">
        <f t="shared" si="11"/>
        <v>108.85625278148643</v>
      </c>
      <c r="F64" s="488">
        <f t="shared" si="11"/>
        <v>113.37701337701338</v>
      </c>
      <c r="G64" s="488">
        <f t="shared" si="11"/>
        <v>115.03340757238307</v>
      </c>
      <c r="H64" s="489" t="str">
        <f t="shared" si="14"/>
        <v/>
      </c>
      <c r="I64" s="488" t="str">
        <f t="shared" si="12"/>
        <v/>
      </c>
      <c r="J64" s="488" t="str">
        <f t="shared" si="10"/>
        <v/>
      </c>
      <c r="K64" s="488" t="str">
        <f t="shared" si="10"/>
        <v/>
      </c>
      <c r="L64" s="488" t="e">
        <f t="shared" si="13"/>
        <v>#N/A</v>
      </c>
    </row>
    <row r="65" spans="1:12" ht="15" customHeight="1" x14ac:dyDescent="0.2">
      <c r="A65" s="490">
        <v>42979</v>
      </c>
      <c r="B65" s="487">
        <v>22553</v>
      </c>
      <c r="C65" s="487">
        <v>4035</v>
      </c>
      <c r="D65" s="487">
        <v>2162</v>
      </c>
      <c r="E65" s="488">
        <f t="shared" si="11"/>
        <v>111.52153488602086</v>
      </c>
      <c r="F65" s="488">
        <f t="shared" si="11"/>
        <v>110.15561015561015</v>
      </c>
      <c r="G65" s="488">
        <f t="shared" si="11"/>
        <v>120.37861915367483</v>
      </c>
      <c r="H65" s="489">
        <f t="shared" si="14"/>
        <v>42979</v>
      </c>
      <c r="I65" s="488">
        <f t="shared" si="12"/>
        <v>111.52153488602086</v>
      </c>
      <c r="J65" s="488">
        <f t="shared" si="10"/>
        <v>110.15561015561015</v>
      </c>
      <c r="K65" s="488">
        <f t="shared" si="10"/>
        <v>120.37861915367483</v>
      </c>
      <c r="L65" s="488" t="e">
        <f t="shared" si="13"/>
        <v>#N/A</v>
      </c>
    </row>
    <row r="66" spans="1:12" ht="15" customHeight="1" x14ac:dyDescent="0.2">
      <c r="A66" s="490" t="s">
        <v>471</v>
      </c>
      <c r="B66" s="487">
        <v>22522</v>
      </c>
      <c r="C66" s="487">
        <v>4194</v>
      </c>
      <c r="D66" s="487">
        <v>2203</v>
      </c>
      <c r="E66" s="488">
        <f t="shared" si="11"/>
        <v>111.36824407852446</v>
      </c>
      <c r="F66" s="488">
        <f t="shared" si="11"/>
        <v>114.4963144963145</v>
      </c>
      <c r="G66" s="488">
        <f t="shared" si="11"/>
        <v>122.66146993318485</v>
      </c>
      <c r="H66" s="489" t="str">
        <f t="shared" si="14"/>
        <v/>
      </c>
      <c r="I66" s="488" t="str">
        <f t="shared" si="12"/>
        <v/>
      </c>
      <c r="J66" s="488" t="str">
        <f t="shared" si="10"/>
        <v/>
      </c>
      <c r="K66" s="488" t="str">
        <f t="shared" si="10"/>
        <v/>
      </c>
      <c r="L66" s="488" t="e">
        <f t="shared" si="13"/>
        <v>#N/A</v>
      </c>
    </row>
    <row r="67" spans="1:12" ht="15" customHeight="1" x14ac:dyDescent="0.2">
      <c r="A67" s="490" t="s">
        <v>472</v>
      </c>
      <c r="B67" s="487">
        <v>22360</v>
      </c>
      <c r="C67" s="487">
        <v>3983</v>
      </c>
      <c r="D67" s="487">
        <v>2084</v>
      </c>
      <c r="E67" s="488">
        <f t="shared" si="11"/>
        <v>110.56717598773673</v>
      </c>
      <c r="F67" s="488">
        <f t="shared" si="11"/>
        <v>108.73600873600873</v>
      </c>
      <c r="G67" s="488">
        <f t="shared" si="11"/>
        <v>116.03563474387528</v>
      </c>
      <c r="H67" s="489" t="str">
        <f t="shared" si="14"/>
        <v/>
      </c>
      <c r="I67" s="488" t="str">
        <f t="shared" si="12"/>
        <v/>
      </c>
      <c r="J67" s="488" t="str">
        <f t="shared" si="12"/>
        <v/>
      </c>
      <c r="K67" s="488" t="str">
        <f t="shared" si="12"/>
        <v/>
      </c>
      <c r="L67" s="488" t="e">
        <f t="shared" si="13"/>
        <v>#N/A</v>
      </c>
    </row>
    <row r="68" spans="1:12" ht="15" customHeight="1" x14ac:dyDescent="0.2">
      <c r="A68" s="490" t="s">
        <v>473</v>
      </c>
      <c r="B68" s="487">
        <v>22469</v>
      </c>
      <c r="C68" s="487">
        <v>4092</v>
      </c>
      <c r="D68" s="487">
        <v>2111</v>
      </c>
      <c r="E68" s="488">
        <f t="shared" si="11"/>
        <v>111.10616624635317</v>
      </c>
      <c r="F68" s="488">
        <f t="shared" si="11"/>
        <v>111.7117117117117</v>
      </c>
      <c r="G68" s="488">
        <f t="shared" si="11"/>
        <v>117.53897550111358</v>
      </c>
      <c r="H68" s="489" t="str">
        <f t="shared" si="14"/>
        <v/>
      </c>
      <c r="I68" s="488" t="str">
        <f t="shared" si="12"/>
        <v/>
      </c>
      <c r="J68" s="488" t="str">
        <f t="shared" si="12"/>
        <v/>
      </c>
      <c r="K68" s="488" t="str">
        <f t="shared" si="12"/>
        <v/>
      </c>
      <c r="L68" s="488" t="e">
        <f t="shared" si="13"/>
        <v>#N/A</v>
      </c>
    </row>
    <row r="69" spans="1:12" ht="15" customHeight="1" x14ac:dyDescent="0.2">
      <c r="A69" s="490">
        <v>43344</v>
      </c>
      <c r="B69" s="487">
        <v>23086</v>
      </c>
      <c r="C69" s="487">
        <v>3897</v>
      </c>
      <c r="D69" s="487">
        <v>2152</v>
      </c>
      <c r="E69" s="488">
        <f t="shared" si="11"/>
        <v>114.15714780200761</v>
      </c>
      <c r="F69" s="488">
        <f t="shared" si="11"/>
        <v>106.38820638820638</v>
      </c>
      <c r="G69" s="488">
        <f t="shared" si="11"/>
        <v>119.82182628062361</v>
      </c>
      <c r="H69" s="489">
        <f t="shared" si="14"/>
        <v>43344</v>
      </c>
      <c r="I69" s="488">
        <f t="shared" si="12"/>
        <v>114.15714780200761</v>
      </c>
      <c r="J69" s="488">
        <f t="shared" si="12"/>
        <v>106.38820638820638</v>
      </c>
      <c r="K69" s="488">
        <f t="shared" si="12"/>
        <v>119.82182628062361</v>
      </c>
      <c r="L69" s="488" t="e">
        <f t="shared" si="13"/>
        <v>#N/A</v>
      </c>
    </row>
    <row r="70" spans="1:12" ht="15" customHeight="1" x14ac:dyDescent="0.2">
      <c r="A70" s="490" t="s">
        <v>474</v>
      </c>
      <c r="B70" s="487">
        <v>23939</v>
      </c>
      <c r="C70" s="487">
        <v>3964</v>
      </c>
      <c r="D70" s="487">
        <v>2154</v>
      </c>
      <c r="E70" s="488">
        <f t="shared" si="11"/>
        <v>118.37511744053799</v>
      </c>
      <c r="F70" s="488">
        <f t="shared" si="11"/>
        <v>108.21730821730822</v>
      </c>
      <c r="G70" s="488">
        <f t="shared" si="11"/>
        <v>119.93318485523386</v>
      </c>
      <c r="H70" s="489" t="str">
        <f t="shared" si="14"/>
        <v/>
      </c>
      <c r="I70" s="488" t="str">
        <f t="shared" si="12"/>
        <v/>
      </c>
      <c r="J70" s="488" t="str">
        <f t="shared" si="12"/>
        <v/>
      </c>
      <c r="K70" s="488" t="str">
        <f t="shared" si="12"/>
        <v/>
      </c>
      <c r="L70" s="488" t="e">
        <f t="shared" si="13"/>
        <v>#N/A</v>
      </c>
    </row>
    <row r="71" spans="1:12" ht="15" customHeight="1" x14ac:dyDescent="0.2">
      <c r="A71" s="490" t="s">
        <v>475</v>
      </c>
      <c r="B71" s="487">
        <v>23961</v>
      </c>
      <c r="C71" s="487">
        <v>3805</v>
      </c>
      <c r="D71" s="487">
        <v>2101</v>
      </c>
      <c r="E71" s="491">
        <f t="shared" ref="E71:G75" si="15">IF($A$51=37802,IF(COUNTBLANK(B$51:B$70)&gt;0,#N/A,IF(ISBLANK(B71)=FALSE,B71/B$51*100,#N/A)),IF(COUNTBLANK(B$51:B$75)&gt;0,#N/A,B71/B$51*100))</f>
        <v>118.48390446521289</v>
      </c>
      <c r="F71" s="491">
        <f t="shared" si="15"/>
        <v>103.87660387660387</v>
      </c>
      <c r="G71" s="491">
        <f t="shared" si="15"/>
        <v>116.98218262806238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23807</v>
      </c>
      <c r="C72" s="487">
        <v>3872</v>
      </c>
      <c r="D72" s="487">
        <v>2137</v>
      </c>
      <c r="E72" s="491">
        <f t="shared" si="15"/>
        <v>117.72239529248876</v>
      </c>
      <c r="F72" s="491">
        <f t="shared" si="15"/>
        <v>105.7057057057057</v>
      </c>
      <c r="G72" s="491">
        <f t="shared" si="15"/>
        <v>118.98663697104676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24493</v>
      </c>
      <c r="C73" s="487">
        <v>3786</v>
      </c>
      <c r="D73" s="487">
        <v>2203</v>
      </c>
      <c r="E73" s="491">
        <f t="shared" si="15"/>
        <v>121.11457251644167</v>
      </c>
      <c r="F73" s="491">
        <f t="shared" si="15"/>
        <v>103.35790335790335</v>
      </c>
      <c r="G73" s="491">
        <f t="shared" si="15"/>
        <v>122.66146993318485</v>
      </c>
      <c r="H73" s="492">
        <f>IF(A$51=37802,IF(ISERROR(L73)=TRUE,IF(ISBLANK(A73)=FALSE,IF(MONTH(A73)=MONTH(MAX(A$51:A$75)),A73,""),""),""),IF(ISERROR(L73)=TRUE,IF(MONTH(A73)=MONTH(MAX(A$51:A$75)),A73,""),""))</f>
        <v>43709</v>
      </c>
      <c r="I73" s="488">
        <f t="shared" si="12"/>
        <v>121.11457251644167</v>
      </c>
      <c r="J73" s="488">
        <f t="shared" si="12"/>
        <v>103.35790335790335</v>
      </c>
      <c r="K73" s="488">
        <f t="shared" si="12"/>
        <v>122.66146993318485</v>
      </c>
      <c r="L73" s="488" t="e">
        <f t="shared" si="13"/>
        <v>#N/A</v>
      </c>
    </row>
    <row r="74" spans="1:12" ht="15" customHeight="1" x14ac:dyDescent="0.2">
      <c r="A74" s="490" t="s">
        <v>477</v>
      </c>
      <c r="B74" s="487">
        <v>24434</v>
      </c>
      <c r="C74" s="487">
        <v>3871</v>
      </c>
      <c r="D74" s="487">
        <v>2263</v>
      </c>
      <c r="E74" s="491">
        <f t="shared" si="15"/>
        <v>120.8228254957227</v>
      </c>
      <c r="F74" s="491">
        <f t="shared" si="15"/>
        <v>105.67840567840567</v>
      </c>
      <c r="G74" s="491">
        <f t="shared" si="15"/>
        <v>126.00222717149221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24054</v>
      </c>
      <c r="C75" s="493">
        <v>3710</v>
      </c>
      <c r="D75" s="493">
        <v>2151</v>
      </c>
      <c r="E75" s="491">
        <f t="shared" si="15"/>
        <v>118.94377688770213</v>
      </c>
      <c r="F75" s="491">
        <f t="shared" si="15"/>
        <v>101.28310128310127</v>
      </c>
      <c r="G75" s="491">
        <f t="shared" si="15"/>
        <v>119.76614699331849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121.11457251644167</v>
      </c>
      <c r="J77" s="488">
        <f>IF(J75&lt;&gt;"",J75,IF(J74&lt;&gt;"",J74,IF(J73&lt;&gt;"",J73,IF(J72&lt;&gt;"",J72,IF(J71&lt;&gt;"",J71,IF(J70&lt;&gt;"",J70,""))))))</f>
        <v>103.35790335790335</v>
      </c>
      <c r="K77" s="488">
        <f>IF(K75&lt;&gt;"",K75,IF(K74&lt;&gt;"",K74,IF(K73&lt;&gt;"",K73,IF(K72&lt;&gt;"",K72,IF(K71&lt;&gt;"",K71,IF(K70&lt;&gt;"",K70,""))))))</f>
        <v>122.66146993318485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+21,1%</v>
      </c>
      <c r="J79" s="488" t="str">
        <f>"GeB - ausschließlich: "&amp;IF(J77&gt;100,"+","")&amp;TEXT(J77-100,"0,0")&amp;"%"</f>
        <v>GeB - ausschließlich: +3,4%</v>
      </c>
      <c r="K79" s="488" t="str">
        <f>"GeB - im Nebenjob: "&amp;IF(K77&gt;100,"+","")&amp;TEXT(K77-100,"0,0")&amp;"%"</f>
        <v>GeB - im Nebenjob: +22,7%</v>
      </c>
    </row>
    <row r="81" spans="9:9" ht="15" customHeight="1" x14ac:dyDescent="0.2">
      <c r="I81" s="488" t="str">
        <f>IF(ISERROR(HLOOKUP(1,I$78:K$79,2,FALSE)),"",HLOOKUP(1,I$78:K$79,2,FALSE))</f>
        <v>GeB - im Nebenjob: +22,7%</v>
      </c>
    </row>
    <row r="82" spans="9:9" ht="15" customHeight="1" x14ac:dyDescent="0.2">
      <c r="I82" s="488" t="str">
        <f>IF(ISERROR(HLOOKUP(2,I$78:K$79,2,FALSE)),"",HLOOKUP(2,I$78:K$79,2,FALSE))</f>
        <v>SvB: +21,1%</v>
      </c>
    </row>
    <row r="83" spans="9:9" ht="15" customHeight="1" x14ac:dyDescent="0.2">
      <c r="I83" s="488" t="str">
        <f>IF(ISERROR(HLOOKUP(3,I$78:K$79,2,FALSE)),"",HLOOKUP(3,I$78:K$79,2,FALSE))</f>
        <v>GeB - ausschließlich: +3,4%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24054</v>
      </c>
      <c r="E12" s="114">
        <v>24434</v>
      </c>
      <c r="F12" s="114">
        <v>24493</v>
      </c>
      <c r="G12" s="114">
        <v>23807</v>
      </c>
      <c r="H12" s="114">
        <v>23961</v>
      </c>
      <c r="I12" s="115">
        <v>93</v>
      </c>
      <c r="J12" s="116">
        <v>0.38813071240766245</v>
      </c>
      <c r="N12" s="117"/>
    </row>
    <row r="13" spans="1:15" s="110" customFormat="1" ht="13.5" customHeight="1" x14ac:dyDescent="0.2">
      <c r="A13" s="118" t="s">
        <v>105</v>
      </c>
      <c r="B13" s="119" t="s">
        <v>106</v>
      </c>
      <c r="C13" s="113">
        <v>48.083478839278293</v>
      </c>
      <c r="D13" s="114">
        <v>11566</v>
      </c>
      <c r="E13" s="114">
        <v>11607</v>
      </c>
      <c r="F13" s="114">
        <v>11844</v>
      </c>
      <c r="G13" s="114">
        <v>11485</v>
      </c>
      <c r="H13" s="114">
        <v>11557</v>
      </c>
      <c r="I13" s="115">
        <v>9</v>
      </c>
      <c r="J13" s="116">
        <v>7.7874881024487322E-2</v>
      </c>
    </row>
    <row r="14" spans="1:15" s="110" customFormat="1" ht="13.5" customHeight="1" x14ac:dyDescent="0.2">
      <c r="A14" s="120"/>
      <c r="B14" s="119" t="s">
        <v>107</v>
      </c>
      <c r="C14" s="113">
        <v>51.916521160721707</v>
      </c>
      <c r="D14" s="114">
        <v>12488</v>
      </c>
      <c r="E14" s="114">
        <v>12827</v>
      </c>
      <c r="F14" s="114">
        <v>12649</v>
      </c>
      <c r="G14" s="114">
        <v>12322</v>
      </c>
      <c r="H14" s="114">
        <v>12404</v>
      </c>
      <c r="I14" s="115">
        <v>84</v>
      </c>
      <c r="J14" s="116">
        <v>0.67720090293453727</v>
      </c>
    </row>
    <row r="15" spans="1:15" s="110" customFormat="1" ht="13.5" customHeight="1" x14ac:dyDescent="0.2">
      <c r="A15" s="118" t="s">
        <v>105</v>
      </c>
      <c r="B15" s="121" t="s">
        <v>108</v>
      </c>
      <c r="C15" s="113">
        <v>12.135195809428785</v>
      </c>
      <c r="D15" s="114">
        <v>2919</v>
      </c>
      <c r="E15" s="114">
        <v>3131</v>
      </c>
      <c r="F15" s="114">
        <v>3192</v>
      </c>
      <c r="G15" s="114">
        <v>2816</v>
      </c>
      <c r="H15" s="114">
        <v>2924</v>
      </c>
      <c r="I15" s="115">
        <v>-5</v>
      </c>
      <c r="J15" s="116">
        <v>-0.17099863201094392</v>
      </c>
    </row>
    <row r="16" spans="1:15" s="110" customFormat="1" ht="13.5" customHeight="1" x14ac:dyDescent="0.2">
      <c r="A16" s="118"/>
      <c r="B16" s="121" t="s">
        <v>109</v>
      </c>
      <c r="C16" s="113">
        <v>66.317452398769433</v>
      </c>
      <c r="D16" s="114">
        <v>15952</v>
      </c>
      <c r="E16" s="114">
        <v>16102</v>
      </c>
      <c r="F16" s="114">
        <v>16208</v>
      </c>
      <c r="G16" s="114">
        <v>16026</v>
      </c>
      <c r="H16" s="114">
        <v>16086</v>
      </c>
      <c r="I16" s="115">
        <v>-134</v>
      </c>
      <c r="J16" s="116">
        <v>-0.83302250404078082</v>
      </c>
    </row>
    <row r="17" spans="1:10" s="110" customFormat="1" ht="13.5" customHeight="1" x14ac:dyDescent="0.2">
      <c r="A17" s="118"/>
      <c r="B17" s="121" t="s">
        <v>110</v>
      </c>
      <c r="C17" s="113">
        <v>20.358360355865969</v>
      </c>
      <c r="D17" s="114">
        <v>4897</v>
      </c>
      <c r="E17" s="114">
        <v>4902</v>
      </c>
      <c r="F17" s="114">
        <v>4798</v>
      </c>
      <c r="G17" s="114">
        <v>4685</v>
      </c>
      <c r="H17" s="114">
        <v>4684</v>
      </c>
      <c r="I17" s="115">
        <v>213</v>
      </c>
      <c r="J17" s="116">
        <v>4.5473953885567893</v>
      </c>
    </row>
    <row r="18" spans="1:10" s="110" customFormat="1" ht="13.5" customHeight="1" x14ac:dyDescent="0.2">
      <c r="A18" s="120"/>
      <c r="B18" s="121" t="s">
        <v>111</v>
      </c>
      <c r="C18" s="113">
        <v>1.1889914359358111</v>
      </c>
      <c r="D18" s="114">
        <v>286</v>
      </c>
      <c r="E18" s="114">
        <v>299</v>
      </c>
      <c r="F18" s="114">
        <v>295</v>
      </c>
      <c r="G18" s="114">
        <v>280</v>
      </c>
      <c r="H18" s="114">
        <v>267</v>
      </c>
      <c r="I18" s="115">
        <v>19</v>
      </c>
      <c r="J18" s="116">
        <v>7.1161048689138573</v>
      </c>
    </row>
    <row r="19" spans="1:10" s="110" customFormat="1" ht="13.5" customHeight="1" x14ac:dyDescent="0.2">
      <c r="A19" s="120"/>
      <c r="B19" s="121" t="s">
        <v>112</v>
      </c>
      <c r="C19" s="113">
        <v>0.31595576619273302</v>
      </c>
      <c r="D19" s="114">
        <v>76</v>
      </c>
      <c r="E19" s="114">
        <v>70</v>
      </c>
      <c r="F19" s="114">
        <v>80</v>
      </c>
      <c r="G19" s="114">
        <v>71</v>
      </c>
      <c r="H19" s="114">
        <v>62</v>
      </c>
      <c r="I19" s="115">
        <v>14</v>
      </c>
      <c r="J19" s="116">
        <v>22.580645161290324</v>
      </c>
    </row>
    <row r="20" spans="1:10" s="110" customFormat="1" ht="13.5" customHeight="1" x14ac:dyDescent="0.2">
      <c r="A20" s="118" t="s">
        <v>113</v>
      </c>
      <c r="B20" s="122" t="s">
        <v>114</v>
      </c>
      <c r="C20" s="113">
        <v>65.452731354452482</v>
      </c>
      <c r="D20" s="114">
        <v>15744</v>
      </c>
      <c r="E20" s="114">
        <v>15818</v>
      </c>
      <c r="F20" s="114">
        <v>16253</v>
      </c>
      <c r="G20" s="114">
        <v>15669</v>
      </c>
      <c r="H20" s="114">
        <v>15905</v>
      </c>
      <c r="I20" s="115">
        <v>-161</v>
      </c>
      <c r="J20" s="116">
        <v>-1.0122602955045583</v>
      </c>
    </row>
    <row r="21" spans="1:10" s="110" customFormat="1" ht="13.5" customHeight="1" x14ac:dyDescent="0.2">
      <c r="A21" s="120"/>
      <c r="B21" s="122" t="s">
        <v>115</v>
      </c>
      <c r="C21" s="113">
        <v>34.547268645547518</v>
      </c>
      <c r="D21" s="114">
        <v>8310</v>
      </c>
      <c r="E21" s="114">
        <v>8616</v>
      </c>
      <c r="F21" s="114">
        <v>8240</v>
      </c>
      <c r="G21" s="114">
        <v>8138</v>
      </c>
      <c r="H21" s="114">
        <v>8056</v>
      </c>
      <c r="I21" s="115">
        <v>254</v>
      </c>
      <c r="J21" s="116">
        <v>3.1529294935451837</v>
      </c>
    </row>
    <row r="22" spans="1:10" s="110" customFormat="1" ht="13.5" customHeight="1" x14ac:dyDescent="0.2">
      <c r="A22" s="118" t="s">
        <v>113</v>
      </c>
      <c r="B22" s="122" t="s">
        <v>116</v>
      </c>
      <c r="C22" s="113">
        <v>88.808514176436347</v>
      </c>
      <c r="D22" s="114">
        <v>21362</v>
      </c>
      <c r="E22" s="114">
        <v>21726</v>
      </c>
      <c r="F22" s="114">
        <v>21612</v>
      </c>
      <c r="G22" s="114">
        <v>21046</v>
      </c>
      <c r="H22" s="114">
        <v>21303</v>
      </c>
      <c r="I22" s="115">
        <v>59</v>
      </c>
      <c r="J22" s="116">
        <v>0.27695629723513121</v>
      </c>
    </row>
    <row r="23" spans="1:10" s="110" customFormat="1" ht="13.5" customHeight="1" x14ac:dyDescent="0.2">
      <c r="A23" s="123"/>
      <c r="B23" s="124" t="s">
        <v>117</v>
      </c>
      <c r="C23" s="125">
        <v>11.1748565727114</v>
      </c>
      <c r="D23" s="114">
        <v>2688</v>
      </c>
      <c r="E23" s="114">
        <v>2703</v>
      </c>
      <c r="F23" s="114">
        <v>2874</v>
      </c>
      <c r="G23" s="114">
        <v>2753</v>
      </c>
      <c r="H23" s="114">
        <v>2643</v>
      </c>
      <c r="I23" s="115">
        <v>45</v>
      </c>
      <c r="J23" s="116">
        <v>1.7026106696935301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5861</v>
      </c>
      <c r="E26" s="114">
        <v>6134</v>
      </c>
      <c r="F26" s="114">
        <v>5989</v>
      </c>
      <c r="G26" s="114">
        <v>6009</v>
      </c>
      <c r="H26" s="140">
        <v>5906</v>
      </c>
      <c r="I26" s="115">
        <v>-45</v>
      </c>
      <c r="J26" s="116">
        <v>-0.76193701320690821</v>
      </c>
    </row>
    <row r="27" spans="1:10" s="110" customFormat="1" ht="13.5" customHeight="1" x14ac:dyDescent="0.2">
      <c r="A27" s="118" t="s">
        <v>105</v>
      </c>
      <c r="B27" s="119" t="s">
        <v>106</v>
      </c>
      <c r="C27" s="113">
        <v>38.542910766080873</v>
      </c>
      <c r="D27" s="115">
        <v>2259</v>
      </c>
      <c r="E27" s="114">
        <v>2333</v>
      </c>
      <c r="F27" s="114">
        <v>2259</v>
      </c>
      <c r="G27" s="114">
        <v>2241</v>
      </c>
      <c r="H27" s="140">
        <v>2197</v>
      </c>
      <c r="I27" s="115">
        <v>62</v>
      </c>
      <c r="J27" s="116">
        <v>2.8220300409649521</v>
      </c>
    </row>
    <row r="28" spans="1:10" s="110" customFormat="1" ht="13.5" customHeight="1" x14ac:dyDescent="0.2">
      <c r="A28" s="120"/>
      <c r="B28" s="119" t="s">
        <v>107</v>
      </c>
      <c r="C28" s="113">
        <v>61.457089233919127</v>
      </c>
      <c r="D28" s="115">
        <v>3602</v>
      </c>
      <c r="E28" s="114">
        <v>3801</v>
      </c>
      <c r="F28" s="114">
        <v>3730</v>
      </c>
      <c r="G28" s="114">
        <v>3768</v>
      </c>
      <c r="H28" s="140">
        <v>3709</v>
      </c>
      <c r="I28" s="115">
        <v>-107</v>
      </c>
      <c r="J28" s="116">
        <v>-2.8848746292801293</v>
      </c>
    </row>
    <row r="29" spans="1:10" s="110" customFormat="1" ht="13.5" customHeight="1" x14ac:dyDescent="0.2">
      <c r="A29" s="118" t="s">
        <v>105</v>
      </c>
      <c r="B29" s="121" t="s">
        <v>108</v>
      </c>
      <c r="C29" s="113">
        <v>24.500938406415287</v>
      </c>
      <c r="D29" s="115">
        <v>1436</v>
      </c>
      <c r="E29" s="114">
        <v>1559</v>
      </c>
      <c r="F29" s="114">
        <v>1493</v>
      </c>
      <c r="G29" s="114">
        <v>1533</v>
      </c>
      <c r="H29" s="140">
        <v>1454</v>
      </c>
      <c r="I29" s="115">
        <v>-18</v>
      </c>
      <c r="J29" s="116">
        <v>-1.2379642365887207</v>
      </c>
    </row>
    <row r="30" spans="1:10" s="110" customFormat="1" ht="13.5" customHeight="1" x14ac:dyDescent="0.2">
      <c r="A30" s="118"/>
      <c r="B30" s="121" t="s">
        <v>109</v>
      </c>
      <c r="C30" s="113">
        <v>45.760109196382871</v>
      </c>
      <c r="D30" s="115">
        <v>2682</v>
      </c>
      <c r="E30" s="114">
        <v>2841</v>
      </c>
      <c r="F30" s="114">
        <v>2787</v>
      </c>
      <c r="G30" s="114">
        <v>2781</v>
      </c>
      <c r="H30" s="140">
        <v>2774</v>
      </c>
      <c r="I30" s="115">
        <v>-92</v>
      </c>
      <c r="J30" s="116">
        <v>-3.3165104542177359</v>
      </c>
    </row>
    <row r="31" spans="1:10" s="110" customFormat="1" ht="13.5" customHeight="1" x14ac:dyDescent="0.2">
      <c r="A31" s="118"/>
      <c r="B31" s="121" t="s">
        <v>110</v>
      </c>
      <c r="C31" s="113">
        <v>16.345333560825797</v>
      </c>
      <c r="D31" s="115">
        <v>958</v>
      </c>
      <c r="E31" s="114">
        <v>942</v>
      </c>
      <c r="F31" s="114">
        <v>931</v>
      </c>
      <c r="G31" s="114">
        <v>930</v>
      </c>
      <c r="H31" s="140">
        <v>930</v>
      </c>
      <c r="I31" s="115">
        <v>28</v>
      </c>
      <c r="J31" s="116">
        <v>3.010752688172043</v>
      </c>
    </row>
    <row r="32" spans="1:10" s="110" customFormat="1" ht="13.5" customHeight="1" x14ac:dyDescent="0.2">
      <c r="A32" s="120"/>
      <c r="B32" s="121" t="s">
        <v>111</v>
      </c>
      <c r="C32" s="113">
        <v>13.393618836376046</v>
      </c>
      <c r="D32" s="115">
        <v>785</v>
      </c>
      <c r="E32" s="114">
        <v>792</v>
      </c>
      <c r="F32" s="114">
        <v>778</v>
      </c>
      <c r="G32" s="114">
        <v>765</v>
      </c>
      <c r="H32" s="140">
        <v>748</v>
      </c>
      <c r="I32" s="115">
        <v>37</v>
      </c>
      <c r="J32" s="116">
        <v>4.9465240641711228</v>
      </c>
    </row>
    <row r="33" spans="1:10" s="110" customFormat="1" ht="13.5" customHeight="1" x14ac:dyDescent="0.2">
      <c r="A33" s="120"/>
      <c r="B33" s="121" t="s">
        <v>112</v>
      </c>
      <c r="C33" s="113">
        <v>1.296707046579082</v>
      </c>
      <c r="D33" s="115">
        <v>76</v>
      </c>
      <c r="E33" s="114">
        <v>68</v>
      </c>
      <c r="F33" s="114">
        <v>66</v>
      </c>
      <c r="G33" s="114">
        <v>52</v>
      </c>
      <c r="H33" s="140">
        <v>54</v>
      </c>
      <c r="I33" s="115">
        <v>22</v>
      </c>
      <c r="J33" s="116">
        <v>40.74074074074074</v>
      </c>
    </row>
    <row r="34" spans="1:10" s="110" customFormat="1" ht="13.5" customHeight="1" x14ac:dyDescent="0.2">
      <c r="A34" s="118" t="s">
        <v>113</v>
      </c>
      <c r="B34" s="122" t="s">
        <v>116</v>
      </c>
      <c r="C34" s="113">
        <v>89.45572427913325</v>
      </c>
      <c r="D34" s="115">
        <v>5243</v>
      </c>
      <c r="E34" s="114">
        <v>5506</v>
      </c>
      <c r="F34" s="114">
        <v>5369</v>
      </c>
      <c r="G34" s="114">
        <v>5401</v>
      </c>
      <c r="H34" s="140">
        <v>5331</v>
      </c>
      <c r="I34" s="115">
        <v>-88</v>
      </c>
      <c r="J34" s="116">
        <v>-1.6507221909585443</v>
      </c>
    </row>
    <row r="35" spans="1:10" s="110" customFormat="1" ht="13.5" customHeight="1" x14ac:dyDescent="0.2">
      <c r="A35" s="118"/>
      <c r="B35" s="119" t="s">
        <v>117</v>
      </c>
      <c r="C35" s="113">
        <v>10.373656372632656</v>
      </c>
      <c r="D35" s="115">
        <v>608</v>
      </c>
      <c r="E35" s="114">
        <v>617</v>
      </c>
      <c r="F35" s="114">
        <v>608</v>
      </c>
      <c r="G35" s="114">
        <v>595</v>
      </c>
      <c r="H35" s="140">
        <v>565</v>
      </c>
      <c r="I35" s="115">
        <v>43</v>
      </c>
      <c r="J35" s="116">
        <v>7.610619469026549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3710</v>
      </c>
      <c r="E37" s="114">
        <v>3871</v>
      </c>
      <c r="F37" s="114">
        <v>3786</v>
      </c>
      <c r="G37" s="114">
        <v>3872</v>
      </c>
      <c r="H37" s="140">
        <v>3805</v>
      </c>
      <c r="I37" s="115">
        <v>-95</v>
      </c>
      <c r="J37" s="116">
        <v>-2.4967148488830486</v>
      </c>
    </row>
    <row r="38" spans="1:10" s="110" customFormat="1" ht="13.5" customHeight="1" x14ac:dyDescent="0.2">
      <c r="A38" s="118" t="s">
        <v>105</v>
      </c>
      <c r="B38" s="119" t="s">
        <v>106</v>
      </c>
      <c r="C38" s="113">
        <v>36.576819407008088</v>
      </c>
      <c r="D38" s="115">
        <v>1357</v>
      </c>
      <c r="E38" s="114">
        <v>1384</v>
      </c>
      <c r="F38" s="114">
        <v>1322</v>
      </c>
      <c r="G38" s="114">
        <v>1345</v>
      </c>
      <c r="H38" s="140">
        <v>1324</v>
      </c>
      <c r="I38" s="115">
        <v>33</v>
      </c>
      <c r="J38" s="116">
        <v>2.4924471299093653</v>
      </c>
    </row>
    <row r="39" spans="1:10" s="110" customFormat="1" ht="13.5" customHeight="1" x14ac:dyDescent="0.2">
      <c r="A39" s="120"/>
      <c r="B39" s="119" t="s">
        <v>107</v>
      </c>
      <c r="C39" s="113">
        <v>63.423180592991912</v>
      </c>
      <c r="D39" s="115">
        <v>2353</v>
      </c>
      <c r="E39" s="114">
        <v>2487</v>
      </c>
      <c r="F39" s="114">
        <v>2464</v>
      </c>
      <c r="G39" s="114">
        <v>2527</v>
      </c>
      <c r="H39" s="140">
        <v>2481</v>
      </c>
      <c r="I39" s="115">
        <v>-128</v>
      </c>
      <c r="J39" s="116">
        <v>-5.1592099959693671</v>
      </c>
    </row>
    <row r="40" spans="1:10" s="110" customFormat="1" ht="13.5" customHeight="1" x14ac:dyDescent="0.2">
      <c r="A40" s="118" t="s">
        <v>105</v>
      </c>
      <c r="B40" s="121" t="s">
        <v>108</v>
      </c>
      <c r="C40" s="113">
        <v>31.132075471698112</v>
      </c>
      <c r="D40" s="115">
        <v>1155</v>
      </c>
      <c r="E40" s="114">
        <v>1243</v>
      </c>
      <c r="F40" s="114">
        <v>1166</v>
      </c>
      <c r="G40" s="114">
        <v>1225</v>
      </c>
      <c r="H40" s="140">
        <v>1171</v>
      </c>
      <c r="I40" s="115">
        <v>-16</v>
      </c>
      <c r="J40" s="116">
        <v>-1.3663535439795047</v>
      </c>
    </row>
    <row r="41" spans="1:10" s="110" customFormat="1" ht="13.5" customHeight="1" x14ac:dyDescent="0.2">
      <c r="A41" s="118"/>
      <c r="B41" s="121" t="s">
        <v>109</v>
      </c>
      <c r="C41" s="113">
        <v>33.477088948787063</v>
      </c>
      <c r="D41" s="115">
        <v>1242</v>
      </c>
      <c r="E41" s="114">
        <v>1317</v>
      </c>
      <c r="F41" s="114">
        <v>1326</v>
      </c>
      <c r="G41" s="114">
        <v>1349</v>
      </c>
      <c r="H41" s="140">
        <v>1346</v>
      </c>
      <c r="I41" s="115">
        <v>-104</v>
      </c>
      <c r="J41" s="116">
        <v>-7.7265973254086182</v>
      </c>
    </row>
    <row r="42" spans="1:10" s="110" customFormat="1" ht="13.5" customHeight="1" x14ac:dyDescent="0.2">
      <c r="A42" s="118"/>
      <c r="B42" s="121" t="s">
        <v>110</v>
      </c>
      <c r="C42" s="113">
        <v>14.986522911051212</v>
      </c>
      <c r="D42" s="115">
        <v>556</v>
      </c>
      <c r="E42" s="114">
        <v>546</v>
      </c>
      <c r="F42" s="114">
        <v>540</v>
      </c>
      <c r="G42" s="114">
        <v>549</v>
      </c>
      <c r="H42" s="140">
        <v>552</v>
      </c>
      <c r="I42" s="115">
        <v>4</v>
      </c>
      <c r="J42" s="116">
        <v>0.72463768115942029</v>
      </c>
    </row>
    <row r="43" spans="1:10" s="110" customFormat="1" ht="13.5" customHeight="1" x14ac:dyDescent="0.2">
      <c r="A43" s="120"/>
      <c r="B43" s="121" t="s">
        <v>111</v>
      </c>
      <c r="C43" s="113">
        <v>20.404312668463611</v>
      </c>
      <c r="D43" s="115">
        <v>757</v>
      </c>
      <c r="E43" s="114">
        <v>765</v>
      </c>
      <c r="F43" s="114">
        <v>754</v>
      </c>
      <c r="G43" s="114">
        <v>749</v>
      </c>
      <c r="H43" s="140">
        <v>736</v>
      </c>
      <c r="I43" s="115">
        <v>21</v>
      </c>
      <c r="J43" s="116">
        <v>2.8532608695652173</v>
      </c>
    </row>
    <row r="44" spans="1:10" s="110" customFormat="1" ht="13.5" customHeight="1" x14ac:dyDescent="0.2">
      <c r="A44" s="120"/>
      <c r="B44" s="121" t="s">
        <v>112</v>
      </c>
      <c r="C44" s="113">
        <v>1.7789757412398921</v>
      </c>
      <c r="D44" s="115">
        <v>66</v>
      </c>
      <c r="E44" s="114">
        <v>58</v>
      </c>
      <c r="F44" s="114">
        <v>58</v>
      </c>
      <c r="G44" s="114">
        <v>48</v>
      </c>
      <c r="H44" s="140" t="s">
        <v>513</v>
      </c>
      <c r="I44" s="115" t="s">
        <v>513</v>
      </c>
      <c r="J44" s="116" t="s">
        <v>513</v>
      </c>
    </row>
    <row r="45" spans="1:10" s="110" customFormat="1" ht="13.5" customHeight="1" x14ac:dyDescent="0.2">
      <c r="A45" s="118" t="s">
        <v>113</v>
      </c>
      <c r="B45" s="122" t="s">
        <v>116</v>
      </c>
      <c r="C45" s="113">
        <v>89.541778975741238</v>
      </c>
      <c r="D45" s="115">
        <v>3322</v>
      </c>
      <c r="E45" s="114">
        <v>3473</v>
      </c>
      <c r="F45" s="114">
        <v>3391</v>
      </c>
      <c r="G45" s="114">
        <v>3480</v>
      </c>
      <c r="H45" s="140">
        <v>3442</v>
      </c>
      <c r="I45" s="115">
        <v>-120</v>
      </c>
      <c r="J45" s="116">
        <v>-3.486345148169669</v>
      </c>
    </row>
    <row r="46" spans="1:10" s="110" customFormat="1" ht="13.5" customHeight="1" x14ac:dyDescent="0.2">
      <c r="A46" s="118"/>
      <c r="B46" s="119" t="s">
        <v>117</v>
      </c>
      <c r="C46" s="113">
        <v>10.188679245283019</v>
      </c>
      <c r="D46" s="115">
        <v>378</v>
      </c>
      <c r="E46" s="114">
        <v>387</v>
      </c>
      <c r="F46" s="114">
        <v>383</v>
      </c>
      <c r="G46" s="114">
        <v>379</v>
      </c>
      <c r="H46" s="140">
        <v>353</v>
      </c>
      <c r="I46" s="115">
        <v>25</v>
      </c>
      <c r="J46" s="116">
        <v>7.0821529745042495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2151</v>
      </c>
      <c r="E48" s="114">
        <v>2263</v>
      </c>
      <c r="F48" s="114">
        <v>2203</v>
      </c>
      <c r="G48" s="114">
        <v>2137</v>
      </c>
      <c r="H48" s="140">
        <v>2101</v>
      </c>
      <c r="I48" s="115">
        <v>50</v>
      </c>
      <c r="J48" s="116">
        <v>2.3798191337458352</v>
      </c>
    </row>
    <row r="49" spans="1:12" s="110" customFormat="1" ht="13.5" customHeight="1" x14ac:dyDescent="0.2">
      <c r="A49" s="118" t="s">
        <v>105</v>
      </c>
      <c r="B49" s="119" t="s">
        <v>106</v>
      </c>
      <c r="C49" s="113">
        <v>41.933984193398416</v>
      </c>
      <c r="D49" s="115">
        <v>902</v>
      </c>
      <c r="E49" s="114">
        <v>949</v>
      </c>
      <c r="F49" s="114">
        <v>937</v>
      </c>
      <c r="G49" s="114">
        <v>896</v>
      </c>
      <c r="H49" s="140">
        <v>873</v>
      </c>
      <c r="I49" s="115">
        <v>29</v>
      </c>
      <c r="J49" s="116">
        <v>3.3218785796105386</v>
      </c>
    </row>
    <row r="50" spans="1:12" s="110" customFormat="1" ht="13.5" customHeight="1" x14ac:dyDescent="0.2">
      <c r="A50" s="120"/>
      <c r="B50" s="119" t="s">
        <v>107</v>
      </c>
      <c r="C50" s="113">
        <v>58.066015806601584</v>
      </c>
      <c r="D50" s="115">
        <v>1249</v>
      </c>
      <c r="E50" s="114">
        <v>1314</v>
      </c>
      <c r="F50" s="114">
        <v>1266</v>
      </c>
      <c r="G50" s="114">
        <v>1241</v>
      </c>
      <c r="H50" s="140">
        <v>1228</v>
      </c>
      <c r="I50" s="115">
        <v>21</v>
      </c>
      <c r="J50" s="116">
        <v>1.7100977198697069</v>
      </c>
    </row>
    <row r="51" spans="1:12" s="110" customFormat="1" ht="13.5" customHeight="1" x14ac:dyDescent="0.2">
      <c r="A51" s="118" t="s">
        <v>105</v>
      </c>
      <c r="B51" s="121" t="s">
        <v>108</v>
      </c>
      <c r="C51" s="113">
        <v>13.063691306369131</v>
      </c>
      <c r="D51" s="115">
        <v>281</v>
      </c>
      <c r="E51" s="114">
        <v>316</v>
      </c>
      <c r="F51" s="114">
        <v>327</v>
      </c>
      <c r="G51" s="114">
        <v>308</v>
      </c>
      <c r="H51" s="140">
        <v>283</v>
      </c>
      <c r="I51" s="115">
        <v>-2</v>
      </c>
      <c r="J51" s="116">
        <v>-0.70671378091872794</v>
      </c>
    </row>
    <row r="52" spans="1:12" s="110" customFormat="1" ht="13.5" customHeight="1" x14ac:dyDescent="0.2">
      <c r="A52" s="118"/>
      <c r="B52" s="121" t="s">
        <v>109</v>
      </c>
      <c r="C52" s="113">
        <v>66.945606694560666</v>
      </c>
      <c r="D52" s="115">
        <v>1440</v>
      </c>
      <c r="E52" s="114">
        <v>1524</v>
      </c>
      <c r="F52" s="114">
        <v>1461</v>
      </c>
      <c r="G52" s="114">
        <v>1432</v>
      </c>
      <c r="H52" s="140">
        <v>1428</v>
      </c>
      <c r="I52" s="115">
        <v>12</v>
      </c>
      <c r="J52" s="116">
        <v>0.84033613445378152</v>
      </c>
    </row>
    <row r="53" spans="1:12" s="110" customFormat="1" ht="13.5" customHeight="1" x14ac:dyDescent="0.2">
      <c r="A53" s="118"/>
      <c r="B53" s="121" t="s">
        <v>110</v>
      </c>
      <c r="C53" s="113">
        <v>18.688981868898185</v>
      </c>
      <c r="D53" s="115">
        <v>402</v>
      </c>
      <c r="E53" s="114">
        <v>396</v>
      </c>
      <c r="F53" s="114">
        <v>391</v>
      </c>
      <c r="G53" s="114">
        <v>381</v>
      </c>
      <c r="H53" s="140">
        <v>378</v>
      </c>
      <c r="I53" s="115">
        <v>24</v>
      </c>
      <c r="J53" s="116">
        <v>6.3492063492063489</v>
      </c>
    </row>
    <row r="54" spans="1:12" s="110" customFormat="1" ht="13.5" customHeight="1" x14ac:dyDescent="0.2">
      <c r="A54" s="120"/>
      <c r="B54" s="121" t="s">
        <v>111</v>
      </c>
      <c r="C54" s="113">
        <v>1.3017201301720129</v>
      </c>
      <c r="D54" s="115">
        <v>28</v>
      </c>
      <c r="E54" s="114">
        <v>27</v>
      </c>
      <c r="F54" s="114">
        <v>24</v>
      </c>
      <c r="G54" s="114">
        <v>16</v>
      </c>
      <c r="H54" s="140">
        <v>12</v>
      </c>
      <c r="I54" s="115">
        <v>16</v>
      </c>
      <c r="J54" s="116">
        <v>133.33333333333334</v>
      </c>
    </row>
    <row r="55" spans="1:12" s="110" customFormat="1" ht="13.5" customHeight="1" x14ac:dyDescent="0.2">
      <c r="A55" s="120"/>
      <c r="B55" s="121" t="s">
        <v>112</v>
      </c>
      <c r="C55" s="113">
        <v>0.46490004649000466</v>
      </c>
      <c r="D55" s="115">
        <v>10</v>
      </c>
      <c r="E55" s="114">
        <v>10</v>
      </c>
      <c r="F55" s="114">
        <v>8</v>
      </c>
      <c r="G55" s="114">
        <v>4</v>
      </c>
      <c r="H55" s="140" t="s">
        <v>513</v>
      </c>
      <c r="I55" s="115" t="s">
        <v>513</v>
      </c>
      <c r="J55" s="116" t="s">
        <v>513</v>
      </c>
    </row>
    <row r="56" spans="1:12" s="110" customFormat="1" ht="13.5" customHeight="1" x14ac:dyDescent="0.2">
      <c r="A56" s="118" t="s">
        <v>113</v>
      </c>
      <c r="B56" s="122" t="s">
        <v>116</v>
      </c>
      <c r="C56" s="113">
        <v>89.3072989307299</v>
      </c>
      <c r="D56" s="115">
        <v>1921</v>
      </c>
      <c r="E56" s="114">
        <v>2033</v>
      </c>
      <c r="F56" s="114">
        <v>1978</v>
      </c>
      <c r="G56" s="114">
        <v>1921</v>
      </c>
      <c r="H56" s="140">
        <v>1889</v>
      </c>
      <c r="I56" s="115">
        <v>32</v>
      </c>
      <c r="J56" s="116">
        <v>1.6940179989412387</v>
      </c>
    </row>
    <row r="57" spans="1:12" s="110" customFormat="1" ht="13.5" customHeight="1" x14ac:dyDescent="0.2">
      <c r="A57" s="142"/>
      <c r="B57" s="124" t="s">
        <v>117</v>
      </c>
      <c r="C57" s="125">
        <v>10.692701069270107</v>
      </c>
      <c r="D57" s="143">
        <v>230</v>
      </c>
      <c r="E57" s="144">
        <v>230</v>
      </c>
      <c r="F57" s="144">
        <v>225</v>
      </c>
      <c r="G57" s="144">
        <v>216</v>
      </c>
      <c r="H57" s="145">
        <v>212</v>
      </c>
      <c r="I57" s="143">
        <v>18</v>
      </c>
      <c r="J57" s="146">
        <v>8.4905660377358494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24054</v>
      </c>
      <c r="E12" s="236">
        <v>24434</v>
      </c>
      <c r="F12" s="114">
        <v>24493</v>
      </c>
      <c r="G12" s="114">
        <v>23807</v>
      </c>
      <c r="H12" s="140">
        <v>23961</v>
      </c>
      <c r="I12" s="115">
        <v>93</v>
      </c>
      <c r="J12" s="116">
        <v>0.38813071240766245</v>
      </c>
    </row>
    <row r="13" spans="1:15" s="110" customFormat="1" ht="12" customHeight="1" x14ac:dyDescent="0.2">
      <c r="A13" s="118" t="s">
        <v>105</v>
      </c>
      <c r="B13" s="119" t="s">
        <v>106</v>
      </c>
      <c r="C13" s="113">
        <v>48.083478839278293</v>
      </c>
      <c r="D13" s="115">
        <v>11566</v>
      </c>
      <c r="E13" s="114">
        <v>11607</v>
      </c>
      <c r="F13" s="114">
        <v>11844</v>
      </c>
      <c r="G13" s="114">
        <v>11485</v>
      </c>
      <c r="H13" s="140">
        <v>11557</v>
      </c>
      <c r="I13" s="115">
        <v>9</v>
      </c>
      <c r="J13" s="116">
        <v>7.7874881024487322E-2</v>
      </c>
    </row>
    <row r="14" spans="1:15" s="110" customFormat="1" ht="12" customHeight="1" x14ac:dyDescent="0.2">
      <c r="A14" s="118"/>
      <c r="B14" s="119" t="s">
        <v>107</v>
      </c>
      <c r="C14" s="113">
        <v>51.916521160721707</v>
      </c>
      <c r="D14" s="115">
        <v>12488</v>
      </c>
      <c r="E14" s="114">
        <v>12827</v>
      </c>
      <c r="F14" s="114">
        <v>12649</v>
      </c>
      <c r="G14" s="114">
        <v>12322</v>
      </c>
      <c r="H14" s="140">
        <v>12404</v>
      </c>
      <c r="I14" s="115">
        <v>84</v>
      </c>
      <c r="J14" s="116">
        <v>0.67720090293453727</v>
      </c>
    </row>
    <row r="15" spans="1:15" s="110" customFormat="1" ht="12" customHeight="1" x14ac:dyDescent="0.2">
      <c r="A15" s="118" t="s">
        <v>105</v>
      </c>
      <c r="B15" s="121" t="s">
        <v>108</v>
      </c>
      <c r="C15" s="113">
        <v>12.135195809428785</v>
      </c>
      <c r="D15" s="115">
        <v>2919</v>
      </c>
      <c r="E15" s="114">
        <v>3131</v>
      </c>
      <c r="F15" s="114">
        <v>3192</v>
      </c>
      <c r="G15" s="114">
        <v>2816</v>
      </c>
      <c r="H15" s="140">
        <v>2924</v>
      </c>
      <c r="I15" s="115">
        <v>-5</v>
      </c>
      <c r="J15" s="116">
        <v>-0.17099863201094392</v>
      </c>
    </row>
    <row r="16" spans="1:15" s="110" customFormat="1" ht="12" customHeight="1" x14ac:dyDescent="0.2">
      <c r="A16" s="118"/>
      <c r="B16" s="121" t="s">
        <v>109</v>
      </c>
      <c r="C16" s="113">
        <v>66.317452398769433</v>
      </c>
      <c r="D16" s="115">
        <v>15952</v>
      </c>
      <c r="E16" s="114">
        <v>16102</v>
      </c>
      <c r="F16" s="114">
        <v>16208</v>
      </c>
      <c r="G16" s="114">
        <v>16026</v>
      </c>
      <c r="H16" s="140">
        <v>16086</v>
      </c>
      <c r="I16" s="115">
        <v>-134</v>
      </c>
      <c r="J16" s="116">
        <v>-0.83302250404078082</v>
      </c>
    </row>
    <row r="17" spans="1:10" s="110" customFormat="1" ht="12" customHeight="1" x14ac:dyDescent="0.2">
      <c r="A17" s="118"/>
      <c r="B17" s="121" t="s">
        <v>110</v>
      </c>
      <c r="C17" s="113">
        <v>20.358360355865969</v>
      </c>
      <c r="D17" s="115">
        <v>4897</v>
      </c>
      <c r="E17" s="114">
        <v>4902</v>
      </c>
      <c r="F17" s="114">
        <v>4798</v>
      </c>
      <c r="G17" s="114">
        <v>4685</v>
      </c>
      <c r="H17" s="140">
        <v>4684</v>
      </c>
      <c r="I17" s="115">
        <v>213</v>
      </c>
      <c r="J17" s="116">
        <v>4.5473953885567893</v>
      </c>
    </row>
    <row r="18" spans="1:10" s="110" customFormat="1" ht="12" customHeight="1" x14ac:dyDescent="0.2">
      <c r="A18" s="120"/>
      <c r="B18" s="121" t="s">
        <v>111</v>
      </c>
      <c r="C18" s="113">
        <v>1.1889914359358111</v>
      </c>
      <c r="D18" s="115">
        <v>286</v>
      </c>
      <c r="E18" s="114">
        <v>299</v>
      </c>
      <c r="F18" s="114">
        <v>295</v>
      </c>
      <c r="G18" s="114">
        <v>280</v>
      </c>
      <c r="H18" s="140">
        <v>267</v>
      </c>
      <c r="I18" s="115">
        <v>19</v>
      </c>
      <c r="J18" s="116">
        <v>7.1161048689138573</v>
      </c>
    </row>
    <row r="19" spans="1:10" s="110" customFormat="1" ht="12" customHeight="1" x14ac:dyDescent="0.2">
      <c r="A19" s="120"/>
      <c r="B19" s="121" t="s">
        <v>112</v>
      </c>
      <c r="C19" s="113">
        <v>0.31595576619273302</v>
      </c>
      <c r="D19" s="115">
        <v>76</v>
      </c>
      <c r="E19" s="114">
        <v>70</v>
      </c>
      <c r="F19" s="114">
        <v>80</v>
      </c>
      <c r="G19" s="114">
        <v>71</v>
      </c>
      <c r="H19" s="140">
        <v>62</v>
      </c>
      <c r="I19" s="115">
        <v>14</v>
      </c>
      <c r="J19" s="116">
        <v>22.580645161290324</v>
      </c>
    </row>
    <row r="20" spans="1:10" s="110" customFormat="1" ht="12" customHeight="1" x14ac:dyDescent="0.2">
      <c r="A20" s="118" t="s">
        <v>113</v>
      </c>
      <c r="B20" s="119" t="s">
        <v>181</v>
      </c>
      <c r="C20" s="113">
        <v>65.452731354452482</v>
      </c>
      <c r="D20" s="115">
        <v>15744</v>
      </c>
      <c r="E20" s="114">
        <v>15818</v>
      </c>
      <c r="F20" s="114">
        <v>16253</v>
      </c>
      <c r="G20" s="114">
        <v>15669</v>
      </c>
      <c r="H20" s="140">
        <v>15905</v>
      </c>
      <c r="I20" s="115">
        <v>-161</v>
      </c>
      <c r="J20" s="116">
        <v>-1.0122602955045583</v>
      </c>
    </row>
    <row r="21" spans="1:10" s="110" customFormat="1" ht="12" customHeight="1" x14ac:dyDescent="0.2">
      <c r="A21" s="118"/>
      <c r="B21" s="119" t="s">
        <v>182</v>
      </c>
      <c r="C21" s="113">
        <v>34.547268645547518</v>
      </c>
      <c r="D21" s="115">
        <v>8310</v>
      </c>
      <c r="E21" s="114">
        <v>8616</v>
      </c>
      <c r="F21" s="114">
        <v>8240</v>
      </c>
      <c r="G21" s="114">
        <v>8138</v>
      </c>
      <c r="H21" s="140">
        <v>8056</v>
      </c>
      <c r="I21" s="115">
        <v>254</v>
      </c>
      <c r="J21" s="116">
        <v>3.1529294935451837</v>
      </c>
    </row>
    <row r="22" spans="1:10" s="110" customFormat="1" ht="12" customHeight="1" x14ac:dyDescent="0.2">
      <c r="A22" s="118" t="s">
        <v>113</v>
      </c>
      <c r="B22" s="119" t="s">
        <v>116</v>
      </c>
      <c r="C22" s="113">
        <v>88.808514176436347</v>
      </c>
      <c r="D22" s="115">
        <v>21362</v>
      </c>
      <c r="E22" s="114">
        <v>21726</v>
      </c>
      <c r="F22" s="114">
        <v>21612</v>
      </c>
      <c r="G22" s="114">
        <v>21046</v>
      </c>
      <c r="H22" s="140">
        <v>21303</v>
      </c>
      <c r="I22" s="115">
        <v>59</v>
      </c>
      <c r="J22" s="116">
        <v>0.27695629723513121</v>
      </c>
    </row>
    <row r="23" spans="1:10" s="110" customFormat="1" ht="12" customHeight="1" x14ac:dyDescent="0.2">
      <c r="A23" s="118"/>
      <c r="B23" s="119" t="s">
        <v>117</v>
      </c>
      <c r="C23" s="113">
        <v>11.1748565727114</v>
      </c>
      <c r="D23" s="115">
        <v>2688</v>
      </c>
      <c r="E23" s="114">
        <v>2703</v>
      </c>
      <c r="F23" s="114">
        <v>2874</v>
      </c>
      <c r="G23" s="114">
        <v>2753</v>
      </c>
      <c r="H23" s="140">
        <v>2643</v>
      </c>
      <c r="I23" s="115">
        <v>45</v>
      </c>
      <c r="J23" s="116">
        <v>1.7026106696935301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17698</v>
      </c>
      <c r="E64" s="236">
        <v>17759</v>
      </c>
      <c r="F64" s="236">
        <v>17845</v>
      </c>
      <c r="G64" s="236">
        <v>17523</v>
      </c>
      <c r="H64" s="140">
        <v>17467</v>
      </c>
      <c r="I64" s="115">
        <v>231</v>
      </c>
      <c r="J64" s="116">
        <v>1.322493845537299</v>
      </c>
    </row>
    <row r="65" spans="1:12" s="110" customFormat="1" ht="12" customHeight="1" x14ac:dyDescent="0.2">
      <c r="A65" s="118" t="s">
        <v>105</v>
      </c>
      <c r="B65" s="119" t="s">
        <v>106</v>
      </c>
      <c r="C65" s="113">
        <v>53.090744716917165</v>
      </c>
      <c r="D65" s="235">
        <v>9396</v>
      </c>
      <c r="E65" s="236">
        <v>9396</v>
      </c>
      <c r="F65" s="236">
        <v>9477</v>
      </c>
      <c r="G65" s="236">
        <v>9309</v>
      </c>
      <c r="H65" s="140">
        <v>9264</v>
      </c>
      <c r="I65" s="115">
        <v>132</v>
      </c>
      <c r="J65" s="116">
        <v>1.4248704663212435</v>
      </c>
    </row>
    <row r="66" spans="1:12" s="110" customFormat="1" ht="12" customHeight="1" x14ac:dyDescent="0.2">
      <c r="A66" s="118"/>
      <c r="B66" s="119" t="s">
        <v>107</v>
      </c>
      <c r="C66" s="113">
        <v>46.909255283082835</v>
      </c>
      <c r="D66" s="235">
        <v>8302</v>
      </c>
      <c r="E66" s="236">
        <v>8363</v>
      </c>
      <c r="F66" s="236">
        <v>8368</v>
      </c>
      <c r="G66" s="236">
        <v>8214</v>
      </c>
      <c r="H66" s="140">
        <v>8203</v>
      </c>
      <c r="I66" s="115">
        <v>99</v>
      </c>
      <c r="J66" s="116">
        <v>1.2068755333414605</v>
      </c>
    </row>
    <row r="67" spans="1:12" s="110" customFormat="1" ht="12" customHeight="1" x14ac:dyDescent="0.2">
      <c r="A67" s="118" t="s">
        <v>105</v>
      </c>
      <c r="B67" s="121" t="s">
        <v>108</v>
      </c>
      <c r="C67" s="113">
        <v>10.29494858176065</v>
      </c>
      <c r="D67" s="235">
        <v>1822</v>
      </c>
      <c r="E67" s="236">
        <v>1872</v>
      </c>
      <c r="F67" s="236">
        <v>1911</v>
      </c>
      <c r="G67" s="236">
        <v>1738</v>
      </c>
      <c r="H67" s="140">
        <v>1795</v>
      </c>
      <c r="I67" s="115">
        <v>27</v>
      </c>
      <c r="J67" s="116">
        <v>1.5041782729805013</v>
      </c>
    </row>
    <row r="68" spans="1:12" s="110" customFormat="1" ht="12" customHeight="1" x14ac:dyDescent="0.2">
      <c r="A68" s="118"/>
      <c r="B68" s="121" t="s">
        <v>109</v>
      </c>
      <c r="C68" s="113">
        <v>68.233698723019543</v>
      </c>
      <c r="D68" s="235">
        <v>12076</v>
      </c>
      <c r="E68" s="236">
        <v>12107</v>
      </c>
      <c r="F68" s="236">
        <v>12198</v>
      </c>
      <c r="G68" s="236">
        <v>12129</v>
      </c>
      <c r="H68" s="140">
        <v>12071</v>
      </c>
      <c r="I68" s="115">
        <v>5</v>
      </c>
      <c r="J68" s="116">
        <v>4.1421588932151435E-2</v>
      </c>
    </row>
    <row r="69" spans="1:12" s="110" customFormat="1" ht="12" customHeight="1" x14ac:dyDescent="0.2">
      <c r="A69" s="118"/>
      <c r="B69" s="121" t="s">
        <v>110</v>
      </c>
      <c r="C69" s="113">
        <v>20.103966549892643</v>
      </c>
      <c r="D69" s="235">
        <v>3558</v>
      </c>
      <c r="E69" s="236">
        <v>3533</v>
      </c>
      <c r="F69" s="236">
        <v>3504</v>
      </c>
      <c r="G69" s="236">
        <v>3428</v>
      </c>
      <c r="H69" s="140">
        <v>3391</v>
      </c>
      <c r="I69" s="115">
        <v>167</v>
      </c>
      <c r="J69" s="116">
        <v>4.9248009436744322</v>
      </c>
    </row>
    <row r="70" spans="1:12" s="110" customFormat="1" ht="12" customHeight="1" x14ac:dyDescent="0.2">
      <c r="A70" s="120"/>
      <c r="B70" s="121" t="s">
        <v>111</v>
      </c>
      <c r="C70" s="113">
        <v>1.3673861453271556</v>
      </c>
      <c r="D70" s="235">
        <v>242</v>
      </c>
      <c r="E70" s="236">
        <v>247</v>
      </c>
      <c r="F70" s="236">
        <v>232</v>
      </c>
      <c r="G70" s="236">
        <v>228</v>
      </c>
      <c r="H70" s="140">
        <v>210</v>
      </c>
      <c r="I70" s="115">
        <v>32</v>
      </c>
      <c r="J70" s="116">
        <v>15.238095238095237</v>
      </c>
    </row>
    <row r="71" spans="1:12" s="110" customFormat="1" ht="12" customHeight="1" x14ac:dyDescent="0.2">
      <c r="A71" s="120"/>
      <c r="B71" s="121" t="s">
        <v>112</v>
      </c>
      <c r="C71" s="113">
        <v>0.43507740987682225</v>
      </c>
      <c r="D71" s="235">
        <v>77</v>
      </c>
      <c r="E71" s="236">
        <v>72</v>
      </c>
      <c r="F71" s="236">
        <v>58</v>
      </c>
      <c r="G71" s="236">
        <v>53</v>
      </c>
      <c r="H71" s="140">
        <v>50</v>
      </c>
      <c r="I71" s="115">
        <v>27</v>
      </c>
      <c r="J71" s="116">
        <v>54</v>
      </c>
    </row>
    <row r="72" spans="1:12" s="110" customFormat="1" ht="12" customHeight="1" x14ac:dyDescent="0.2">
      <c r="A72" s="118" t="s">
        <v>113</v>
      </c>
      <c r="B72" s="119" t="s">
        <v>181</v>
      </c>
      <c r="C72" s="113">
        <v>67.945530568425809</v>
      </c>
      <c r="D72" s="235">
        <v>12025</v>
      </c>
      <c r="E72" s="236">
        <v>12037</v>
      </c>
      <c r="F72" s="236">
        <v>12189</v>
      </c>
      <c r="G72" s="236">
        <v>11979</v>
      </c>
      <c r="H72" s="140">
        <v>11968</v>
      </c>
      <c r="I72" s="115">
        <v>57</v>
      </c>
      <c r="J72" s="116">
        <v>0.47627005347593582</v>
      </c>
    </row>
    <row r="73" spans="1:12" s="110" customFormat="1" ht="12" customHeight="1" x14ac:dyDescent="0.2">
      <c r="A73" s="118"/>
      <c r="B73" s="119" t="s">
        <v>182</v>
      </c>
      <c r="C73" s="113">
        <v>32.054469431574191</v>
      </c>
      <c r="D73" s="115">
        <v>5673</v>
      </c>
      <c r="E73" s="114">
        <v>5722</v>
      </c>
      <c r="F73" s="114">
        <v>5656</v>
      </c>
      <c r="G73" s="114">
        <v>5544</v>
      </c>
      <c r="H73" s="140">
        <v>5499</v>
      </c>
      <c r="I73" s="115">
        <v>174</v>
      </c>
      <c r="J73" s="116">
        <v>3.1642116748499727</v>
      </c>
    </row>
    <row r="74" spans="1:12" s="110" customFormat="1" ht="12" customHeight="1" x14ac:dyDescent="0.2">
      <c r="A74" s="118" t="s">
        <v>113</v>
      </c>
      <c r="B74" s="119" t="s">
        <v>116</v>
      </c>
      <c r="C74" s="113">
        <v>87.953441066787207</v>
      </c>
      <c r="D74" s="115">
        <v>15566</v>
      </c>
      <c r="E74" s="114">
        <v>15670</v>
      </c>
      <c r="F74" s="114">
        <v>15708</v>
      </c>
      <c r="G74" s="114">
        <v>15465</v>
      </c>
      <c r="H74" s="140">
        <v>15448</v>
      </c>
      <c r="I74" s="115">
        <v>118</v>
      </c>
      <c r="J74" s="116">
        <v>0.76385292594510612</v>
      </c>
    </row>
    <row r="75" spans="1:12" s="110" customFormat="1" ht="12" customHeight="1" x14ac:dyDescent="0.2">
      <c r="A75" s="142"/>
      <c r="B75" s="124" t="s">
        <v>117</v>
      </c>
      <c r="C75" s="125">
        <v>12.012656797378234</v>
      </c>
      <c r="D75" s="143">
        <v>2126</v>
      </c>
      <c r="E75" s="144">
        <v>2082</v>
      </c>
      <c r="F75" s="144">
        <v>2130</v>
      </c>
      <c r="G75" s="144">
        <v>2049</v>
      </c>
      <c r="H75" s="145">
        <v>2013</v>
      </c>
      <c r="I75" s="143">
        <v>113</v>
      </c>
      <c r="J75" s="146">
        <v>5.6135121708892202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24054</v>
      </c>
      <c r="G11" s="114">
        <v>24434</v>
      </c>
      <c r="H11" s="114">
        <v>24493</v>
      </c>
      <c r="I11" s="114">
        <v>23807</v>
      </c>
      <c r="J11" s="140">
        <v>23961</v>
      </c>
      <c r="K11" s="114">
        <v>93</v>
      </c>
      <c r="L11" s="116">
        <v>0.38813071240766245</v>
      </c>
    </row>
    <row r="12" spans="1:17" s="110" customFormat="1" ht="24.95" customHeight="1" x14ac:dyDescent="0.2">
      <c r="A12" s="604" t="s">
        <v>185</v>
      </c>
      <c r="B12" s="605"/>
      <c r="C12" s="605"/>
      <c r="D12" s="606"/>
      <c r="E12" s="113">
        <v>48.083478839278293</v>
      </c>
      <c r="F12" s="115">
        <v>11566</v>
      </c>
      <c r="G12" s="114">
        <v>11607</v>
      </c>
      <c r="H12" s="114">
        <v>11844</v>
      </c>
      <c r="I12" s="114">
        <v>11485</v>
      </c>
      <c r="J12" s="140">
        <v>11557</v>
      </c>
      <c r="K12" s="114">
        <v>9</v>
      </c>
      <c r="L12" s="116">
        <v>7.7874881024487322E-2</v>
      </c>
    </row>
    <row r="13" spans="1:17" s="110" customFormat="1" ht="15" customHeight="1" x14ac:dyDescent="0.2">
      <c r="A13" s="120"/>
      <c r="B13" s="612" t="s">
        <v>107</v>
      </c>
      <c r="C13" s="612"/>
      <c r="E13" s="113">
        <v>51.916521160721707</v>
      </c>
      <c r="F13" s="115">
        <v>12488</v>
      </c>
      <c r="G13" s="114">
        <v>12827</v>
      </c>
      <c r="H13" s="114">
        <v>12649</v>
      </c>
      <c r="I13" s="114">
        <v>12322</v>
      </c>
      <c r="J13" s="140">
        <v>12404</v>
      </c>
      <c r="K13" s="114">
        <v>84</v>
      </c>
      <c r="L13" s="116">
        <v>0.67720090293453727</v>
      </c>
    </row>
    <row r="14" spans="1:17" s="110" customFormat="1" ht="24.95" customHeight="1" x14ac:dyDescent="0.2">
      <c r="A14" s="604" t="s">
        <v>186</v>
      </c>
      <c r="B14" s="605"/>
      <c r="C14" s="605"/>
      <c r="D14" s="606"/>
      <c r="E14" s="113">
        <v>12.135195809428785</v>
      </c>
      <c r="F14" s="115">
        <v>2919</v>
      </c>
      <c r="G14" s="114">
        <v>3131</v>
      </c>
      <c r="H14" s="114">
        <v>3192</v>
      </c>
      <c r="I14" s="114">
        <v>2816</v>
      </c>
      <c r="J14" s="140">
        <v>2924</v>
      </c>
      <c r="K14" s="114">
        <v>-5</v>
      </c>
      <c r="L14" s="116">
        <v>-0.17099863201094392</v>
      </c>
    </row>
    <row r="15" spans="1:17" s="110" customFormat="1" ht="15" customHeight="1" x14ac:dyDescent="0.2">
      <c r="A15" s="120"/>
      <c r="B15" s="119"/>
      <c r="C15" s="258" t="s">
        <v>106</v>
      </c>
      <c r="E15" s="113">
        <v>52.552243919150392</v>
      </c>
      <c r="F15" s="115">
        <v>1534</v>
      </c>
      <c r="G15" s="114">
        <v>1616</v>
      </c>
      <c r="H15" s="114">
        <v>1669</v>
      </c>
      <c r="I15" s="114">
        <v>1479</v>
      </c>
      <c r="J15" s="140">
        <v>1539</v>
      </c>
      <c r="K15" s="114">
        <v>-5</v>
      </c>
      <c r="L15" s="116">
        <v>-0.32488628979857048</v>
      </c>
    </row>
    <row r="16" spans="1:17" s="110" customFormat="1" ht="15" customHeight="1" x14ac:dyDescent="0.2">
      <c r="A16" s="120"/>
      <c r="B16" s="119"/>
      <c r="C16" s="258" t="s">
        <v>107</v>
      </c>
      <c r="E16" s="113">
        <v>47.447756080849608</v>
      </c>
      <c r="F16" s="115">
        <v>1385</v>
      </c>
      <c r="G16" s="114">
        <v>1515</v>
      </c>
      <c r="H16" s="114">
        <v>1523</v>
      </c>
      <c r="I16" s="114">
        <v>1337</v>
      </c>
      <c r="J16" s="140">
        <v>1385</v>
      </c>
      <c r="K16" s="114">
        <v>0</v>
      </c>
      <c r="L16" s="116">
        <v>0</v>
      </c>
    </row>
    <row r="17" spans="1:12" s="110" customFormat="1" ht="15" customHeight="1" x14ac:dyDescent="0.2">
      <c r="A17" s="120"/>
      <c r="B17" s="121" t="s">
        <v>109</v>
      </c>
      <c r="C17" s="258"/>
      <c r="E17" s="113">
        <v>66.317452398769433</v>
      </c>
      <c r="F17" s="115">
        <v>15952</v>
      </c>
      <c r="G17" s="114">
        <v>16102</v>
      </c>
      <c r="H17" s="114">
        <v>16208</v>
      </c>
      <c r="I17" s="114">
        <v>16026</v>
      </c>
      <c r="J17" s="140">
        <v>16086</v>
      </c>
      <c r="K17" s="114">
        <v>-134</v>
      </c>
      <c r="L17" s="116">
        <v>-0.83302250404078082</v>
      </c>
    </row>
    <row r="18" spans="1:12" s="110" customFormat="1" ht="15" customHeight="1" x14ac:dyDescent="0.2">
      <c r="A18" s="120"/>
      <c r="B18" s="119"/>
      <c r="C18" s="258" t="s">
        <v>106</v>
      </c>
      <c r="E18" s="113">
        <v>49.047141424272816</v>
      </c>
      <c r="F18" s="115">
        <v>7824</v>
      </c>
      <c r="G18" s="114">
        <v>7791</v>
      </c>
      <c r="H18" s="114">
        <v>7986</v>
      </c>
      <c r="I18" s="114">
        <v>7872</v>
      </c>
      <c r="J18" s="140">
        <v>7893</v>
      </c>
      <c r="K18" s="114">
        <v>-69</v>
      </c>
      <c r="L18" s="116">
        <v>-0.87419232231090838</v>
      </c>
    </row>
    <row r="19" spans="1:12" s="110" customFormat="1" ht="15" customHeight="1" x14ac:dyDescent="0.2">
      <c r="A19" s="120"/>
      <c r="B19" s="119"/>
      <c r="C19" s="258" t="s">
        <v>107</v>
      </c>
      <c r="E19" s="113">
        <v>50.952858575727184</v>
      </c>
      <c r="F19" s="115">
        <v>8128</v>
      </c>
      <c r="G19" s="114">
        <v>8311</v>
      </c>
      <c r="H19" s="114">
        <v>8222</v>
      </c>
      <c r="I19" s="114">
        <v>8154</v>
      </c>
      <c r="J19" s="140">
        <v>8193</v>
      </c>
      <c r="K19" s="114">
        <v>-65</v>
      </c>
      <c r="L19" s="116">
        <v>-0.79336018552422805</v>
      </c>
    </row>
    <row r="20" spans="1:12" s="110" customFormat="1" ht="15" customHeight="1" x14ac:dyDescent="0.2">
      <c r="A20" s="120"/>
      <c r="B20" s="121" t="s">
        <v>110</v>
      </c>
      <c r="C20" s="258"/>
      <c r="E20" s="113">
        <v>20.358360355865969</v>
      </c>
      <c r="F20" s="115">
        <v>4897</v>
      </c>
      <c r="G20" s="114">
        <v>4902</v>
      </c>
      <c r="H20" s="114">
        <v>4798</v>
      </c>
      <c r="I20" s="114">
        <v>4685</v>
      </c>
      <c r="J20" s="140">
        <v>4684</v>
      </c>
      <c r="K20" s="114">
        <v>213</v>
      </c>
      <c r="L20" s="116">
        <v>4.5473953885567893</v>
      </c>
    </row>
    <row r="21" spans="1:12" s="110" customFormat="1" ht="15" customHeight="1" x14ac:dyDescent="0.2">
      <c r="A21" s="120"/>
      <c r="B21" s="119"/>
      <c r="C21" s="258" t="s">
        <v>106</v>
      </c>
      <c r="E21" s="113">
        <v>41.923626710230756</v>
      </c>
      <c r="F21" s="115">
        <v>2053</v>
      </c>
      <c r="G21" s="114">
        <v>2044</v>
      </c>
      <c r="H21" s="114">
        <v>2032</v>
      </c>
      <c r="I21" s="114">
        <v>1977</v>
      </c>
      <c r="J21" s="140">
        <v>1976</v>
      </c>
      <c r="K21" s="114">
        <v>77</v>
      </c>
      <c r="L21" s="116">
        <v>3.8967611336032388</v>
      </c>
    </row>
    <row r="22" spans="1:12" s="110" customFormat="1" ht="15" customHeight="1" x14ac:dyDescent="0.2">
      <c r="A22" s="120"/>
      <c r="B22" s="119"/>
      <c r="C22" s="258" t="s">
        <v>107</v>
      </c>
      <c r="E22" s="113">
        <v>58.076373289769244</v>
      </c>
      <c r="F22" s="115">
        <v>2844</v>
      </c>
      <c r="G22" s="114">
        <v>2858</v>
      </c>
      <c r="H22" s="114">
        <v>2766</v>
      </c>
      <c r="I22" s="114">
        <v>2708</v>
      </c>
      <c r="J22" s="140">
        <v>2708</v>
      </c>
      <c r="K22" s="114">
        <v>136</v>
      </c>
      <c r="L22" s="116">
        <v>5.0221565731166917</v>
      </c>
    </row>
    <row r="23" spans="1:12" s="110" customFormat="1" ht="15" customHeight="1" x14ac:dyDescent="0.2">
      <c r="A23" s="120"/>
      <c r="B23" s="121" t="s">
        <v>111</v>
      </c>
      <c r="C23" s="258"/>
      <c r="E23" s="113">
        <v>1.1889914359358111</v>
      </c>
      <c r="F23" s="115">
        <v>286</v>
      </c>
      <c r="G23" s="114">
        <v>299</v>
      </c>
      <c r="H23" s="114">
        <v>295</v>
      </c>
      <c r="I23" s="114">
        <v>280</v>
      </c>
      <c r="J23" s="140">
        <v>267</v>
      </c>
      <c r="K23" s="114">
        <v>19</v>
      </c>
      <c r="L23" s="116">
        <v>7.1161048689138573</v>
      </c>
    </row>
    <row r="24" spans="1:12" s="110" customFormat="1" ht="15" customHeight="1" x14ac:dyDescent="0.2">
      <c r="A24" s="120"/>
      <c r="B24" s="119"/>
      <c r="C24" s="258" t="s">
        <v>106</v>
      </c>
      <c r="E24" s="113">
        <v>54.195804195804193</v>
      </c>
      <c r="F24" s="115">
        <v>155</v>
      </c>
      <c r="G24" s="114">
        <v>156</v>
      </c>
      <c r="H24" s="114">
        <v>157</v>
      </c>
      <c r="I24" s="114">
        <v>157</v>
      </c>
      <c r="J24" s="140">
        <v>149</v>
      </c>
      <c r="K24" s="114">
        <v>6</v>
      </c>
      <c r="L24" s="116">
        <v>4.026845637583893</v>
      </c>
    </row>
    <row r="25" spans="1:12" s="110" customFormat="1" ht="15" customHeight="1" x14ac:dyDescent="0.2">
      <c r="A25" s="120"/>
      <c r="B25" s="119"/>
      <c r="C25" s="258" t="s">
        <v>107</v>
      </c>
      <c r="E25" s="113">
        <v>45.804195804195807</v>
      </c>
      <c r="F25" s="115">
        <v>131</v>
      </c>
      <c r="G25" s="114">
        <v>143</v>
      </c>
      <c r="H25" s="114">
        <v>138</v>
      </c>
      <c r="I25" s="114">
        <v>123</v>
      </c>
      <c r="J25" s="140">
        <v>118</v>
      </c>
      <c r="K25" s="114">
        <v>13</v>
      </c>
      <c r="L25" s="116">
        <v>11.016949152542374</v>
      </c>
    </row>
    <row r="26" spans="1:12" s="110" customFormat="1" ht="15" customHeight="1" x14ac:dyDescent="0.2">
      <c r="A26" s="120"/>
      <c r="C26" s="121" t="s">
        <v>187</v>
      </c>
      <c r="D26" s="110" t="s">
        <v>188</v>
      </c>
      <c r="E26" s="113">
        <v>0.31595576619273302</v>
      </c>
      <c r="F26" s="115">
        <v>76</v>
      </c>
      <c r="G26" s="114">
        <v>70</v>
      </c>
      <c r="H26" s="114">
        <v>80</v>
      </c>
      <c r="I26" s="114">
        <v>71</v>
      </c>
      <c r="J26" s="140">
        <v>62</v>
      </c>
      <c r="K26" s="114">
        <v>14</v>
      </c>
      <c r="L26" s="116">
        <v>22.580645161290324</v>
      </c>
    </row>
    <row r="27" spans="1:12" s="110" customFormat="1" ht="15" customHeight="1" x14ac:dyDescent="0.2">
      <c r="A27" s="120"/>
      <c r="B27" s="119"/>
      <c r="D27" s="259" t="s">
        <v>106</v>
      </c>
      <c r="E27" s="113">
        <v>44.736842105263158</v>
      </c>
      <c r="F27" s="115">
        <v>34</v>
      </c>
      <c r="G27" s="114">
        <v>27</v>
      </c>
      <c r="H27" s="114">
        <v>31</v>
      </c>
      <c r="I27" s="114">
        <v>30</v>
      </c>
      <c r="J27" s="140">
        <v>29</v>
      </c>
      <c r="K27" s="114">
        <v>5</v>
      </c>
      <c r="L27" s="116">
        <v>17.241379310344829</v>
      </c>
    </row>
    <row r="28" spans="1:12" s="110" customFormat="1" ht="15" customHeight="1" x14ac:dyDescent="0.2">
      <c r="A28" s="120"/>
      <c r="B28" s="119"/>
      <c r="D28" s="259" t="s">
        <v>107</v>
      </c>
      <c r="E28" s="113">
        <v>55.263157894736842</v>
      </c>
      <c r="F28" s="115">
        <v>42</v>
      </c>
      <c r="G28" s="114">
        <v>43</v>
      </c>
      <c r="H28" s="114">
        <v>49</v>
      </c>
      <c r="I28" s="114">
        <v>41</v>
      </c>
      <c r="J28" s="140">
        <v>33</v>
      </c>
      <c r="K28" s="114">
        <v>9</v>
      </c>
      <c r="L28" s="116">
        <v>27.272727272727273</v>
      </c>
    </row>
    <row r="29" spans="1:12" s="110" customFormat="1" ht="24.95" customHeight="1" x14ac:dyDescent="0.2">
      <c r="A29" s="604" t="s">
        <v>189</v>
      </c>
      <c r="B29" s="605"/>
      <c r="C29" s="605"/>
      <c r="D29" s="606"/>
      <c r="E29" s="113">
        <v>88.808514176436347</v>
      </c>
      <c r="F29" s="115">
        <v>21362</v>
      </c>
      <c r="G29" s="114">
        <v>21726</v>
      </c>
      <c r="H29" s="114">
        <v>21612</v>
      </c>
      <c r="I29" s="114">
        <v>21046</v>
      </c>
      <c r="J29" s="140">
        <v>21303</v>
      </c>
      <c r="K29" s="114">
        <v>59</v>
      </c>
      <c r="L29" s="116">
        <v>0.27695629723513121</v>
      </c>
    </row>
    <row r="30" spans="1:12" s="110" customFormat="1" ht="15" customHeight="1" x14ac:dyDescent="0.2">
      <c r="A30" s="120"/>
      <c r="B30" s="119"/>
      <c r="C30" s="258" t="s">
        <v>106</v>
      </c>
      <c r="E30" s="113">
        <v>46.315888025465782</v>
      </c>
      <c r="F30" s="115">
        <v>9894</v>
      </c>
      <c r="G30" s="114">
        <v>9957</v>
      </c>
      <c r="H30" s="114">
        <v>10026</v>
      </c>
      <c r="I30" s="114">
        <v>9739</v>
      </c>
      <c r="J30" s="140">
        <v>9898</v>
      </c>
      <c r="K30" s="114">
        <v>-4</v>
      </c>
      <c r="L30" s="116">
        <v>-4.0412204485754701E-2</v>
      </c>
    </row>
    <row r="31" spans="1:12" s="110" customFormat="1" ht="15" customHeight="1" x14ac:dyDescent="0.2">
      <c r="A31" s="120"/>
      <c r="B31" s="119"/>
      <c r="C31" s="258" t="s">
        <v>107</v>
      </c>
      <c r="E31" s="113">
        <v>53.684111974534218</v>
      </c>
      <c r="F31" s="115">
        <v>11468</v>
      </c>
      <c r="G31" s="114">
        <v>11769</v>
      </c>
      <c r="H31" s="114">
        <v>11586</v>
      </c>
      <c r="I31" s="114">
        <v>11307</v>
      </c>
      <c r="J31" s="140">
        <v>11405</v>
      </c>
      <c r="K31" s="114">
        <v>63</v>
      </c>
      <c r="L31" s="116">
        <v>0.55238930293730815</v>
      </c>
    </row>
    <row r="32" spans="1:12" s="110" customFormat="1" ht="15" customHeight="1" x14ac:dyDescent="0.2">
      <c r="A32" s="120"/>
      <c r="B32" s="119" t="s">
        <v>117</v>
      </c>
      <c r="C32" s="258"/>
      <c r="E32" s="113">
        <v>11.1748565727114</v>
      </c>
      <c r="F32" s="115">
        <v>2688</v>
      </c>
      <c r="G32" s="114">
        <v>2703</v>
      </c>
      <c r="H32" s="114">
        <v>2874</v>
      </c>
      <c r="I32" s="114">
        <v>2753</v>
      </c>
      <c r="J32" s="140">
        <v>2643</v>
      </c>
      <c r="K32" s="114">
        <v>45</v>
      </c>
      <c r="L32" s="116">
        <v>1.7026106696935301</v>
      </c>
    </row>
    <row r="33" spans="1:12" s="110" customFormat="1" ht="15" customHeight="1" x14ac:dyDescent="0.2">
      <c r="A33" s="120"/>
      <c r="B33" s="119"/>
      <c r="C33" s="258" t="s">
        <v>106</v>
      </c>
      <c r="E33" s="113">
        <v>62.09077380952381</v>
      </c>
      <c r="F33" s="115">
        <v>1669</v>
      </c>
      <c r="G33" s="114">
        <v>1646</v>
      </c>
      <c r="H33" s="114">
        <v>1812</v>
      </c>
      <c r="I33" s="114">
        <v>1740</v>
      </c>
      <c r="J33" s="140">
        <v>1646</v>
      </c>
      <c r="K33" s="114">
        <v>23</v>
      </c>
      <c r="L33" s="116">
        <v>1.3973268529769138</v>
      </c>
    </row>
    <row r="34" spans="1:12" s="110" customFormat="1" ht="15" customHeight="1" x14ac:dyDescent="0.2">
      <c r="A34" s="120"/>
      <c r="B34" s="119"/>
      <c r="C34" s="258" t="s">
        <v>107</v>
      </c>
      <c r="E34" s="113">
        <v>37.90922619047619</v>
      </c>
      <c r="F34" s="115">
        <v>1019</v>
      </c>
      <c r="G34" s="114">
        <v>1057</v>
      </c>
      <c r="H34" s="114">
        <v>1062</v>
      </c>
      <c r="I34" s="114">
        <v>1013</v>
      </c>
      <c r="J34" s="140">
        <v>997</v>
      </c>
      <c r="K34" s="114">
        <v>22</v>
      </c>
      <c r="L34" s="116">
        <v>2.2066198595787361</v>
      </c>
    </row>
    <row r="35" spans="1:12" s="110" customFormat="1" ht="24.95" customHeight="1" x14ac:dyDescent="0.2">
      <c r="A35" s="604" t="s">
        <v>190</v>
      </c>
      <c r="B35" s="605"/>
      <c r="C35" s="605"/>
      <c r="D35" s="606"/>
      <c r="E35" s="113">
        <v>65.452731354452482</v>
      </c>
      <c r="F35" s="115">
        <v>15744</v>
      </c>
      <c r="G35" s="114">
        <v>15818</v>
      </c>
      <c r="H35" s="114">
        <v>16253</v>
      </c>
      <c r="I35" s="114">
        <v>15669</v>
      </c>
      <c r="J35" s="140">
        <v>15905</v>
      </c>
      <c r="K35" s="114">
        <v>-161</v>
      </c>
      <c r="L35" s="116">
        <v>-1.0122602955045583</v>
      </c>
    </row>
    <row r="36" spans="1:12" s="110" customFormat="1" ht="15" customHeight="1" x14ac:dyDescent="0.2">
      <c r="A36" s="120"/>
      <c r="B36" s="119"/>
      <c r="C36" s="258" t="s">
        <v>106</v>
      </c>
      <c r="E36" s="113">
        <v>64.418191056910572</v>
      </c>
      <c r="F36" s="115">
        <v>10142</v>
      </c>
      <c r="G36" s="114">
        <v>10156</v>
      </c>
      <c r="H36" s="114">
        <v>10463</v>
      </c>
      <c r="I36" s="114">
        <v>10140</v>
      </c>
      <c r="J36" s="140">
        <v>10282</v>
      </c>
      <c r="K36" s="114">
        <v>-140</v>
      </c>
      <c r="L36" s="116">
        <v>-1.3616028010114765</v>
      </c>
    </row>
    <row r="37" spans="1:12" s="110" customFormat="1" ht="15" customHeight="1" x14ac:dyDescent="0.2">
      <c r="A37" s="120"/>
      <c r="B37" s="119"/>
      <c r="C37" s="258" t="s">
        <v>107</v>
      </c>
      <c r="E37" s="113">
        <v>35.581808943089428</v>
      </c>
      <c r="F37" s="115">
        <v>5602</v>
      </c>
      <c r="G37" s="114">
        <v>5662</v>
      </c>
      <c r="H37" s="114">
        <v>5790</v>
      </c>
      <c r="I37" s="114">
        <v>5529</v>
      </c>
      <c r="J37" s="140">
        <v>5623</v>
      </c>
      <c r="K37" s="114">
        <v>-21</v>
      </c>
      <c r="L37" s="116">
        <v>-0.3734661212875689</v>
      </c>
    </row>
    <row r="38" spans="1:12" s="110" customFormat="1" ht="15" customHeight="1" x14ac:dyDescent="0.2">
      <c r="A38" s="120"/>
      <c r="B38" s="119" t="s">
        <v>182</v>
      </c>
      <c r="C38" s="258"/>
      <c r="E38" s="113">
        <v>34.547268645547518</v>
      </c>
      <c r="F38" s="115">
        <v>8310</v>
      </c>
      <c r="G38" s="114">
        <v>8616</v>
      </c>
      <c r="H38" s="114">
        <v>8240</v>
      </c>
      <c r="I38" s="114">
        <v>8138</v>
      </c>
      <c r="J38" s="140">
        <v>8056</v>
      </c>
      <c r="K38" s="114">
        <v>254</v>
      </c>
      <c r="L38" s="116">
        <v>3.1529294935451837</v>
      </c>
    </row>
    <row r="39" spans="1:12" s="110" customFormat="1" ht="15" customHeight="1" x14ac:dyDescent="0.2">
      <c r="A39" s="120"/>
      <c r="B39" s="119"/>
      <c r="C39" s="258" t="s">
        <v>106</v>
      </c>
      <c r="E39" s="113">
        <v>17.13598074608905</v>
      </c>
      <c r="F39" s="115">
        <v>1424</v>
      </c>
      <c r="G39" s="114">
        <v>1451</v>
      </c>
      <c r="H39" s="114">
        <v>1381</v>
      </c>
      <c r="I39" s="114">
        <v>1345</v>
      </c>
      <c r="J39" s="140">
        <v>1275</v>
      </c>
      <c r="K39" s="114">
        <v>149</v>
      </c>
      <c r="L39" s="116">
        <v>11.686274509803921</v>
      </c>
    </row>
    <row r="40" spans="1:12" s="110" customFormat="1" ht="15" customHeight="1" x14ac:dyDescent="0.2">
      <c r="A40" s="120"/>
      <c r="B40" s="119"/>
      <c r="C40" s="258" t="s">
        <v>107</v>
      </c>
      <c r="E40" s="113">
        <v>82.864019253910953</v>
      </c>
      <c r="F40" s="115">
        <v>6886</v>
      </c>
      <c r="G40" s="114">
        <v>7165</v>
      </c>
      <c r="H40" s="114">
        <v>6859</v>
      </c>
      <c r="I40" s="114">
        <v>6793</v>
      </c>
      <c r="J40" s="140">
        <v>6781</v>
      </c>
      <c r="K40" s="114">
        <v>105</v>
      </c>
      <c r="L40" s="116">
        <v>1.5484441822740009</v>
      </c>
    </row>
    <row r="41" spans="1:12" s="110" customFormat="1" ht="24.75" customHeight="1" x14ac:dyDescent="0.2">
      <c r="A41" s="604" t="s">
        <v>518</v>
      </c>
      <c r="B41" s="605"/>
      <c r="C41" s="605"/>
      <c r="D41" s="606"/>
      <c r="E41" s="113">
        <v>5.949114492392118</v>
      </c>
      <c r="F41" s="115">
        <v>1431</v>
      </c>
      <c r="G41" s="114">
        <v>1569</v>
      </c>
      <c r="H41" s="114">
        <v>1602</v>
      </c>
      <c r="I41" s="114">
        <v>1236</v>
      </c>
      <c r="J41" s="140">
        <v>1416</v>
      </c>
      <c r="K41" s="114">
        <v>15</v>
      </c>
      <c r="L41" s="116">
        <v>1.0593220338983051</v>
      </c>
    </row>
    <row r="42" spans="1:12" s="110" customFormat="1" ht="15" customHeight="1" x14ac:dyDescent="0.2">
      <c r="A42" s="120"/>
      <c r="B42" s="119"/>
      <c r="C42" s="258" t="s">
        <v>106</v>
      </c>
      <c r="E42" s="113">
        <v>51.083158630328441</v>
      </c>
      <c r="F42" s="115">
        <v>731</v>
      </c>
      <c r="G42" s="114">
        <v>831</v>
      </c>
      <c r="H42" s="114">
        <v>846</v>
      </c>
      <c r="I42" s="114">
        <v>651</v>
      </c>
      <c r="J42" s="140">
        <v>751</v>
      </c>
      <c r="K42" s="114">
        <v>-20</v>
      </c>
      <c r="L42" s="116">
        <v>-2.6631158455392812</v>
      </c>
    </row>
    <row r="43" spans="1:12" s="110" customFormat="1" ht="15" customHeight="1" x14ac:dyDescent="0.2">
      <c r="A43" s="123"/>
      <c r="B43" s="124"/>
      <c r="C43" s="260" t="s">
        <v>107</v>
      </c>
      <c r="D43" s="261"/>
      <c r="E43" s="125">
        <v>48.916841369671559</v>
      </c>
      <c r="F43" s="143">
        <v>700</v>
      </c>
      <c r="G43" s="144">
        <v>738</v>
      </c>
      <c r="H43" s="144">
        <v>756</v>
      </c>
      <c r="I43" s="144">
        <v>585</v>
      </c>
      <c r="J43" s="145">
        <v>665</v>
      </c>
      <c r="K43" s="144">
        <v>35</v>
      </c>
      <c r="L43" s="146">
        <v>5.2631578947368425</v>
      </c>
    </row>
    <row r="44" spans="1:12" s="110" customFormat="1" ht="45.75" customHeight="1" x14ac:dyDescent="0.2">
      <c r="A44" s="604" t="s">
        <v>191</v>
      </c>
      <c r="B44" s="605"/>
      <c r="C44" s="605"/>
      <c r="D44" s="606"/>
      <c r="E44" s="113">
        <v>4.5730439843685043E-2</v>
      </c>
      <c r="F44" s="115">
        <v>11</v>
      </c>
      <c r="G44" s="114">
        <v>11</v>
      </c>
      <c r="H44" s="114">
        <v>12</v>
      </c>
      <c r="I44" s="114">
        <v>10</v>
      </c>
      <c r="J44" s="140">
        <v>13</v>
      </c>
      <c r="K44" s="114">
        <v>-2</v>
      </c>
      <c r="L44" s="116">
        <v>-15.384615384615385</v>
      </c>
    </row>
    <row r="45" spans="1:12" s="110" customFormat="1" ht="15" customHeight="1" x14ac:dyDescent="0.2">
      <c r="A45" s="120"/>
      <c r="B45" s="119"/>
      <c r="C45" s="258" t="s">
        <v>106</v>
      </c>
      <c r="E45" s="113">
        <v>72.727272727272734</v>
      </c>
      <c r="F45" s="115">
        <v>8</v>
      </c>
      <c r="G45" s="114">
        <v>7</v>
      </c>
      <c r="H45" s="114">
        <v>8</v>
      </c>
      <c r="I45" s="114">
        <v>4</v>
      </c>
      <c r="J45" s="140">
        <v>8</v>
      </c>
      <c r="K45" s="114">
        <v>0</v>
      </c>
      <c r="L45" s="116">
        <v>0</v>
      </c>
    </row>
    <row r="46" spans="1:12" s="110" customFormat="1" ht="15" customHeight="1" x14ac:dyDescent="0.2">
      <c r="A46" s="123"/>
      <c r="B46" s="124"/>
      <c r="C46" s="260" t="s">
        <v>107</v>
      </c>
      <c r="D46" s="261"/>
      <c r="E46" s="125">
        <v>27.272727272727273</v>
      </c>
      <c r="F46" s="143">
        <v>3</v>
      </c>
      <c r="G46" s="144">
        <v>4</v>
      </c>
      <c r="H46" s="144">
        <v>4</v>
      </c>
      <c r="I46" s="144">
        <v>6</v>
      </c>
      <c r="J46" s="145">
        <v>5</v>
      </c>
      <c r="K46" s="144">
        <v>-2</v>
      </c>
      <c r="L46" s="146">
        <v>-40</v>
      </c>
    </row>
    <row r="47" spans="1:12" s="110" customFormat="1" ht="39" customHeight="1" x14ac:dyDescent="0.2">
      <c r="A47" s="604" t="s">
        <v>519</v>
      </c>
      <c r="B47" s="607"/>
      <c r="C47" s="607"/>
      <c r="D47" s="608"/>
      <c r="E47" s="113">
        <v>0.22033757379230065</v>
      </c>
      <c r="F47" s="115">
        <v>53</v>
      </c>
      <c r="G47" s="114">
        <v>53</v>
      </c>
      <c r="H47" s="114">
        <v>51</v>
      </c>
      <c r="I47" s="114">
        <v>61</v>
      </c>
      <c r="J47" s="140">
        <v>65</v>
      </c>
      <c r="K47" s="114">
        <v>-12</v>
      </c>
      <c r="L47" s="116">
        <v>-18.46153846153846</v>
      </c>
    </row>
    <row r="48" spans="1:12" s="110" customFormat="1" ht="15" customHeight="1" x14ac:dyDescent="0.2">
      <c r="A48" s="120"/>
      <c r="B48" s="119"/>
      <c r="C48" s="258" t="s">
        <v>106</v>
      </c>
      <c r="E48" s="113">
        <v>37.735849056603776</v>
      </c>
      <c r="F48" s="115">
        <v>20</v>
      </c>
      <c r="G48" s="114">
        <v>21</v>
      </c>
      <c r="H48" s="114">
        <v>17</v>
      </c>
      <c r="I48" s="114">
        <v>23</v>
      </c>
      <c r="J48" s="140">
        <v>27</v>
      </c>
      <c r="K48" s="114">
        <v>-7</v>
      </c>
      <c r="L48" s="116">
        <v>-25.925925925925927</v>
      </c>
    </row>
    <row r="49" spans="1:12" s="110" customFormat="1" ht="15" customHeight="1" x14ac:dyDescent="0.2">
      <c r="A49" s="123"/>
      <c r="B49" s="124"/>
      <c r="C49" s="260" t="s">
        <v>107</v>
      </c>
      <c r="D49" s="261"/>
      <c r="E49" s="125">
        <v>62.264150943396224</v>
      </c>
      <c r="F49" s="143">
        <v>33</v>
      </c>
      <c r="G49" s="144">
        <v>32</v>
      </c>
      <c r="H49" s="144">
        <v>34</v>
      </c>
      <c r="I49" s="144">
        <v>38</v>
      </c>
      <c r="J49" s="145">
        <v>38</v>
      </c>
      <c r="K49" s="144">
        <v>-5</v>
      </c>
      <c r="L49" s="146">
        <v>-13.157894736842104</v>
      </c>
    </row>
    <row r="50" spans="1:12" s="110" customFormat="1" ht="24.95" customHeight="1" x14ac:dyDescent="0.2">
      <c r="A50" s="609" t="s">
        <v>192</v>
      </c>
      <c r="B50" s="610"/>
      <c r="C50" s="610"/>
      <c r="D50" s="611"/>
      <c r="E50" s="262">
        <v>14.795875945788643</v>
      </c>
      <c r="F50" s="263">
        <v>3559</v>
      </c>
      <c r="G50" s="264">
        <v>3736</v>
      </c>
      <c r="H50" s="264">
        <v>3848</v>
      </c>
      <c r="I50" s="264">
        <v>3477</v>
      </c>
      <c r="J50" s="265">
        <v>3472</v>
      </c>
      <c r="K50" s="263">
        <v>87</v>
      </c>
      <c r="L50" s="266">
        <v>2.5057603686635943</v>
      </c>
    </row>
    <row r="51" spans="1:12" s="110" customFormat="1" ht="15" customHeight="1" x14ac:dyDescent="0.2">
      <c r="A51" s="120"/>
      <c r="B51" s="119"/>
      <c r="C51" s="258" t="s">
        <v>106</v>
      </c>
      <c r="E51" s="113">
        <v>58.246698510817644</v>
      </c>
      <c r="F51" s="115">
        <v>2073</v>
      </c>
      <c r="G51" s="114">
        <v>2106</v>
      </c>
      <c r="H51" s="114">
        <v>2243</v>
      </c>
      <c r="I51" s="114">
        <v>2054</v>
      </c>
      <c r="J51" s="140">
        <v>2026</v>
      </c>
      <c r="K51" s="114">
        <v>47</v>
      </c>
      <c r="L51" s="116">
        <v>2.319842053307009</v>
      </c>
    </row>
    <row r="52" spans="1:12" s="110" customFormat="1" ht="15" customHeight="1" x14ac:dyDescent="0.2">
      <c r="A52" s="120"/>
      <c r="B52" s="119"/>
      <c r="C52" s="258" t="s">
        <v>107</v>
      </c>
      <c r="E52" s="113">
        <v>41.753301489182356</v>
      </c>
      <c r="F52" s="115">
        <v>1486</v>
      </c>
      <c r="G52" s="114">
        <v>1630</v>
      </c>
      <c r="H52" s="114">
        <v>1605</v>
      </c>
      <c r="I52" s="114">
        <v>1423</v>
      </c>
      <c r="J52" s="140">
        <v>1446</v>
      </c>
      <c r="K52" s="114">
        <v>40</v>
      </c>
      <c r="L52" s="116">
        <v>2.7662517289073305</v>
      </c>
    </row>
    <row r="53" spans="1:12" s="110" customFormat="1" ht="15" customHeight="1" x14ac:dyDescent="0.2">
      <c r="A53" s="120"/>
      <c r="B53" s="119"/>
      <c r="C53" s="258" t="s">
        <v>187</v>
      </c>
      <c r="D53" s="110" t="s">
        <v>193</v>
      </c>
      <c r="E53" s="113">
        <v>29.249789266647934</v>
      </c>
      <c r="F53" s="115">
        <v>1041</v>
      </c>
      <c r="G53" s="114">
        <v>1159</v>
      </c>
      <c r="H53" s="114">
        <v>1194</v>
      </c>
      <c r="I53" s="114">
        <v>863</v>
      </c>
      <c r="J53" s="140">
        <v>966</v>
      </c>
      <c r="K53" s="114">
        <v>75</v>
      </c>
      <c r="L53" s="116">
        <v>7.7639751552795033</v>
      </c>
    </row>
    <row r="54" spans="1:12" s="110" customFormat="1" ht="15" customHeight="1" x14ac:dyDescent="0.2">
      <c r="A54" s="120"/>
      <c r="B54" s="119"/>
      <c r="D54" s="267" t="s">
        <v>194</v>
      </c>
      <c r="E54" s="113">
        <v>51.488952929875119</v>
      </c>
      <c r="F54" s="115">
        <v>536</v>
      </c>
      <c r="G54" s="114">
        <v>605</v>
      </c>
      <c r="H54" s="114">
        <v>636</v>
      </c>
      <c r="I54" s="114">
        <v>461</v>
      </c>
      <c r="J54" s="140">
        <v>520</v>
      </c>
      <c r="K54" s="114">
        <v>16</v>
      </c>
      <c r="L54" s="116">
        <v>3.0769230769230771</v>
      </c>
    </row>
    <row r="55" spans="1:12" s="110" customFormat="1" ht="15" customHeight="1" x14ac:dyDescent="0.2">
      <c r="A55" s="120"/>
      <c r="B55" s="119"/>
      <c r="D55" s="267" t="s">
        <v>195</v>
      </c>
      <c r="E55" s="113">
        <v>48.511047070124881</v>
      </c>
      <c r="F55" s="115">
        <v>505</v>
      </c>
      <c r="G55" s="114">
        <v>554</v>
      </c>
      <c r="H55" s="114">
        <v>558</v>
      </c>
      <c r="I55" s="114">
        <v>402</v>
      </c>
      <c r="J55" s="140">
        <v>446</v>
      </c>
      <c r="K55" s="114">
        <v>59</v>
      </c>
      <c r="L55" s="116">
        <v>13.228699551569507</v>
      </c>
    </row>
    <row r="56" spans="1:12" s="110" customFormat="1" ht="15" customHeight="1" x14ac:dyDescent="0.2">
      <c r="A56" s="120"/>
      <c r="B56" s="119" t="s">
        <v>196</v>
      </c>
      <c r="C56" s="258"/>
      <c r="E56" s="113">
        <v>64.267897231229739</v>
      </c>
      <c r="F56" s="115">
        <v>15459</v>
      </c>
      <c r="G56" s="114">
        <v>15641</v>
      </c>
      <c r="H56" s="114">
        <v>15626</v>
      </c>
      <c r="I56" s="114">
        <v>15361</v>
      </c>
      <c r="J56" s="140">
        <v>15539</v>
      </c>
      <c r="K56" s="114">
        <v>-80</v>
      </c>
      <c r="L56" s="116">
        <v>-0.51483364437866019</v>
      </c>
    </row>
    <row r="57" spans="1:12" s="110" customFormat="1" ht="15" customHeight="1" x14ac:dyDescent="0.2">
      <c r="A57" s="120"/>
      <c r="B57" s="119"/>
      <c r="C57" s="258" t="s">
        <v>106</v>
      </c>
      <c r="E57" s="113">
        <v>45.313409664273237</v>
      </c>
      <c r="F57" s="115">
        <v>7005</v>
      </c>
      <c r="G57" s="114">
        <v>7037</v>
      </c>
      <c r="H57" s="114">
        <v>7130</v>
      </c>
      <c r="I57" s="114">
        <v>6986</v>
      </c>
      <c r="J57" s="140">
        <v>7103</v>
      </c>
      <c r="K57" s="114">
        <v>-98</v>
      </c>
      <c r="L57" s="116">
        <v>-1.3796987188511896</v>
      </c>
    </row>
    <row r="58" spans="1:12" s="110" customFormat="1" ht="15" customHeight="1" x14ac:dyDescent="0.2">
      <c r="A58" s="120"/>
      <c r="B58" s="119"/>
      <c r="C58" s="258" t="s">
        <v>107</v>
      </c>
      <c r="E58" s="113">
        <v>54.686590335726763</v>
      </c>
      <c r="F58" s="115">
        <v>8454</v>
      </c>
      <c r="G58" s="114">
        <v>8604</v>
      </c>
      <c r="H58" s="114">
        <v>8496</v>
      </c>
      <c r="I58" s="114">
        <v>8375</v>
      </c>
      <c r="J58" s="140">
        <v>8436</v>
      </c>
      <c r="K58" s="114">
        <v>18</v>
      </c>
      <c r="L58" s="116">
        <v>0.21337126600284495</v>
      </c>
    </row>
    <row r="59" spans="1:12" s="110" customFormat="1" ht="15" customHeight="1" x14ac:dyDescent="0.2">
      <c r="A59" s="120"/>
      <c r="B59" s="119"/>
      <c r="C59" s="258" t="s">
        <v>105</v>
      </c>
      <c r="D59" s="110" t="s">
        <v>197</v>
      </c>
      <c r="E59" s="113">
        <v>91.034348922957506</v>
      </c>
      <c r="F59" s="115">
        <v>14073</v>
      </c>
      <c r="G59" s="114">
        <v>14244</v>
      </c>
      <c r="H59" s="114">
        <v>14225</v>
      </c>
      <c r="I59" s="114">
        <v>13997</v>
      </c>
      <c r="J59" s="140">
        <v>14156</v>
      </c>
      <c r="K59" s="114">
        <v>-83</v>
      </c>
      <c r="L59" s="116">
        <v>-0.58632382028821706</v>
      </c>
    </row>
    <row r="60" spans="1:12" s="110" customFormat="1" ht="15" customHeight="1" x14ac:dyDescent="0.2">
      <c r="A60" s="120"/>
      <c r="B60" s="119"/>
      <c r="C60" s="258"/>
      <c r="D60" s="267" t="s">
        <v>198</v>
      </c>
      <c r="E60" s="113">
        <v>43.011440346763308</v>
      </c>
      <c r="F60" s="115">
        <v>6053</v>
      </c>
      <c r="G60" s="114">
        <v>6079</v>
      </c>
      <c r="H60" s="114">
        <v>6170</v>
      </c>
      <c r="I60" s="114">
        <v>6059</v>
      </c>
      <c r="J60" s="140">
        <v>6163</v>
      </c>
      <c r="K60" s="114">
        <v>-110</v>
      </c>
      <c r="L60" s="116">
        <v>-1.7848450429985396</v>
      </c>
    </row>
    <row r="61" spans="1:12" s="110" customFormat="1" ht="15" customHeight="1" x14ac:dyDescent="0.2">
      <c r="A61" s="120"/>
      <c r="B61" s="119"/>
      <c r="C61" s="258"/>
      <c r="D61" s="267" t="s">
        <v>199</v>
      </c>
      <c r="E61" s="113">
        <v>56.988559653236692</v>
      </c>
      <c r="F61" s="115">
        <v>8020</v>
      </c>
      <c r="G61" s="114">
        <v>8165</v>
      </c>
      <c r="H61" s="114">
        <v>8055</v>
      </c>
      <c r="I61" s="114">
        <v>7938</v>
      </c>
      <c r="J61" s="140">
        <v>7993</v>
      </c>
      <c r="K61" s="114">
        <v>27</v>
      </c>
      <c r="L61" s="116">
        <v>0.33779557112473413</v>
      </c>
    </row>
    <row r="62" spans="1:12" s="110" customFormat="1" ht="15" customHeight="1" x14ac:dyDescent="0.2">
      <c r="A62" s="120"/>
      <c r="B62" s="119"/>
      <c r="C62" s="258"/>
      <c r="D62" s="258" t="s">
        <v>200</v>
      </c>
      <c r="E62" s="113">
        <v>8.9656510770424998</v>
      </c>
      <c r="F62" s="115">
        <v>1386</v>
      </c>
      <c r="G62" s="114">
        <v>1397</v>
      </c>
      <c r="H62" s="114">
        <v>1401</v>
      </c>
      <c r="I62" s="114">
        <v>1364</v>
      </c>
      <c r="J62" s="140">
        <v>1383</v>
      </c>
      <c r="K62" s="114">
        <v>3</v>
      </c>
      <c r="L62" s="116">
        <v>0.21691973969631237</v>
      </c>
    </row>
    <row r="63" spans="1:12" s="110" customFormat="1" ht="15" customHeight="1" x14ac:dyDescent="0.2">
      <c r="A63" s="120"/>
      <c r="B63" s="119"/>
      <c r="C63" s="258"/>
      <c r="D63" s="267" t="s">
        <v>198</v>
      </c>
      <c r="E63" s="113">
        <v>68.686868686868692</v>
      </c>
      <c r="F63" s="115">
        <v>952</v>
      </c>
      <c r="G63" s="114">
        <v>958</v>
      </c>
      <c r="H63" s="114">
        <v>960</v>
      </c>
      <c r="I63" s="114">
        <v>927</v>
      </c>
      <c r="J63" s="140">
        <v>940</v>
      </c>
      <c r="K63" s="114">
        <v>12</v>
      </c>
      <c r="L63" s="116">
        <v>1.2765957446808511</v>
      </c>
    </row>
    <row r="64" spans="1:12" s="110" customFormat="1" ht="15" customHeight="1" x14ac:dyDescent="0.2">
      <c r="A64" s="120"/>
      <c r="B64" s="119"/>
      <c r="C64" s="258"/>
      <c r="D64" s="267" t="s">
        <v>199</v>
      </c>
      <c r="E64" s="113">
        <v>31.313131313131311</v>
      </c>
      <c r="F64" s="115">
        <v>434</v>
      </c>
      <c r="G64" s="114">
        <v>439</v>
      </c>
      <c r="H64" s="114">
        <v>441</v>
      </c>
      <c r="I64" s="114">
        <v>437</v>
      </c>
      <c r="J64" s="140">
        <v>443</v>
      </c>
      <c r="K64" s="114">
        <v>-9</v>
      </c>
      <c r="L64" s="116">
        <v>-2.0316027088036117</v>
      </c>
    </row>
    <row r="65" spans="1:12" s="110" customFormat="1" ht="15" customHeight="1" x14ac:dyDescent="0.2">
      <c r="A65" s="120"/>
      <c r="B65" s="119" t="s">
        <v>201</v>
      </c>
      <c r="C65" s="258"/>
      <c r="E65" s="113">
        <v>15.032842770433192</v>
      </c>
      <c r="F65" s="115">
        <v>3616</v>
      </c>
      <c r="G65" s="114">
        <v>3607</v>
      </c>
      <c r="H65" s="114">
        <v>3526</v>
      </c>
      <c r="I65" s="114">
        <v>3471</v>
      </c>
      <c r="J65" s="140">
        <v>3409</v>
      </c>
      <c r="K65" s="114">
        <v>207</v>
      </c>
      <c r="L65" s="116">
        <v>6.0721619243179816</v>
      </c>
    </row>
    <row r="66" spans="1:12" s="110" customFormat="1" ht="15" customHeight="1" x14ac:dyDescent="0.2">
      <c r="A66" s="120"/>
      <c r="B66" s="119"/>
      <c r="C66" s="258" t="s">
        <v>106</v>
      </c>
      <c r="E66" s="113">
        <v>47.92588495575221</v>
      </c>
      <c r="F66" s="115">
        <v>1733</v>
      </c>
      <c r="G66" s="114">
        <v>1710</v>
      </c>
      <c r="H66" s="114">
        <v>1672</v>
      </c>
      <c r="I66" s="114">
        <v>1633</v>
      </c>
      <c r="J66" s="140">
        <v>1608</v>
      </c>
      <c r="K66" s="114">
        <v>125</v>
      </c>
      <c r="L66" s="116">
        <v>7.7736318407960203</v>
      </c>
    </row>
    <row r="67" spans="1:12" s="110" customFormat="1" ht="15" customHeight="1" x14ac:dyDescent="0.2">
      <c r="A67" s="120"/>
      <c r="B67" s="119"/>
      <c r="C67" s="258" t="s">
        <v>107</v>
      </c>
      <c r="E67" s="113">
        <v>52.07411504424779</v>
      </c>
      <c r="F67" s="115">
        <v>1883</v>
      </c>
      <c r="G67" s="114">
        <v>1897</v>
      </c>
      <c r="H67" s="114">
        <v>1854</v>
      </c>
      <c r="I67" s="114">
        <v>1838</v>
      </c>
      <c r="J67" s="140">
        <v>1801</v>
      </c>
      <c r="K67" s="114">
        <v>82</v>
      </c>
      <c r="L67" s="116">
        <v>4.5530260966129932</v>
      </c>
    </row>
    <row r="68" spans="1:12" s="110" customFormat="1" ht="15" customHeight="1" x14ac:dyDescent="0.2">
      <c r="A68" s="120"/>
      <c r="B68" s="119"/>
      <c r="C68" s="258" t="s">
        <v>105</v>
      </c>
      <c r="D68" s="110" t="s">
        <v>202</v>
      </c>
      <c r="E68" s="113">
        <v>19.026548672566371</v>
      </c>
      <c r="F68" s="115">
        <v>688</v>
      </c>
      <c r="G68" s="114">
        <v>694</v>
      </c>
      <c r="H68" s="114">
        <v>647</v>
      </c>
      <c r="I68" s="114">
        <v>624</v>
      </c>
      <c r="J68" s="140">
        <v>601</v>
      </c>
      <c r="K68" s="114">
        <v>87</v>
      </c>
      <c r="L68" s="116">
        <v>14.475873544093178</v>
      </c>
    </row>
    <row r="69" spans="1:12" s="110" customFormat="1" ht="15" customHeight="1" x14ac:dyDescent="0.2">
      <c r="A69" s="120"/>
      <c r="B69" s="119"/>
      <c r="C69" s="258"/>
      <c r="D69" s="267" t="s">
        <v>198</v>
      </c>
      <c r="E69" s="113">
        <v>48.401162790697676</v>
      </c>
      <c r="F69" s="115">
        <v>333</v>
      </c>
      <c r="G69" s="114">
        <v>323</v>
      </c>
      <c r="H69" s="114">
        <v>306</v>
      </c>
      <c r="I69" s="114">
        <v>292</v>
      </c>
      <c r="J69" s="140">
        <v>282</v>
      </c>
      <c r="K69" s="114">
        <v>51</v>
      </c>
      <c r="L69" s="116">
        <v>18.085106382978722</v>
      </c>
    </row>
    <row r="70" spans="1:12" s="110" customFormat="1" ht="15" customHeight="1" x14ac:dyDescent="0.2">
      <c r="A70" s="120"/>
      <c r="B70" s="119"/>
      <c r="C70" s="258"/>
      <c r="D70" s="267" t="s">
        <v>199</v>
      </c>
      <c r="E70" s="113">
        <v>51.598837209302324</v>
      </c>
      <c r="F70" s="115">
        <v>355</v>
      </c>
      <c r="G70" s="114">
        <v>371</v>
      </c>
      <c r="H70" s="114">
        <v>341</v>
      </c>
      <c r="I70" s="114">
        <v>332</v>
      </c>
      <c r="J70" s="140">
        <v>319</v>
      </c>
      <c r="K70" s="114">
        <v>36</v>
      </c>
      <c r="L70" s="116">
        <v>11.285266457680251</v>
      </c>
    </row>
    <row r="71" spans="1:12" s="110" customFormat="1" ht="15" customHeight="1" x14ac:dyDescent="0.2">
      <c r="A71" s="120"/>
      <c r="B71" s="119"/>
      <c r="C71" s="258"/>
      <c r="D71" s="110" t="s">
        <v>203</v>
      </c>
      <c r="E71" s="113">
        <v>74.695796460176993</v>
      </c>
      <c r="F71" s="115">
        <v>2701</v>
      </c>
      <c r="G71" s="114">
        <v>2686</v>
      </c>
      <c r="H71" s="114">
        <v>2649</v>
      </c>
      <c r="I71" s="114">
        <v>2613</v>
      </c>
      <c r="J71" s="140">
        <v>2583</v>
      </c>
      <c r="K71" s="114">
        <v>118</v>
      </c>
      <c r="L71" s="116">
        <v>4.5683313975996906</v>
      </c>
    </row>
    <row r="72" spans="1:12" s="110" customFormat="1" ht="15" customHeight="1" x14ac:dyDescent="0.2">
      <c r="A72" s="120"/>
      <c r="B72" s="119"/>
      <c r="C72" s="258"/>
      <c r="D72" s="267" t="s">
        <v>198</v>
      </c>
      <c r="E72" s="113">
        <v>47.686042206590152</v>
      </c>
      <c r="F72" s="115">
        <v>1288</v>
      </c>
      <c r="G72" s="114">
        <v>1275</v>
      </c>
      <c r="H72" s="114">
        <v>1245</v>
      </c>
      <c r="I72" s="114">
        <v>1222</v>
      </c>
      <c r="J72" s="140">
        <v>1210</v>
      </c>
      <c r="K72" s="114">
        <v>78</v>
      </c>
      <c r="L72" s="116">
        <v>6.446280991735537</v>
      </c>
    </row>
    <row r="73" spans="1:12" s="110" customFormat="1" ht="15" customHeight="1" x14ac:dyDescent="0.2">
      <c r="A73" s="120"/>
      <c r="B73" s="119"/>
      <c r="C73" s="258"/>
      <c r="D73" s="267" t="s">
        <v>199</v>
      </c>
      <c r="E73" s="113">
        <v>52.313957793409848</v>
      </c>
      <c r="F73" s="115">
        <v>1413</v>
      </c>
      <c r="G73" s="114">
        <v>1411</v>
      </c>
      <c r="H73" s="114">
        <v>1404</v>
      </c>
      <c r="I73" s="114">
        <v>1391</v>
      </c>
      <c r="J73" s="140">
        <v>1373</v>
      </c>
      <c r="K73" s="114">
        <v>40</v>
      </c>
      <c r="L73" s="116">
        <v>2.9133284777858703</v>
      </c>
    </row>
    <row r="74" spans="1:12" s="110" customFormat="1" ht="15" customHeight="1" x14ac:dyDescent="0.2">
      <c r="A74" s="120"/>
      <c r="B74" s="119"/>
      <c r="C74" s="258"/>
      <c r="D74" s="110" t="s">
        <v>204</v>
      </c>
      <c r="E74" s="113">
        <v>6.2776548672566372</v>
      </c>
      <c r="F74" s="115">
        <v>227</v>
      </c>
      <c r="G74" s="114">
        <v>227</v>
      </c>
      <c r="H74" s="114">
        <v>230</v>
      </c>
      <c r="I74" s="114">
        <v>234</v>
      </c>
      <c r="J74" s="140">
        <v>225</v>
      </c>
      <c r="K74" s="114">
        <v>2</v>
      </c>
      <c r="L74" s="116">
        <v>0.88888888888888884</v>
      </c>
    </row>
    <row r="75" spans="1:12" s="110" customFormat="1" ht="15" customHeight="1" x14ac:dyDescent="0.2">
      <c r="A75" s="120"/>
      <c r="B75" s="119"/>
      <c r="C75" s="258"/>
      <c r="D75" s="267" t="s">
        <v>198</v>
      </c>
      <c r="E75" s="113">
        <v>49.33920704845815</v>
      </c>
      <c r="F75" s="115">
        <v>112</v>
      </c>
      <c r="G75" s="114">
        <v>112</v>
      </c>
      <c r="H75" s="114">
        <v>121</v>
      </c>
      <c r="I75" s="114">
        <v>119</v>
      </c>
      <c r="J75" s="140">
        <v>116</v>
      </c>
      <c r="K75" s="114">
        <v>-4</v>
      </c>
      <c r="L75" s="116">
        <v>-3.4482758620689653</v>
      </c>
    </row>
    <row r="76" spans="1:12" s="110" customFormat="1" ht="15" customHeight="1" x14ac:dyDescent="0.2">
      <c r="A76" s="120"/>
      <c r="B76" s="119"/>
      <c r="C76" s="258"/>
      <c r="D76" s="267" t="s">
        <v>199</v>
      </c>
      <c r="E76" s="113">
        <v>50.66079295154185</v>
      </c>
      <c r="F76" s="115">
        <v>115</v>
      </c>
      <c r="G76" s="114">
        <v>115</v>
      </c>
      <c r="H76" s="114">
        <v>109</v>
      </c>
      <c r="I76" s="114">
        <v>115</v>
      </c>
      <c r="J76" s="140">
        <v>109</v>
      </c>
      <c r="K76" s="114">
        <v>6</v>
      </c>
      <c r="L76" s="116">
        <v>5.5045871559633026</v>
      </c>
    </row>
    <row r="77" spans="1:12" s="110" customFormat="1" ht="15" customHeight="1" x14ac:dyDescent="0.2">
      <c r="A77" s="534"/>
      <c r="B77" s="119" t="s">
        <v>205</v>
      </c>
      <c r="C77" s="268"/>
      <c r="D77" s="182"/>
      <c r="E77" s="113">
        <v>5.9033840525484331</v>
      </c>
      <c r="F77" s="115">
        <v>1420</v>
      </c>
      <c r="G77" s="114">
        <v>1450</v>
      </c>
      <c r="H77" s="114">
        <v>1493</v>
      </c>
      <c r="I77" s="114">
        <v>1498</v>
      </c>
      <c r="J77" s="140">
        <v>1541</v>
      </c>
      <c r="K77" s="114">
        <v>-121</v>
      </c>
      <c r="L77" s="116">
        <v>-7.852044127190136</v>
      </c>
    </row>
    <row r="78" spans="1:12" s="110" customFormat="1" ht="15" customHeight="1" x14ac:dyDescent="0.2">
      <c r="A78" s="120"/>
      <c r="B78" s="119"/>
      <c r="C78" s="268" t="s">
        <v>106</v>
      </c>
      <c r="D78" s="182"/>
      <c r="E78" s="113">
        <v>53.16901408450704</v>
      </c>
      <c r="F78" s="115">
        <v>755</v>
      </c>
      <c r="G78" s="114">
        <v>754</v>
      </c>
      <c r="H78" s="114">
        <v>799</v>
      </c>
      <c r="I78" s="114">
        <v>812</v>
      </c>
      <c r="J78" s="140">
        <v>820</v>
      </c>
      <c r="K78" s="114">
        <v>-65</v>
      </c>
      <c r="L78" s="116">
        <v>-7.9268292682926829</v>
      </c>
    </row>
    <row r="79" spans="1:12" s="110" customFormat="1" ht="15" customHeight="1" x14ac:dyDescent="0.2">
      <c r="A79" s="123"/>
      <c r="B79" s="124"/>
      <c r="C79" s="260" t="s">
        <v>107</v>
      </c>
      <c r="D79" s="261"/>
      <c r="E79" s="125">
        <v>46.83098591549296</v>
      </c>
      <c r="F79" s="143">
        <v>665</v>
      </c>
      <c r="G79" s="144">
        <v>696</v>
      </c>
      <c r="H79" s="144">
        <v>694</v>
      </c>
      <c r="I79" s="144">
        <v>686</v>
      </c>
      <c r="J79" s="145">
        <v>721</v>
      </c>
      <c r="K79" s="144">
        <v>-56</v>
      </c>
      <c r="L79" s="146">
        <v>-7.766990291262136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24054</v>
      </c>
      <c r="E11" s="114">
        <v>24434</v>
      </c>
      <c r="F11" s="114">
        <v>24493</v>
      </c>
      <c r="G11" s="114">
        <v>23807</v>
      </c>
      <c r="H11" s="140">
        <v>23961</v>
      </c>
      <c r="I11" s="115">
        <v>93</v>
      </c>
      <c r="J11" s="116">
        <v>0.38813071240766245</v>
      </c>
    </row>
    <row r="12" spans="1:15" s="110" customFormat="1" ht="24.95" customHeight="1" x14ac:dyDescent="0.2">
      <c r="A12" s="193" t="s">
        <v>132</v>
      </c>
      <c r="B12" s="194" t="s">
        <v>133</v>
      </c>
      <c r="C12" s="113">
        <v>0.29101188991435933</v>
      </c>
      <c r="D12" s="115">
        <v>70</v>
      </c>
      <c r="E12" s="114">
        <v>58</v>
      </c>
      <c r="F12" s="114">
        <v>71</v>
      </c>
      <c r="G12" s="114">
        <v>73</v>
      </c>
      <c r="H12" s="140">
        <v>71</v>
      </c>
      <c r="I12" s="115">
        <v>-1</v>
      </c>
      <c r="J12" s="116">
        <v>-1.408450704225352</v>
      </c>
    </row>
    <row r="13" spans="1:15" s="110" customFormat="1" ht="24.95" customHeight="1" x14ac:dyDescent="0.2">
      <c r="A13" s="193" t="s">
        <v>134</v>
      </c>
      <c r="B13" s="199" t="s">
        <v>214</v>
      </c>
      <c r="C13" s="113">
        <v>1.4966325767024196</v>
      </c>
      <c r="D13" s="115">
        <v>360</v>
      </c>
      <c r="E13" s="114">
        <v>364</v>
      </c>
      <c r="F13" s="114">
        <v>367</v>
      </c>
      <c r="G13" s="114">
        <v>352</v>
      </c>
      <c r="H13" s="140">
        <v>355</v>
      </c>
      <c r="I13" s="115">
        <v>5</v>
      </c>
      <c r="J13" s="116">
        <v>1.408450704225352</v>
      </c>
    </row>
    <row r="14" spans="1:15" s="287" customFormat="1" ht="24" customHeight="1" x14ac:dyDescent="0.2">
      <c r="A14" s="193" t="s">
        <v>215</v>
      </c>
      <c r="B14" s="199" t="s">
        <v>137</v>
      </c>
      <c r="C14" s="113">
        <v>13.311715307225409</v>
      </c>
      <c r="D14" s="115">
        <v>3202</v>
      </c>
      <c r="E14" s="114">
        <v>3496</v>
      </c>
      <c r="F14" s="114">
        <v>3238</v>
      </c>
      <c r="G14" s="114">
        <v>3217</v>
      </c>
      <c r="H14" s="140">
        <v>3236</v>
      </c>
      <c r="I14" s="115">
        <v>-34</v>
      </c>
      <c r="J14" s="116">
        <v>-1.0506798516687268</v>
      </c>
      <c r="K14" s="110"/>
      <c r="L14" s="110"/>
      <c r="M14" s="110"/>
      <c r="N14" s="110"/>
      <c r="O14" s="110"/>
    </row>
    <row r="15" spans="1:15" s="110" customFormat="1" ht="24.75" customHeight="1" x14ac:dyDescent="0.2">
      <c r="A15" s="193" t="s">
        <v>216</v>
      </c>
      <c r="B15" s="199" t="s">
        <v>217</v>
      </c>
      <c r="C15" s="113">
        <v>2.5816911948116736</v>
      </c>
      <c r="D15" s="115">
        <v>621</v>
      </c>
      <c r="E15" s="114">
        <v>899</v>
      </c>
      <c r="F15" s="114">
        <v>640</v>
      </c>
      <c r="G15" s="114">
        <v>626</v>
      </c>
      <c r="H15" s="140">
        <v>601</v>
      </c>
      <c r="I15" s="115">
        <v>20</v>
      </c>
      <c r="J15" s="116">
        <v>3.3277870216306158</v>
      </c>
    </row>
    <row r="16" spans="1:15" s="287" customFormat="1" ht="24.95" customHeight="1" x14ac:dyDescent="0.2">
      <c r="A16" s="193" t="s">
        <v>218</v>
      </c>
      <c r="B16" s="199" t="s">
        <v>141</v>
      </c>
      <c r="C16" s="113">
        <v>9.5077741747734272</v>
      </c>
      <c r="D16" s="115">
        <v>2287</v>
      </c>
      <c r="E16" s="114">
        <v>2308</v>
      </c>
      <c r="F16" s="114">
        <v>2308</v>
      </c>
      <c r="G16" s="114">
        <v>2302</v>
      </c>
      <c r="H16" s="140">
        <v>2325</v>
      </c>
      <c r="I16" s="115">
        <v>-38</v>
      </c>
      <c r="J16" s="116">
        <v>-1.6344086021505377</v>
      </c>
      <c r="K16" s="110"/>
      <c r="L16" s="110"/>
      <c r="M16" s="110"/>
      <c r="N16" s="110"/>
      <c r="O16" s="110"/>
    </row>
    <row r="17" spans="1:15" s="110" customFormat="1" ht="24.95" customHeight="1" x14ac:dyDescent="0.2">
      <c r="A17" s="193" t="s">
        <v>219</v>
      </c>
      <c r="B17" s="199" t="s">
        <v>220</v>
      </c>
      <c r="C17" s="113">
        <v>1.2222499376403093</v>
      </c>
      <c r="D17" s="115">
        <v>294</v>
      </c>
      <c r="E17" s="114">
        <v>289</v>
      </c>
      <c r="F17" s="114">
        <v>290</v>
      </c>
      <c r="G17" s="114">
        <v>289</v>
      </c>
      <c r="H17" s="140">
        <v>310</v>
      </c>
      <c r="I17" s="115">
        <v>-16</v>
      </c>
      <c r="J17" s="116">
        <v>-5.161290322580645</v>
      </c>
    </row>
    <row r="18" spans="1:15" s="287" customFormat="1" ht="24.95" customHeight="1" x14ac:dyDescent="0.2">
      <c r="A18" s="201" t="s">
        <v>144</v>
      </c>
      <c r="B18" s="202" t="s">
        <v>145</v>
      </c>
      <c r="C18" s="113">
        <v>3.7166375654776753</v>
      </c>
      <c r="D18" s="115">
        <v>894</v>
      </c>
      <c r="E18" s="114">
        <v>863</v>
      </c>
      <c r="F18" s="114">
        <v>896</v>
      </c>
      <c r="G18" s="114">
        <v>862</v>
      </c>
      <c r="H18" s="140">
        <v>886</v>
      </c>
      <c r="I18" s="115">
        <v>8</v>
      </c>
      <c r="J18" s="116">
        <v>0.90293453724604966</v>
      </c>
      <c r="K18" s="110"/>
      <c r="L18" s="110"/>
      <c r="M18" s="110"/>
      <c r="N18" s="110"/>
      <c r="O18" s="110"/>
    </row>
    <row r="19" spans="1:15" s="110" customFormat="1" ht="24.95" customHeight="1" x14ac:dyDescent="0.2">
      <c r="A19" s="193" t="s">
        <v>146</v>
      </c>
      <c r="B19" s="199" t="s">
        <v>147</v>
      </c>
      <c r="C19" s="113">
        <v>17.618691277957929</v>
      </c>
      <c r="D19" s="115">
        <v>4238</v>
      </c>
      <c r="E19" s="114">
        <v>4132</v>
      </c>
      <c r="F19" s="114">
        <v>4160</v>
      </c>
      <c r="G19" s="114">
        <v>3953</v>
      </c>
      <c r="H19" s="140">
        <v>4181</v>
      </c>
      <c r="I19" s="115">
        <v>57</v>
      </c>
      <c r="J19" s="116">
        <v>1.363310212867735</v>
      </c>
    </row>
    <row r="20" spans="1:15" s="287" customFormat="1" ht="24.95" customHeight="1" x14ac:dyDescent="0.2">
      <c r="A20" s="193" t="s">
        <v>148</v>
      </c>
      <c r="B20" s="199" t="s">
        <v>149</v>
      </c>
      <c r="C20" s="113">
        <v>2.6565228236467946</v>
      </c>
      <c r="D20" s="115">
        <v>639</v>
      </c>
      <c r="E20" s="114">
        <v>664</v>
      </c>
      <c r="F20" s="114">
        <v>675</v>
      </c>
      <c r="G20" s="114">
        <v>682</v>
      </c>
      <c r="H20" s="140">
        <v>670</v>
      </c>
      <c r="I20" s="115">
        <v>-31</v>
      </c>
      <c r="J20" s="116">
        <v>-4.6268656716417906</v>
      </c>
      <c r="K20" s="110"/>
      <c r="L20" s="110"/>
      <c r="M20" s="110"/>
      <c r="N20" s="110"/>
      <c r="O20" s="110"/>
    </row>
    <row r="21" spans="1:15" s="110" customFormat="1" ht="24.95" customHeight="1" x14ac:dyDescent="0.2">
      <c r="A21" s="201" t="s">
        <v>150</v>
      </c>
      <c r="B21" s="202" t="s">
        <v>151</v>
      </c>
      <c r="C21" s="113">
        <v>2.3197804938887505</v>
      </c>
      <c r="D21" s="115">
        <v>558</v>
      </c>
      <c r="E21" s="114">
        <v>561</v>
      </c>
      <c r="F21" s="114">
        <v>570</v>
      </c>
      <c r="G21" s="114">
        <v>555</v>
      </c>
      <c r="H21" s="140">
        <v>541</v>
      </c>
      <c r="I21" s="115">
        <v>17</v>
      </c>
      <c r="J21" s="116">
        <v>3.142329020332717</v>
      </c>
    </row>
    <row r="22" spans="1:15" s="110" customFormat="1" ht="24.95" customHeight="1" x14ac:dyDescent="0.2">
      <c r="A22" s="201" t="s">
        <v>152</v>
      </c>
      <c r="B22" s="199" t="s">
        <v>153</v>
      </c>
      <c r="C22" s="113">
        <v>1.4758460131371083</v>
      </c>
      <c r="D22" s="115">
        <v>355</v>
      </c>
      <c r="E22" s="114">
        <v>350</v>
      </c>
      <c r="F22" s="114">
        <v>352</v>
      </c>
      <c r="G22" s="114">
        <v>350</v>
      </c>
      <c r="H22" s="140">
        <v>345</v>
      </c>
      <c r="I22" s="115">
        <v>10</v>
      </c>
      <c r="J22" s="116">
        <v>2.8985507246376812</v>
      </c>
    </row>
    <row r="23" spans="1:15" s="110" customFormat="1" ht="24.95" customHeight="1" x14ac:dyDescent="0.2">
      <c r="A23" s="193" t="s">
        <v>154</v>
      </c>
      <c r="B23" s="199" t="s">
        <v>155</v>
      </c>
      <c r="C23" s="113">
        <v>3.4838280535461879</v>
      </c>
      <c r="D23" s="115">
        <v>838</v>
      </c>
      <c r="E23" s="114">
        <v>851</v>
      </c>
      <c r="F23" s="114">
        <v>856</v>
      </c>
      <c r="G23" s="114">
        <v>818</v>
      </c>
      <c r="H23" s="140">
        <v>849</v>
      </c>
      <c r="I23" s="115">
        <v>-11</v>
      </c>
      <c r="J23" s="116">
        <v>-1.2956419316843346</v>
      </c>
    </row>
    <row r="24" spans="1:15" s="110" customFormat="1" ht="24.95" customHeight="1" x14ac:dyDescent="0.2">
      <c r="A24" s="193" t="s">
        <v>156</v>
      </c>
      <c r="B24" s="199" t="s">
        <v>221</v>
      </c>
      <c r="C24" s="113">
        <v>8.4975471854992932</v>
      </c>
      <c r="D24" s="115">
        <v>2044</v>
      </c>
      <c r="E24" s="114">
        <v>2022</v>
      </c>
      <c r="F24" s="114">
        <v>1984</v>
      </c>
      <c r="G24" s="114">
        <v>1908</v>
      </c>
      <c r="H24" s="140">
        <v>1866</v>
      </c>
      <c r="I24" s="115">
        <v>178</v>
      </c>
      <c r="J24" s="116">
        <v>9.539121114683816</v>
      </c>
    </row>
    <row r="25" spans="1:15" s="110" customFormat="1" ht="24.95" customHeight="1" x14ac:dyDescent="0.2">
      <c r="A25" s="193" t="s">
        <v>222</v>
      </c>
      <c r="B25" s="204" t="s">
        <v>159</v>
      </c>
      <c r="C25" s="113">
        <v>1.53404839111998</v>
      </c>
      <c r="D25" s="115">
        <v>369</v>
      </c>
      <c r="E25" s="114">
        <v>349</v>
      </c>
      <c r="F25" s="114">
        <v>348</v>
      </c>
      <c r="G25" s="114">
        <v>334</v>
      </c>
      <c r="H25" s="140">
        <v>327</v>
      </c>
      <c r="I25" s="115">
        <v>42</v>
      </c>
      <c r="J25" s="116">
        <v>12.844036697247706</v>
      </c>
    </row>
    <row r="26" spans="1:15" s="110" customFormat="1" ht="24.95" customHeight="1" x14ac:dyDescent="0.2">
      <c r="A26" s="201">
        <v>782.78300000000002</v>
      </c>
      <c r="B26" s="203" t="s">
        <v>160</v>
      </c>
      <c r="C26" s="113">
        <v>4.5106842936725702</v>
      </c>
      <c r="D26" s="115">
        <v>1085</v>
      </c>
      <c r="E26" s="114">
        <v>1173</v>
      </c>
      <c r="F26" s="114">
        <v>1521</v>
      </c>
      <c r="G26" s="114">
        <v>1426</v>
      </c>
      <c r="H26" s="140">
        <v>1364</v>
      </c>
      <c r="I26" s="115">
        <v>-279</v>
      </c>
      <c r="J26" s="116">
        <v>-20.454545454545453</v>
      </c>
    </row>
    <row r="27" spans="1:15" s="110" customFormat="1" ht="24.95" customHeight="1" x14ac:dyDescent="0.2">
      <c r="A27" s="193" t="s">
        <v>161</v>
      </c>
      <c r="B27" s="199" t="s">
        <v>223</v>
      </c>
      <c r="C27" s="113">
        <v>6.9884426706576868</v>
      </c>
      <c r="D27" s="115">
        <v>1681</v>
      </c>
      <c r="E27" s="114">
        <v>1681</v>
      </c>
      <c r="F27" s="114">
        <v>1674</v>
      </c>
      <c r="G27" s="114">
        <v>1652</v>
      </c>
      <c r="H27" s="140">
        <v>1652</v>
      </c>
      <c r="I27" s="115">
        <v>29</v>
      </c>
      <c r="J27" s="116">
        <v>1.7554479418886197</v>
      </c>
    </row>
    <row r="28" spans="1:15" s="110" customFormat="1" ht="24.95" customHeight="1" x14ac:dyDescent="0.2">
      <c r="A28" s="193" t="s">
        <v>163</v>
      </c>
      <c r="B28" s="199" t="s">
        <v>164</v>
      </c>
      <c r="C28" s="113">
        <v>9.6117069925999825</v>
      </c>
      <c r="D28" s="115">
        <v>2312</v>
      </c>
      <c r="E28" s="114">
        <v>2375</v>
      </c>
      <c r="F28" s="114">
        <v>2342</v>
      </c>
      <c r="G28" s="114">
        <v>2289</v>
      </c>
      <c r="H28" s="140">
        <v>2280</v>
      </c>
      <c r="I28" s="115">
        <v>32</v>
      </c>
      <c r="J28" s="116">
        <v>1.4035087719298245</v>
      </c>
    </row>
    <row r="29" spans="1:15" s="110" customFormat="1" ht="24.95" customHeight="1" x14ac:dyDescent="0.2">
      <c r="A29" s="193">
        <v>86</v>
      </c>
      <c r="B29" s="199" t="s">
        <v>165</v>
      </c>
      <c r="C29" s="113">
        <v>11.112496882015465</v>
      </c>
      <c r="D29" s="115">
        <v>2673</v>
      </c>
      <c r="E29" s="114">
        <v>2692</v>
      </c>
      <c r="F29" s="114">
        <v>2667</v>
      </c>
      <c r="G29" s="114">
        <v>2586</v>
      </c>
      <c r="H29" s="140">
        <v>2605</v>
      </c>
      <c r="I29" s="115">
        <v>68</v>
      </c>
      <c r="J29" s="116">
        <v>2.6103646833013436</v>
      </c>
    </row>
    <row r="30" spans="1:15" s="110" customFormat="1" ht="24.95" customHeight="1" x14ac:dyDescent="0.2">
      <c r="A30" s="193">
        <v>87.88</v>
      </c>
      <c r="B30" s="204" t="s">
        <v>166</v>
      </c>
      <c r="C30" s="113">
        <v>7.678556581026025</v>
      </c>
      <c r="D30" s="115">
        <v>1847</v>
      </c>
      <c r="E30" s="114">
        <v>1881</v>
      </c>
      <c r="F30" s="114">
        <v>1881</v>
      </c>
      <c r="G30" s="114">
        <v>1837</v>
      </c>
      <c r="H30" s="140">
        <v>1847</v>
      </c>
      <c r="I30" s="115">
        <v>0</v>
      </c>
      <c r="J30" s="116">
        <v>0</v>
      </c>
    </row>
    <row r="31" spans="1:15" s="110" customFormat="1" ht="24.95" customHeight="1" x14ac:dyDescent="0.2">
      <c r="A31" s="193" t="s">
        <v>167</v>
      </c>
      <c r="B31" s="199" t="s">
        <v>168</v>
      </c>
      <c r="C31" s="113">
        <v>3.6958510019123638</v>
      </c>
      <c r="D31" s="115">
        <v>889</v>
      </c>
      <c r="E31" s="114">
        <v>922</v>
      </c>
      <c r="F31" s="114">
        <v>891</v>
      </c>
      <c r="G31" s="114">
        <v>913</v>
      </c>
      <c r="H31" s="140">
        <v>886</v>
      </c>
      <c r="I31" s="115">
        <v>3</v>
      </c>
      <c r="J31" s="116">
        <v>0.33860045146726864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0.29101188991435933</v>
      </c>
      <c r="D34" s="115">
        <v>70</v>
      </c>
      <c r="E34" s="114">
        <v>58</v>
      </c>
      <c r="F34" s="114">
        <v>71</v>
      </c>
      <c r="G34" s="114">
        <v>73</v>
      </c>
      <c r="H34" s="140">
        <v>71</v>
      </c>
      <c r="I34" s="115">
        <v>-1</v>
      </c>
      <c r="J34" s="116">
        <v>-1.408450704225352</v>
      </c>
    </row>
    <row r="35" spans="1:10" s="110" customFormat="1" ht="24.95" customHeight="1" x14ac:dyDescent="0.2">
      <c r="A35" s="292" t="s">
        <v>171</v>
      </c>
      <c r="B35" s="293" t="s">
        <v>172</v>
      </c>
      <c r="C35" s="113">
        <v>18.524985449405506</v>
      </c>
      <c r="D35" s="115">
        <v>4456</v>
      </c>
      <c r="E35" s="114">
        <v>4723</v>
      </c>
      <c r="F35" s="114">
        <v>4501</v>
      </c>
      <c r="G35" s="114">
        <v>4431</v>
      </c>
      <c r="H35" s="140">
        <v>4477</v>
      </c>
      <c r="I35" s="115">
        <v>-21</v>
      </c>
      <c r="J35" s="116">
        <v>-0.4690641054277418</v>
      </c>
    </row>
    <row r="36" spans="1:10" s="110" customFormat="1" ht="24.95" customHeight="1" x14ac:dyDescent="0.2">
      <c r="A36" s="294" t="s">
        <v>173</v>
      </c>
      <c r="B36" s="295" t="s">
        <v>174</v>
      </c>
      <c r="C36" s="125">
        <v>81.184002660680136</v>
      </c>
      <c r="D36" s="143">
        <v>19528</v>
      </c>
      <c r="E36" s="144">
        <v>19653</v>
      </c>
      <c r="F36" s="144">
        <v>19921</v>
      </c>
      <c r="G36" s="144">
        <v>19303</v>
      </c>
      <c r="H36" s="145">
        <v>19413</v>
      </c>
      <c r="I36" s="143">
        <v>115</v>
      </c>
      <c r="J36" s="146">
        <v>0.59238654509864519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2020-09-25T09:23:32Z</dcterms:created>
  <dcterms:modified xsi:type="dcterms:W3CDTF">2020-09-28T08:09:14Z</dcterms:modified>
</cp:coreProperties>
</file>