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K75" i="24"/>
  <c r="I75" i="24"/>
  <c r="G75" i="24"/>
  <c r="F75" i="24"/>
  <c r="E75" i="24"/>
  <c r="L74" i="24"/>
  <c r="H74" i="24" s="1"/>
  <c r="K74" i="24" s="1"/>
  <c r="J74" i="24"/>
  <c r="G74" i="24"/>
  <c r="F74" i="24"/>
  <c r="E74" i="24"/>
  <c r="L73" i="24"/>
  <c r="H73" i="24" s="1"/>
  <c r="K73" i="24"/>
  <c r="J73" i="24"/>
  <c r="I73" i="24"/>
  <c r="G73" i="24"/>
  <c r="F73" i="24"/>
  <c r="E73" i="24"/>
  <c r="L72" i="24"/>
  <c r="H72" i="24" s="1"/>
  <c r="G72" i="24"/>
  <c r="F72" i="24"/>
  <c r="E72" i="24"/>
  <c r="L71" i="24"/>
  <c r="H71" i="24" s="1"/>
  <c r="J71" i="24" s="1"/>
  <c r="K71" i="24"/>
  <c r="I71" i="24"/>
  <c r="G71" i="24"/>
  <c r="F71" i="24"/>
  <c r="E71" i="24"/>
  <c r="L70" i="24"/>
  <c r="H70" i="24" s="1"/>
  <c r="I70" i="24" s="1"/>
  <c r="J70" i="24"/>
  <c r="G70" i="24"/>
  <c r="F70" i="24"/>
  <c r="E70" i="24"/>
  <c r="L69" i="24"/>
  <c r="H69" i="24" s="1"/>
  <c r="J69" i="24" s="1"/>
  <c r="K69" i="24"/>
  <c r="I69" i="24"/>
  <c r="G69" i="24"/>
  <c r="F69" i="24"/>
  <c r="E69" i="24"/>
  <c r="L68" i="24"/>
  <c r="H68" i="24" s="1"/>
  <c r="K68" i="24" s="1"/>
  <c r="J68" i="24"/>
  <c r="G68" i="24"/>
  <c r="F68" i="24"/>
  <c r="E68" i="24"/>
  <c r="L67" i="24"/>
  <c r="H67" i="24" s="1"/>
  <c r="J67" i="24" s="1"/>
  <c r="K67" i="24"/>
  <c r="I67" i="24"/>
  <c r="G67" i="24"/>
  <c r="F67" i="24"/>
  <c r="E67" i="24"/>
  <c r="L66" i="24"/>
  <c r="H66" i="24" s="1"/>
  <c r="K66" i="24" s="1"/>
  <c r="J66" i="24"/>
  <c r="G66" i="24"/>
  <c r="F66" i="24"/>
  <c r="E66" i="24"/>
  <c r="L65" i="24"/>
  <c r="H65" i="24" s="1"/>
  <c r="K65" i="24"/>
  <c r="J65" i="24"/>
  <c r="I65" i="24"/>
  <c r="G65" i="24"/>
  <c r="F65" i="24"/>
  <c r="E65" i="24"/>
  <c r="L64" i="24"/>
  <c r="H64" i="24" s="1"/>
  <c r="G64" i="24"/>
  <c r="F64" i="24"/>
  <c r="E64" i="24"/>
  <c r="L63" i="24"/>
  <c r="H63" i="24" s="1"/>
  <c r="J63" i="24" s="1"/>
  <c r="K63" i="24"/>
  <c r="I63" i="24"/>
  <c r="G63" i="24"/>
  <c r="F63" i="24"/>
  <c r="E63" i="24"/>
  <c r="L62" i="24"/>
  <c r="H62" i="24" s="1"/>
  <c r="I62" i="24" s="1"/>
  <c r="J62" i="24"/>
  <c r="G62" i="24"/>
  <c r="F62" i="24"/>
  <c r="E62" i="24"/>
  <c r="L61" i="24"/>
  <c r="H61" i="24" s="1"/>
  <c r="K61" i="24"/>
  <c r="J61" i="24"/>
  <c r="I61" i="24"/>
  <c r="G61" i="24"/>
  <c r="F61" i="24"/>
  <c r="E61" i="24"/>
  <c r="L60" i="24"/>
  <c r="H60" i="24" s="1"/>
  <c r="K60" i="24" s="1"/>
  <c r="J60" i="24"/>
  <c r="G60" i="24"/>
  <c r="F60" i="24"/>
  <c r="E60" i="24"/>
  <c r="L59" i="24"/>
  <c r="H59" i="24" s="1"/>
  <c r="J59" i="24" s="1"/>
  <c r="K59" i="24"/>
  <c r="I59" i="24"/>
  <c r="G59" i="24"/>
  <c r="F59" i="24"/>
  <c r="E59" i="24"/>
  <c r="L58" i="24"/>
  <c r="H58" i="24" s="1"/>
  <c r="K58" i="24" s="1"/>
  <c r="J58" i="24"/>
  <c r="G58" i="24"/>
  <c r="F58" i="24"/>
  <c r="E58" i="24"/>
  <c r="L57" i="24"/>
  <c r="H57" i="24" s="1"/>
  <c r="K57" i="24"/>
  <c r="J57" i="24"/>
  <c r="I57" i="24"/>
  <c r="G57" i="24"/>
  <c r="F57" i="24"/>
  <c r="E57" i="24"/>
  <c r="L56" i="24"/>
  <c r="H56" i="24" s="1"/>
  <c r="G56" i="24"/>
  <c r="F56" i="24"/>
  <c r="E56" i="24"/>
  <c r="L55" i="24"/>
  <c r="H55" i="24" s="1"/>
  <c r="J55" i="24" s="1"/>
  <c r="K55" i="24"/>
  <c r="I55" i="24"/>
  <c r="G55" i="24"/>
  <c r="F55" i="24"/>
  <c r="E55" i="24"/>
  <c r="L54" i="24"/>
  <c r="H54" i="24" s="1"/>
  <c r="I54" i="24" s="1"/>
  <c r="J54" i="24"/>
  <c r="G54" i="24"/>
  <c r="F54" i="24"/>
  <c r="E54" i="24"/>
  <c r="L53" i="24"/>
  <c r="H53" i="24" s="1"/>
  <c r="K53" i="24"/>
  <c r="J53" i="24"/>
  <c r="I53" i="24"/>
  <c r="G53" i="24"/>
  <c r="F53" i="24"/>
  <c r="E53" i="24"/>
  <c r="L52" i="24"/>
  <c r="H52" i="24" s="1"/>
  <c r="K52" i="24" s="1"/>
  <c r="J52" i="24"/>
  <c r="G52" i="24"/>
  <c r="F52" i="24"/>
  <c r="E52" i="24"/>
  <c r="L51" i="24"/>
  <c r="H51" i="24" s="1"/>
  <c r="J51" i="24" s="1"/>
  <c r="K51" i="24"/>
  <c r="I51" i="24"/>
  <c r="G51" i="24"/>
  <c r="F51" i="24"/>
  <c r="E51" i="24"/>
  <c r="I44" i="24"/>
  <c r="H44" i="24"/>
  <c r="G44" i="24"/>
  <c r="F44" i="24"/>
  <c r="C44" i="24"/>
  <c r="M44" i="24" s="1"/>
  <c r="B44" i="24"/>
  <c r="D44" i="24" s="1"/>
  <c r="L43" i="24"/>
  <c r="J43" i="24"/>
  <c r="C43" i="24"/>
  <c r="B43" i="24"/>
  <c r="K43" i="24" s="1"/>
  <c r="I42" i="24"/>
  <c r="H42" i="24"/>
  <c r="G42" i="24"/>
  <c r="F42" i="24"/>
  <c r="C42" i="24"/>
  <c r="M42" i="24" s="1"/>
  <c r="B42" i="24"/>
  <c r="D42" i="24" s="1"/>
  <c r="K41" i="24"/>
  <c r="J41" i="24"/>
  <c r="C41" i="24"/>
  <c r="B41" i="24"/>
  <c r="I40" i="24"/>
  <c r="H40" i="24"/>
  <c r="G40" i="24"/>
  <c r="F40" i="24"/>
  <c r="C40" i="24"/>
  <c r="M40" i="24" s="1"/>
  <c r="B40" i="24"/>
  <c r="D40" i="24" s="1"/>
  <c r="M36" i="24"/>
  <c r="L36" i="24"/>
  <c r="K36" i="24"/>
  <c r="J36" i="24"/>
  <c r="I36" i="24"/>
  <c r="H36" i="24"/>
  <c r="G36" i="24"/>
  <c r="F36" i="24"/>
  <c r="E36" i="24"/>
  <c r="D36" i="24"/>
  <c r="K57" i="15"/>
  <c r="L57" i="15" s="1"/>
  <c r="C38" i="24"/>
  <c r="G38" i="24" s="1"/>
  <c r="C37" i="24"/>
  <c r="C35" i="24"/>
  <c r="C34" i="24"/>
  <c r="I34" i="24" s="1"/>
  <c r="C33" i="24"/>
  <c r="C32" i="24"/>
  <c r="C31" i="24"/>
  <c r="C30" i="24"/>
  <c r="C29" i="24"/>
  <c r="C28" i="24"/>
  <c r="C27" i="24"/>
  <c r="C26" i="24"/>
  <c r="I26" i="24" s="1"/>
  <c r="C25" i="24"/>
  <c r="C24" i="24"/>
  <c r="C23" i="24"/>
  <c r="C22" i="24"/>
  <c r="C21" i="24"/>
  <c r="C20" i="24"/>
  <c r="C19" i="24"/>
  <c r="C18" i="24"/>
  <c r="I18" i="24" s="1"/>
  <c r="C17" i="24"/>
  <c r="C16" i="24"/>
  <c r="C15" i="24"/>
  <c r="C9" i="24"/>
  <c r="C8" i="24"/>
  <c r="C7" i="24"/>
  <c r="B38" i="24"/>
  <c r="B37" i="24"/>
  <c r="B35" i="24"/>
  <c r="B34" i="24"/>
  <c r="B33" i="24"/>
  <c r="B32" i="24"/>
  <c r="B31" i="24"/>
  <c r="J31" i="24" s="1"/>
  <c r="B30" i="24"/>
  <c r="B29" i="24"/>
  <c r="B28" i="24"/>
  <c r="B27" i="24"/>
  <c r="B26" i="24"/>
  <c r="B25" i="24"/>
  <c r="B24" i="24"/>
  <c r="B23" i="24"/>
  <c r="J23" i="24" s="1"/>
  <c r="B22" i="24"/>
  <c r="B21" i="24"/>
  <c r="B20" i="24"/>
  <c r="B19" i="24"/>
  <c r="B18" i="24"/>
  <c r="B17" i="24"/>
  <c r="B16" i="24"/>
  <c r="B15" i="24"/>
  <c r="J15" i="24" s="1"/>
  <c r="B9" i="24"/>
  <c r="B8" i="24"/>
  <c r="B7" i="24"/>
  <c r="L26" i="24" l="1"/>
  <c r="L34" i="24"/>
  <c r="L18" i="24"/>
  <c r="F17" i="24"/>
  <c r="D17" i="24"/>
  <c r="K17" i="24"/>
  <c r="J17" i="24"/>
  <c r="H17" i="24"/>
  <c r="F33" i="24"/>
  <c r="D33" i="24"/>
  <c r="K33" i="24"/>
  <c r="J33" i="24"/>
  <c r="H33" i="24"/>
  <c r="K24" i="24"/>
  <c r="J24" i="24"/>
  <c r="H24" i="24"/>
  <c r="F24" i="24"/>
  <c r="D24" i="24"/>
  <c r="K30" i="24"/>
  <c r="J30" i="24"/>
  <c r="H30" i="24"/>
  <c r="D30" i="24"/>
  <c r="F30" i="24"/>
  <c r="F25" i="24"/>
  <c r="D25" i="24"/>
  <c r="K25" i="24"/>
  <c r="J25" i="24"/>
  <c r="H25" i="24"/>
  <c r="K8" i="24"/>
  <c r="J8" i="24"/>
  <c r="D8" i="24"/>
  <c r="H8" i="24"/>
  <c r="F8" i="24"/>
  <c r="K16" i="24"/>
  <c r="J16" i="24"/>
  <c r="H16" i="24"/>
  <c r="F16" i="24"/>
  <c r="D16" i="24"/>
  <c r="K22" i="24"/>
  <c r="J22" i="24"/>
  <c r="H22" i="24"/>
  <c r="D22" i="24"/>
  <c r="F22" i="24"/>
  <c r="F21" i="24"/>
  <c r="D21" i="24"/>
  <c r="K21" i="24"/>
  <c r="J21" i="24"/>
  <c r="H21" i="24"/>
  <c r="K32" i="24"/>
  <c r="J32" i="24"/>
  <c r="H32" i="24"/>
  <c r="F32" i="24"/>
  <c r="D32" i="24"/>
  <c r="G7" i="24"/>
  <c r="M7" i="24"/>
  <c r="E7" i="24"/>
  <c r="L7" i="24"/>
  <c r="I7" i="24"/>
  <c r="B39" i="24"/>
  <c r="B45" i="24"/>
  <c r="F7" i="24"/>
  <c r="K7" i="24"/>
  <c r="J7" i="24"/>
  <c r="H7" i="24"/>
  <c r="D7" i="24"/>
  <c r="B14" i="24"/>
  <c r="B6" i="24"/>
  <c r="F29" i="24"/>
  <c r="D29" i="24"/>
  <c r="K29" i="24"/>
  <c r="J29" i="24"/>
  <c r="H29" i="24"/>
  <c r="F9" i="24"/>
  <c r="K9" i="24"/>
  <c r="J9" i="24"/>
  <c r="H9" i="24"/>
  <c r="K18" i="24"/>
  <c r="J18" i="24"/>
  <c r="H18" i="24"/>
  <c r="D18" i="24"/>
  <c r="K26" i="24"/>
  <c r="J26" i="24"/>
  <c r="H26" i="24"/>
  <c r="D26" i="24"/>
  <c r="K34" i="24"/>
  <c r="J34" i="24"/>
  <c r="H34" i="24"/>
  <c r="D34" i="24"/>
  <c r="D9" i="24"/>
  <c r="K64" i="24"/>
  <c r="J64" i="24"/>
  <c r="I64" i="24"/>
  <c r="D38" i="24"/>
  <c r="K38" i="24"/>
  <c r="J38" i="24"/>
  <c r="H38" i="24"/>
  <c r="F38" i="24"/>
  <c r="G19" i="24"/>
  <c r="M19" i="24"/>
  <c r="E19" i="24"/>
  <c r="L19" i="24"/>
  <c r="I19" i="24"/>
  <c r="G25" i="24"/>
  <c r="M25" i="24"/>
  <c r="E25" i="24"/>
  <c r="L25" i="24"/>
  <c r="I25" i="24"/>
  <c r="I28" i="24"/>
  <c r="M28" i="24"/>
  <c r="L28" i="24"/>
  <c r="G28" i="24"/>
  <c r="E28" i="24"/>
  <c r="G31" i="24"/>
  <c r="M31" i="24"/>
  <c r="E31" i="24"/>
  <c r="L31" i="24"/>
  <c r="I31" i="24"/>
  <c r="I16" i="24"/>
  <c r="M16" i="24"/>
  <c r="L16" i="24"/>
  <c r="G16" i="24"/>
  <c r="E16" i="24"/>
  <c r="I22" i="24"/>
  <c r="E22" i="24"/>
  <c r="M22" i="24"/>
  <c r="L22" i="24"/>
  <c r="G22" i="24"/>
  <c r="F34" i="24"/>
  <c r="F19" i="24"/>
  <c r="D19" i="24"/>
  <c r="H19" i="24"/>
  <c r="K19" i="24"/>
  <c r="F27" i="24"/>
  <c r="D27" i="24"/>
  <c r="H27" i="24"/>
  <c r="K27" i="24"/>
  <c r="F35" i="24"/>
  <c r="D35" i="24"/>
  <c r="H35" i="24"/>
  <c r="K35" i="24"/>
  <c r="G35" i="24"/>
  <c r="M35" i="24"/>
  <c r="E35" i="24"/>
  <c r="L35" i="24"/>
  <c r="I35" i="24"/>
  <c r="F26" i="24"/>
  <c r="K56" i="24"/>
  <c r="J56" i="24"/>
  <c r="I56" i="24"/>
  <c r="I8" i="24"/>
  <c r="M8" i="24"/>
  <c r="L8" i="24"/>
  <c r="G8" i="24"/>
  <c r="G17" i="24"/>
  <c r="M17" i="24"/>
  <c r="E17" i="24"/>
  <c r="L17" i="24"/>
  <c r="I17" i="24"/>
  <c r="I20" i="24"/>
  <c r="M20" i="24"/>
  <c r="L20" i="24"/>
  <c r="G20" i="24"/>
  <c r="E20" i="24"/>
  <c r="G23" i="24"/>
  <c r="M23" i="24"/>
  <c r="E23" i="24"/>
  <c r="L23" i="24"/>
  <c r="I23" i="24"/>
  <c r="G29" i="24"/>
  <c r="M29" i="24"/>
  <c r="E29" i="24"/>
  <c r="L29" i="24"/>
  <c r="I29" i="24"/>
  <c r="I32" i="24"/>
  <c r="M32" i="24"/>
  <c r="L32" i="24"/>
  <c r="G32" i="24"/>
  <c r="E32" i="24"/>
  <c r="C39" i="24"/>
  <c r="C45" i="24"/>
  <c r="F18" i="24"/>
  <c r="J35" i="24"/>
  <c r="K72" i="24"/>
  <c r="J72" i="24"/>
  <c r="I72" i="24"/>
  <c r="C14" i="24"/>
  <c r="C6" i="24"/>
  <c r="J27" i="24"/>
  <c r="K20" i="24"/>
  <c r="J20" i="24"/>
  <c r="H20" i="24"/>
  <c r="F20" i="24"/>
  <c r="D20" i="24"/>
  <c r="K28" i="24"/>
  <c r="J28" i="24"/>
  <c r="H28" i="24"/>
  <c r="F28" i="24"/>
  <c r="D28" i="24"/>
  <c r="H37" i="24"/>
  <c r="F37" i="24"/>
  <c r="J37" i="24"/>
  <c r="D37" i="24"/>
  <c r="G9" i="24"/>
  <c r="M9" i="24"/>
  <c r="E9" i="24"/>
  <c r="L9" i="24"/>
  <c r="I9" i="24"/>
  <c r="G27" i="24"/>
  <c r="M27" i="24"/>
  <c r="E27" i="24"/>
  <c r="L27" i="24"/>
  <c r="I27" i="24"/>
  <c r="G33" i="24"/>
  <c r="M33" i="24"/>
  <c r="E33" i="24"/>
  <c r="L33" i="24"/>
  <c r="I33" i="24"/>
  <c r="I37" i="24"/>
  <c r="G37" i="24"/>
  <c r="M37" i="24"/>
  <c r="E37" i="24"/>
  <c r="L37" i="24"/>
  <c r="J19" i="24"/>
  <c r="J79" i="24"/>
  <c r="F15" i="24"/>
  <c r="D15" i="24"/>
  <c r="H15" i="24"/>
  <c r="K15" i="24"/>
  <c r="F23" i="24"/>
  <c r="D23" i="24"/>
  <c r="H23" i="24"/>
  <c r="K23" i="24"/>
  <c r="F31" i="24"/>
  <c r="D31" i="24"/>
  <c r="H31" i="24"/>
  <c r="K31" i="24"/>
  <c r="G15" i="24"/>
  <c r="M15" i="24"/>
  <c r="E15" i="24"/>
  <c r="L15" i="24"/>
  <c r="I15" i="24"/>
  <c r="G21" i="24"/>
  <c r="M21" i="24"/>
  <c r="E21" i="24"/>
  <c r="L21" i="24"/>
  <c r="I21" i="24"/>
  <c r="I24" i="24"/>
  <c r="M24" i="24"/>
  <c r="L24" i="24"/>
  <c r="G24" i="24"/>
  <c r="E24" i="24"/>
  <c r="I30" i="24"/>
  <c r="E30" i="24"/>
  <c r="M30" i="24"/>
  <c r="L30" i="24"/>
  <c r="G30" i="24"/>
  <c r="E8" i="24"/>
  <c r="K37" i="24"/>
  <c r="G18" i="24"/>
  <c r="G26" i="24"/>
  <c r="G34" i="24"/>
  <c r="H41" i="24"/>
  <c r="F41" i="24"/>
  <c r="I52" i="24"/>
  <c r="K54" i="24"/>
  <c r="I60" i="24"/>
  <c r="K62" i="24"/>
  <c r="I68" i="24"/>
  <c r="K70" i="24"/>
  <c r="I41" i="24"/>
  <c r="G41" i="24"/>
  <c r="M41" i="24"/>
  <c r="E41" i="24"/>
  <c r="M18" i="24"/>
  <c r="M26" i="24"/>
  <c r="M34" i="24"/>
  <c r="D41" i="24"/>
  <c r="I58" i="24"/>
  <c r="I66" i="24"/>
  <c r="I74" i="24"/>
  <c r="I77" i="24" s="1"/>
  <c r="K77" i="24"/>
  <c r="H43" i="24"/>
  <c r="F43" i="24"/>
  <c r="L41" i="24"/>
  <c r="I43" i="24"/>
  <c r="G43" i="24"/>
  <c r="M43" i="24"/>
  <c r="E43" i="24"/>
  <c r="M38" i="24"/>
  <c r="E38" i="24"/>
  <c r="L38" i="24"/>
  <c r="I38" i="24"/>
  <c r="E18" i="24"/>
  <c r="E26" i="24"/>
  <c r="E34" i="24"/>
  <c r="D43" i="24"/>
  <c r="J40" i="24"/>
  <c r="J42" i="24"/>
  <c r="J44" i="24"/>
  <c r="K40" i="24"/>
  <c r="K42" i="24"/>
  <c r="K44" i="24"/>
  <c r="L40" i="24"/>
  <c r="L42" i="24"/>
  <c r="L44" i="24"/>
  <c r="E40" i="24"/>
  <c r="E42" i="24"/>
  <c r="E44" i="24"/>
  <c r="I78" i="24" l="1"/>
  <c r="I79" i="24"/>
  <c r="J78" i="24"/>
  <c r="K79" i="24"/>
  <c r="K78" i="24"/>
  <c r="I6" i="24"/>
  <c r="M6" i="24"/>
  <c r="L6" i="24"/>
  <c r="G6" i="24"/>
  <c r="E6" i="24"/>
  <c r="I39" i="24"/>
  <c r="G39" i="24"/>
  <c r="M39" i="24"/>
  <c r="E39" i="24"/>
  <c r="L39" i="24"/>
  <c r="K6" i="24"/>
  <c r="J6" i="24"/>
  <c r="H6" i="24"/>
  <c r="F6" i="24"/>
  <c r="D6" i="24"/>
  <c r="H39" i="24"/>
  <c r="F39" i="24"/>
  <c r="D39" i="24"/>
  <c r="K39" i="24"/>
  <c r="J39" i="24"/>
  <c r="I14" i="24"/>
  <c r="E14" i="24"/>
  <c r="M14" i="24"/>
  <c r="L14" i="24"/>
  <c r="G14" i="24"/>
  <c r="K14" i="24"/>
  <c r="J14" i="24"/>
  <c r="H14" i="24"/>
  <c r="D14" i="24"/>
  <c r="F14" i="24"/>
  <c r="I45" i="24"/>
  <c r="G45" i="24"/>
  <c r="M45" i="24"/>
  <c r="E45" i="24"/>
  <c r="L45" i="24"/>
  <c r="H45" i="24"/>
  <c r="F45" i="24"/>
  <c r="K45" i="24"/>
  <c r="J45" i="24"/>
  <c r="D45" i="24"/>
  <c r="I83" i="24" l="1"/>
  <c r="I82" i="24"/>
  <c r="I81" i="24"/>
</calcChain>
</file>

<file path=xl/sharedStrings.xml><?xml version="1.0" encoding="utf-8"?>
<sst xmlns="http://schemas.openxmlformats.org/spreadsheetml/2006/main" count="1737" uniqueCount="520">
  <si>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</si>
  <si>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</si>
  <si>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</si>
  <si>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</si>
  <si>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</si>
  <si>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</si>
  <si>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</si>
  <si>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</si>
  <si>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</si>
  <si>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</si>
  <si>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</si>
  <si>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</si>
  <si>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</si>
  <si>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Ludwigshafen am Rhein, Stadt (07314)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</si>
  <si>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</si>
  <si>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</si>
  <si>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</si>
  <si>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</si>
  <si>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</si>
  <si>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</si>
  <si>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</si>
  <si>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</si>
  <si>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</si>
  <si>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</si>
  <si>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</si>
  <si>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</si>
  <si>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</si>
  <si>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</si>
  <si>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</si>
  <si>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</si>
  <si>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</si>
  <si>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</si>
  <si>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</si>
  <si>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</si>
  <si>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</si>
  <si>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</si>
  <si>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</si>
  <si>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</si>
  <si>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</si>
  <si>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</si>
  <si>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</si>
  <si>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</si>
  <si>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</si>
  <si>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</si>
  <si>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</si>
  <si>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</si>
  <si>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</si>
  <si>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</si>
  <si>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</si>
  <si>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</si>
  <si>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</si>
  <si>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</si>
  <si>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</si>
  <si>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</si>
  <si>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</si>
  <si>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</si>
  <si>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</si>
  <si>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</si>
  <si>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</si>
  <si>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</si>
  <si>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</si>
  <si>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</si>
  <si>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</si>
  <si>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</si>
  <si>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</si>
  <si>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</si>
  <si>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</si>
  <si>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</si>
  <si>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</si>
  <si>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</si>
  <si>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</si>
  <si>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</si>
  <si>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</si>
  <si>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</si>
  <si>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</si>
  <si>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</si>
  <si>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</si>
  <si>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</si>
  <si>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</si>
  <si>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</si>
  <si>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</si>
  <si>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</si>
  <si>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</si>
  <si>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</si>
  <si>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</si>
  <si>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</si>
  <si>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</si>
  <si>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</si>
  <si>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</si>
  <si>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</si>
  <si>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</si>
  <si>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</si>
  <si>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Ludwigshafen am Rhein, Stadt (07314);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</si>
  <si>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</si>
  <si>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</si>
  <si>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</si>
  <si>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</si>
  <si>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</si>
  <si>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</si>
  <si>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</si>
  <si>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</si>
  <si>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</si>
  <si>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</si>
  <si>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</si>
  <si>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</si>
  <si>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</si>
  <si>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</si>
  <si>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</si>
  <si>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</si>
  <si>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</si>
  <si>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</si>
  <si>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</si>
  <si>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</si>
  <si>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</si>
  <si>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</si>
  <si>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</si>
  <si>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</si>
  <si>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</si>
  <si>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</si>
  <si>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</si>
  <si>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</si>
  <si>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</si>
  <si>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</si>
  <si>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</si>
  <si>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</si>
  <si>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</si>
  <si>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</si>
  <si>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</si>
  <si>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</si>
  <si>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</si>
  <si>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</si>
  <si>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</si>
  <si>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</si>
  <si>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</si>
  <si>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</si>
  <si>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</si>
  <si>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</si>
  <si>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</si>
  <si>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</si>
  <si>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</si>
  <si>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</si>
  <si>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</si>
  <si>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</si>
  <si>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</si>
  <si>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</si>
  <si>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</si>
  <si>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</si>
  <si>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</si>
  <si>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</si>
  <si>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</si>
  <si>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</si>
  <si>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</si>
  <si>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</si>
  <si>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</si>
  <si>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</si>
  <si>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</si>
  <si>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</si>
  <si>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</si>
  <si>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</si>
  <si>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</si>
  <si>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</si>
  <si>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</si>
  <si>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</si>
  <si>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</si>
  <si>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</si>
  <si>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</si>
  <si>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</si>
  <si>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</si>
  <si>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</si>
  <si>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</si>
  <si>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</si>
  <si>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</si>
  <si>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</si>
  <si>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</si>
  <si>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</si>
  <si>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</si>
  <si>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</si>
  <si>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</si>
  <si>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</si>
  <si>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</si>
  <si>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</si>
  <si>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</si>
  <si>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</si>
  <si>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Ludwigshafen am Rhein, Stadt (07314)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</si>
  <si>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</si>
  <si>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</si>
  <si>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</si>
  <si>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</si>
  <si>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</si>
  <si>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</si>
  <si>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</si>
  <si>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</si>
  <si>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</si>
  <si>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</si>
  <si>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</si>
  <si>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</si>
  <si>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</si>
  <si>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</si>
  <si>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</si>
  <si>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</si>
  <si>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</si>
  <si>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</si>
  <si>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</si>
  <si>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</si>
  <si>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</si>
  <si>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</si>
  <si>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</si>
  <si>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</si>
  <si>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</si>
  <si>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</si>
  <si>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</si>
  <si>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</si>
  <si>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</si>
  <si>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</si>
  <si>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</si>
  <si>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</si>
  <si>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</si>
  <si>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</si>
  <si>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</si>
  <si>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</si>
  <si>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</si>
  <si>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</si>
  <si>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</si>
  <si>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</si>
  <si>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</si>
  <si>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</si>
  <si>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</si>
  <si>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</si>
  <si>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</si>
  <si>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</si>
  <si>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</si>
  <si>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</si>
  <si>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</si>
  <si>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</si>
  <si>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</si>
  <si>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</si>
  <si>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</si>
  <si>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</si>
  <si>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</si>
  <si>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</si>
  <si>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</si>
  <si>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</si>
  <si>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</si>
  <si>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</si>
  <si>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</si>
  <si>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</si>
  <si>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</si>
  <si>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</si>
  <si>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</si>
  <si>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</si>
  <si>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</si>
  <si>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</si>
  <si>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</si>
  <si>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</si>
  <si>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</si>
  <si>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</si>
  <si>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</si>
  <si>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</si>
  <si>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</si>
  <si>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</si>
  <si>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</si>
  <si>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</si>
  <si>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</si>
  <si>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</si>
  <si>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</si>
  <si>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</si>
  <si>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</si>
  <si>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</si>
  <si>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</si>
  <si>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</si>
  <si>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</si>
  <si>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</si>
  <si>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</si>
  <si>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</si>
  <si>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</si>
  <si>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</si>
  <si>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</si>
  <si>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</si>
  <si>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</si>
  <si>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</si>
  <si>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</si>
  <si>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</si>
  <si>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</si>
  <si>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</si>
  <si>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</si>
  <si>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</si>
  <si>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</si>
  <si>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</si>
  <si>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</si>
  <si>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</si>
  <si>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</si>
  <si>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</si>
  <si>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</si>
  <si>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</si>
  <si>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</si>
  <si>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</si>
  <si>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</si>
  <si>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</si>
  <si>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</si>
  <si>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</si>
  <si>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</si>
  <si>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</si>
  <si>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</si>
  <si>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</si>
  <si>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</si>
  <si>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</si>
  <si>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</si>
  <si>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</si>
  <si>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</si>
  <si>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</si>
  <si>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</si>
  <si>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</si>
  <si>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</si>
  <si>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</si>
  <si>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</si>
  <si>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</si>
  <si>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</si>
  <si>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</si>
  <si>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</si>
  <si>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</si>
  <si>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</si>
  <si>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</si>
  <si>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</si>
  <si>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</si>
  <si>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</si>
  <si>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</si>
  <si>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</si>
  <si>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</si>
  <si>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</si>
  <si>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</si>
  <si>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</si>
  <si>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</si>
  <si>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</si>
  <si>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</si>
  <si>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</si>
  <si>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</si>
  <si>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</si>
  <si>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</si>
  <si>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</si>
  <si>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</si>
  <si>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</si>
  <si>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</si>
  <si>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</si>
  <si>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</si>
  <si>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</si>
  <si>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</si>
  <si>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</si>
  <si>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</si>
  <si>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</si>
  <si>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</si>
  <si>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</si>
  <si>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</si>
  <si>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</si>
  <si>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</si>
  <si>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</si>
  <si>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</si>
  <si>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</si>
  <si>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</si>
  <si>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</si>
  <si>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</si>
  <si>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</si>
  <si>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</si>
  <si>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</si>
  <si>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</si>
  <si>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</si>
  <si>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</si>
  <si>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</si>
  <si>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</si>
  <si>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</si>
  <si>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</si>
  <si>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</si>
  <si>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</si>
  <si>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</si>
  <si>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Ludwigshafen am Rhein, Stadt (07314);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</si>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</sst>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{6FBA6160-73CE-4F21-A1C7-12CB41BEFC12}</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CA1E-46E8-9D0B-F9EC497ACD1B}"/>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{D9D5E9D8-9EF2-43FD-90CC-9EC93D26DC80}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A1E-46E8-9D0B-F9EC497ACD1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{410CDB88-F0B8-477B-8E2B-657F1032E00E}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A1E-46E8-9D0B-F9EC497ACD1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{3F9309FC-FCFF-40D2-9A08-20EB7422E538}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A1E-46E8-9D0B-F9EC497ACD1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0.43185631482611347</c:v>
                </c:pt>
                <c:pt idx="1">
                  <c:v>0.73912918896366064</c:v>
                </c:pt>
                <c:pt idx="2">
                  <c:v>1.1186464311118853</c:v>
                </c:pt>
                <c:pt idx="3">
                  <c:v>1.0875687030768</c:v>
                </c:pt>
              </c:numCache>
            </c:numRef>
          </c:val>
          <c:extLst>
            <c:ext xmlns:c16="http://schemas.microsoft.com/office/drawing/2014/chart" uri="{C3380CC4-5D6E-409C-BE32-E72D297353CC}">
              <c16:uniqueId val="{00000004-CA1E-46E8-9D0B-F9EC497ACD1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{70B76D6F-9A3E-43D5-9069-46B8B96E8846}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A1E-46E8-9D0B-F9EC497ACD1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{33F324DF-2ED6-409B-B3CE-C681D44CE9E9}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A1E-46E8-9D0B-F9EC497ACD1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{0C9A7055-3224-43CD-B9B2-344606E6E761}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A1E-46E8-9D0B-F9EC497ACD1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{E12504BF-8036-4A67-8B30-4701946B6B2F}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A1E-46E8-9D0B-F9EC497ACD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A1E-46E8-9D0B-F9EC497ACD1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A1E-46E8-9D0B-F9EC497ACD1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{46529420-D3FC-4A22-AC01-BA85727E0DFE}</c15:txfldGUID>
                      <c15:f>Daten_Diagramme!$E$6</c15:f>
                      <c15:dlblFieldTableCache>
                        <c:ptCount val="1"/>
                        <c:pt idx="0">
                          <c:v>-9.5</c:v>
                        </c:pt>
                      </c15:dlblFieldTableCache>
                    </c15:dlblFTEntry>
                  </c15:dlblFieldTable>
                  <c15:showDataLabelsRange val="0"/>
                </c:ext>
                <c:ext xmlns:c16="http://schemas.microsoft.com/office/drawing/2014/chart" uri="{C3380CC4-5D6E-409C-BE32-E72D297353CC}">
                  <c16:uniqueId val="{00000000-8E80-4A26-9BD3-1557A2F6332C}"/>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{F4BDEC87-2A90-4282-9426-40B2136434F2}</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8E80-4A26-9BD3-1557A2F6332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{2516443B-64CE-4ABB-8171-C8BEA8EBEB06}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E80-4A26-9BD3-1557A2F6332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{EA2BC610-0632-4C88-9160-EF651B0B6809}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E80-4A26-9BD3-1557A2F633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-9.4623071171232418</c:v>
                </c:pt>
                <c:pt idx="1">
                  <c:v>-3.2711552602853353</c:v>
                </c:pt>
                <c:pt idx="2">
                  <c:v>-2.7637010795899166</c:v>
                </c:pt>
                <c:pt idx="3">
                  <c:v>-2.8655893304673015</c:v>
                </c:pt>
              </c:numCache>
            </c:numRef>
          </c:val>
          <c:extLst>
            <c:ext xmlns:c16="http://schemas.microsoft.com/office/drawing/2014/chart" uri="{C3380CC4-5D6E-409C-BE32-E72D297353CC}">
              <c16:uniqueId val="{00000004-8E80-4A26-9BD3-1557A2F6332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{AD4A70AC-4E6D-4E11-876B-1FDA41A898DE}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E80-4A26-9BD3-1557A2F6332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{8ABDD65D-014D-4F4B-B52C-AB394DD1F0B3}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E80-4A26-9BD3-1557A2F6332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{C0421525-1FEA-4BC0-823D-4D9548D503B5}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E80-4A26-9BD3-1557A2F6332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{18581D2D-253B-484D-B1AB-118FBB8F51C1}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E80-4A26-9BD3-1557A2F633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E80-4A26-9BD3-1557A2F6332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E80-4A26-9BD3-1557A2F6332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{947BCEB0-E261-4E58-9A63-5678647A8FE4}</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975D-46BD-9E60-B4DCF7EC9122}"/>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{7FD58E30-F0AD-4BBB-B6D0-55E3C2B7FD26}</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975D-46BD-9E60-B4DCF7EC9122}"/>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{ADF3B2D9-526B-468E-9E75-D394A0D38BA2}</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975D-46BD-9E60-B4DCF7EC9122}"/>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{3F67486D-14BE-468A-BC2C-6C59425F1EEE}</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975D-46BD-9E60-B4DCF7EC9122}"/>
                </c:ext>
              </c:extLst>
            </c:dLbl>
            <c:dLbl>
              <c:idx val="4"/>
              <c:tx>
                <c:strRef>
                  <c:f>Daten_Diagramme!$D$18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{7C9A614D-2AD5-4313-9371-9D59F974187C}</c15:txfldGUID>
                      <c15:f>Daten_Diagramme!$D$18</c15:f>
                      <c15:dlblFieldTableCache>
                        <c:ptCount val="1"/>
                        <c:pt idx="0">
                          <c:v>*</c:v>
                        </c:pt>
                      </c15:dlblFieldTableCache>
                    </c15:dlblFTEntry>
                  </c15:dlblFieldTable>
                  <c15:showDataLabelsRange val="0"/>
                </c:ext>
                <c:ext xmlns:c16="http://schemas.microsoft.com/office/drawing/2014/chart" uri="{C3380CC4-5D6E-409C-BE32-E72D297353CC}">
                  <c16:uniqueId val="{00000004-975D-46BD-9E60-B4DCF7EC9122}"/>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{3EA4DA99-8EA1-45DA-B394-25B2F32303C2}</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975D-46BD-9E60-B4DCF7EC9122}"/>
                </c:ext>
              </c:extLst>
            </c:dLbl>
            <c:dLbl>
              <c:idx val="6"/>
              <c:tx>
                <c:strRef>
                  <c:f>Daten_Diagramme!$D$20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{9A837941-9E36-4164-AD20-8441D9ACE416}</c15:txfldGUID>
                      <c15:f>Daten_Diagramme!$D$20</c15:f>
                      <c15:dlblFieldTableCache>
                        <c:ptCount val="1"/>
                        <c:pt idx="0">
                          <c:v>*</c:v>
                        </c:pt>
                      </c15:dlblFieldTableCache>
                    </c15:dlblFTEntry>
                  </c15:dlblFieldTable>
                  <c15:showDataLabelsRange val="0"/>
                </c:ext>
                <c:ext xmlns:c16="http://schemas.microsoft.com/office/drawing/2014/chart" uri="{C3380CC4-5D6E-409C-BE32-E72D297353CC}">
                  <c16:uniqueId val="{00000006-975D-46BD-9E60-B4DCF7EC9122}"/>
                </c:ext>
              </c:extLst>
            </c:dLbl>
            <c:dLbl>
              <c:idx val="7"/>
              <c:tx>
                <c:strRef>
                  <c:f>Daten_Diagramme!$D$21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{6C1C7C3F-9BDD-4DDF-BAB8-8E30FFB6DC4D}</c15:txfldGUID>
                      <c15:f>Daten_Diagramme!$D$21</c15:f>
                      <c15:dlblFieldTableCache>
                        <c:ptCount val="1"/>
                        <c:pt idx="0">
                          <c:v>5.7</c:v>
                        </c:pt>
                      </c15:dlblFieldTableCache>
                    </c15:dlblFTEntry>
                  </c15:dlblFieldTable>
                  <c15:showDataLabelsRange val="0"/>
                </c:ext>
                <c:ext xmlns:c16="http://schemas.microsoft.com/office/drawing/2014/chart" uri="{C3380CC4-5D6E-409C-BE32-E72D297353CC}">
                  <c16:uniqueId val="{00000007-975D-46BD-9E60-B4DCF7EC9122}"/>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{5AEFB79B-8B75-49B6-AFE0-C236D8114E86}</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975D-46BD-9E60-B4DCF7EC9122}"/>
                </c:ext>
              </c:extLst>
            </c:dLbl>
            <c:dLbl>
              <c:idx val="9"/>
              <c:tx>
                <c:strRef>
                  <c:f>Daten_Diagramme!$D$23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{4C98B596-DEBA-4E1B-AE32-7A9F8C998647}</c15:txfldGUID>
                      <c15:f>Daten_Diagramme!$D$23</c15:f>
                      <c15:dlblFieldTableCache>
                        <c:ptCount val="1"/>
                        <c:pt idx="0">
                          <c:v>6.3</c:v>
                        </c:pt>
                      </c15:dlblFieldTableCache>
                    </c15:dlblFTEntry>
                  </c15:dlblFieldTable>
                  <c15:showDataLabelsRange val="0"/>
                </c:ext>
                <c:ext xmlns:c16="http://schemas.microsoft.com/office/drawing/2014/chart" uri="{C3380CC4-5D6E-409C-BE32-E72D297353CC}">
                  <c16:uniqueId val="{00000009-975D-46BD-9E60-B4DCF7EC9122}"/>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{DD478A23-5A1D-4431-8B67-69B7AD01E85E}</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975D-46BD-9E60-B4DCF7EC9122}"/>
                </c:ext>
              </c:extLst>
            </c:dLbl>
            <c:dLbl>
              <c:idx val="11"/>
              <c:tx>
                <c:strRef>
                  <c:f>Daten_Diagramme!$D$25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{A8E1C21F-6571-4A1C-8794-8CEA1CABC6AC}</c15:txfldGUID>
                      <c15:f>Daten_Diagramme!$D$25</c15:f>
                      <c15:dlblFieldTableCache>
                        <c:ptCount val="1"/>
                        <c:pt idx="0">
                          <c:v>-1.7</c:v>
                        </c:pt>
                      </c15:dlblFieldTableCache>
                    </c15:dlblFTEntry>
                  </c15:dlblFieldTable>
                  <c15:showDataLabelsRange val="0"/>
                </c:ext>
                <c:ext xmlns:c16="http://schemas.microsoft.com/office/drawing/2014/chart" uri="{C3380CC4-5D6E-409C-BE32-E72D297353CC}">
                  <c16:uniqueId val="{0000000B-975D-46BD-9E60-B4DCF7EC9122}"/>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{D33B0EFD-01C1-43A5-B6AB-3A43F5187154}</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975D-46BD-9E60-B4DCF7EC9122}"/>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{C6DC15B0-9DCB-4483-A27A-20C38D1B26B1}</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975D-46BD-9E60-B4DCF7EC9122}"/>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{B041C0E7-8828-4A04-97DD-2CE73E978946}</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975D-46BD-9E60-B4DCF7EC9122}"/>
                </c:ext>
              </c:extLst>
            </c:dLbl>
            <c:dLbl>
              <c:idx val="15"/>
              <c:tx>
                <c:strRef>
                  <c:f>Daten_Diagramme!$D$29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{31090E9B-9935-423F-A34F-FAE3F8316FF7}</c15:txfldGUID>
                      <c15:f>Daten_Diagramme!$D$29</c15:f>
                      <c15:dlblFieldTableCache>
                        <c:ptCount val="1"/>
                        <c:pt idx="0">
                          <c:v>-4.8</c:v>
                        </c:pt>
                      </c15:dlblFieldTableCache>
                    </c15:dlblFTEntry>
                  </c15:dlblFieldTable>
                  <c15:showDataLabelsRange val="0"/>
                </c:ext>
                <c:ext xmlns:c16="http://schemas.microsoft.com/office/drawing/2014/chart" uri="{C3380CC4-5D6E-409C-BE32-E72D297353CC}">
                  <c16:uniqueId val="{0000000F-975D-46BD-9E60-B4DCF7EC9122}"/>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{FB919DCC-30EE-462A-889F-F93C0688C1E7}</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975D-46BD-9E60-B4DCF7EC9122}"/>
                </c:ext>
              </c:extLst>
            </c:dLbl>
            <c:dLbl>
              <c:idx val="17"/>
              <c:tx>
                <c:strRef>
                  <c:f>Daten_Diagramme!$D$31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{8BFFE00B-9B53-4B95-A9D1-AE2E0A9E5ABC}</c15:txfldGUID>
                      <c15:f>Daten_Diagramme!$D$31</c15:f>
                      <c15:dlblFieldTableCache>
                        <c:ptCount val="1"/>
                        <c:pt idx="0">
                          <c:v>6.3</c:v>
                        </c:pt>
                      </c15:dlblFieldTableCache>
                    </c15:dlblFTEntry>
                  </c15:dlblFieldTable>
                  <c15:showDataLabelsRange val="0"/>
                </c:ext>
                <c:ext xmlns:c16="http://schemas.microsoft.com/office/drawing/2014/chart" uri="{C3380CC4-5D6E-409C-BE32-E72D297353CC}">
                  <c16:uniqueId val="{00000011-975D-46BD-9E60-B4DCF7EC9122}"/>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{867E1F86-A8D5-4D44-A048-69CC45643A1B}</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975D-46BD-9E60-B4DCF7EC9122}"/>
                </c:ext>
              </c:extLst>
            </c:dLbl>
            <c:dLbl>
              <c:idx val="19"/>
              <c:tx>
                <c:strRef>
                  <c:f>Daten_Diagramme!$D$33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{A2CAC10E-467B-4512-BB04-55F16A7A54DD}</c15:txfldGUID>
                      <c15:f>Daten_Diagramme!$D$33</c15:f>
                      <c15:dlblFieldTableCache>
                        <c:ptCount val="1"/>
                        <c:pt idx="0">
                          <c:v>0.9</c:v>
                        </c:pt>
                      </c15:dlblFieldTableCache>
                    </c15:dlblFTEntry>
                  </c15:dlblFieldTable>
                  <c15:showDataLabelsRange val="0"/>
                </c:ext>
                <c:ext xmlns:c16="http://schemas.microsoft.com/office/drawing/2014/chart" uri="{C3380CC4-5D6E-409C-BE32-E72D297353CC}">
                  <c16:uniqueId val="{00000013-975D-46BD-9E60-B4DCF7EC9122}"/>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{0A7F4A13-BFA9-4EF4-A2BE-408EAB935292}</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975D-46BD-9E60-B4DCF7EC912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{1C72D488-6A34-4CA9-93CA-737FB4D7CCA8}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75D-46BD-9E60-B4DCF7EC912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{E36F439C-EEB3-454E-B098-154F21C3C2C5}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5D-46BD-9E60-B4DCF7EC9122}"/>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{B5FCFC3D-EF49-4118-92D2-787B903C5F45}</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975D-46BD-9E60-B4DCF7EC9122}"/>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{EA809E65-2C2A-48DC-A5AD-6B123C8EB5DF}</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975D-46BD-9E60-B4DCF7EC9122}"/>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{E2DA847E-AD59-4543-AE94-85F6B04C5DEE}</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975D-46BD-9E60-B4DCF7EC912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{BC1F31AF-25C1-4208-8649-CFBBE443B77C}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5D-46BD-9E60-B4DCF7EC912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{BAA1080C-8B17-4C07-9839-DC24DEFC0D0B}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5D-46BD-9E60-B4DCF7EC912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{FC025C8D-1D07-4277-9DC1-800793695EC1}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5D-46BD-9E60-B4DCF7EC912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{4A08DFD8-1F32-4C62-A691-1305321BAFA4}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5D-46BD-9E60-B4DCF7EC912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{1C839738-EDC0-41F6-AEA9-2211F3F112C6}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5D-46BD-9E60-B4DCF7EC9122}"/>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{0C0342A9-B1AE-42D3-A5A2-854FE0B15868}</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975D-46BD-9E60-B4DCF7EC91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0.43185631482611347</c:v>
                </c:pt>
                <c:pt idx="1">
                  <c:v>-3.6585365853658538</c:v>
                </c:pt>
                <c:pt idx="2">
                  <c:v>3.5162493340436867</c:v>
                </c:pt>
                <c:pt idx="3">
                  <c:v>-1.7296043914442552</c:v>
                </c:pt>
                <c:pt idx="4">
                  <c:v>0</c:v>
                </c:pt>
                <c:pt idx="5">
                  <c:v>-0.6491499227202473</c:v>
                </c:pt>
                <c:pt idx="6">
                  <c:v>0</c:v>
                </c:pt>
                <c:pt idx="7">
                  <c:v>5.6861428251623014</c:v>
                </c:pt>
                <c:pt idx="8">
                  <c:v>1.0047788261242494</c:v>
                </c:pt>
                <c:pt idx="9">
                  <c:v>6.2776814943192756</c:v>
                </c:pt>
                <c:pt idx="10">
                  <c:v>-2.3071852340145025</c:v>
                </c:pt>
                <c:pt idx="11">
                  <c:v>-1.7108639863130881</c:v>
                </c:pt>
                <c:pt idx="12">
                  <c:v>-1.6046681254558717</c:v>
                </c:pt>
                <c:pt idx="13">
                  <c:v>1.408225316050568</c:v>
                </c:pt>
                <c:pt idx="14">
                  <c:v>2.6392352452202825</c:v>
                </c:pt>
                <c:pt idx="15">
                  <c:v>-4.7905995781862005</c:v>
                </c:pt>
                <c:pt idx="16">
                  <c:v>2.2687609075043631</c:v>
                </c:pt>
                <c:pt idx="17">
                  <c:v>6.2529606821411656</c:v>
                </c:pt>
                <c:pt idx="18">
                  <c:v>2.6810912511759173</c:v>
                </c:pt>
                <c:pt idx="19">
                  <c:v>0.91445989712326159</c:v>
                </c:pt>
                <c:pt idx="20">
                  <c:v>0.9536784741144414</c:v>
                </c:pt>
                <c:pt idx="21">
                  <c:v>0</c:v>
                </c:pt>
                <c:pt idx="23">
                  <c:v>-3.6585365853658538</c:v>
                </c:pt>
                <c:pt idx="24">
                  <c:v>-0.84553982883475975</c:v>
                </c:pt>
                <c:pt idx="25">
                  <c:v>1.5425399423549087</c:v>
                </c:pt>
              </c:numCache>
            </c:numRef>
          </c:val>
          <c:extLst>
            <c:ext xmlns:c16="http://schemas.microsoft.com/office/drawing/2014/chart" uri="{C3380CC4-5D6E-409C-BE32-E72D297353CC}">
              <c16:uniqueId val="{00000020-975D-46BD-9E60-B4DCF7EC912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{E3C68C20-1552-4DE1-91EA-0725A12AACBB}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5D-46BD-9E60-B4DCF7EC912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{BFC6E4E1-E9EA-498F-ACBD-39CFEC0EA226}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5D-46BD-9E60-B4DCF7EC912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{76F2DFEF-18FD-4A81-B17F-96BE6E2EAF55}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5D-46BD-9E60-B4DCF7EC912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{D01C016B-ED3E-466E-8195-AD977B269103}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5D-46BD-9E60-B4DCF7EC912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{3667D4F5-EC21-4DC6-8AC6-DDA355AF81BB}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5D-46BD-9E60-B4DCF7EC912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{3C30555C-F33A-42B2-AB71-A7E67FE80672}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5D-46BD-9E60-B4DCF7EC912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{B9B5BC4F-BA00-4691-A000-DCBE843FA54C}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5D-46BD-9E60-B4DCF7EC912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{BE6F2759-C29B-4DC6-9D11-60C080957543}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5D-46BD-9E60-B4DCF7EC912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{2CE117C3-AB30-44B4-B26A-B1A465D7AEC5}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5D-46BD-9E60-B4DCF7EC912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{E9A589A7-50D3-42C8-A3D1-D87DA159B296}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5D-46BD-9E60-B4DCF7EC912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{C0E2BBD2-8C84-4019-ACFD-5996B24F72CC}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5D-46BD-9E60-B4DCF7EC912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{A906CE68-9ECC-4F10-A34A-F0E9B1E10003}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5D-46BD-9E60-B4DCF7EC912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{96127556-915A-4C99-AE22-4BFE3D99474E}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5D-46BD-9E60-B4DCF7EC912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{80AE0AC3-E8C1-47AF-8DA0-CC04F992AD2A}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5D-46BD-9E60-B4DCF7EC912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{76D157A2-F8BB-47BB-BC37-66BF63A843A4}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5D-46BD-9E60-B4DCF7EC912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{44AA586C-796A-42B9-92E4-C26C82A6CBF5}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5D-46BD-9E60-B4DCF7EC912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{3340EC6B-1A1E-4B76-95A8-87DBD421BB03}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5D-46BD-9E60-B4DCF7EC912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{431C67D0-638B-4B3C-8862-1362D6A55CAC}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5D-46BD-9E60-B4DCF7EC912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{709724E9-4428-4891-9654-F05C97DF4911}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5D-46BD-9E60-B4DCF7EC912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{2C7CBC8B-9C39-4BD2-B87F-E4F39DB0F587}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5D-46BD-9E60-B4DCF7EC912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{1A04D042-A210-420C-88BF-FBEB594ED481}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5D-46BD-9E60-B4DCF7EC912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{6304AB74-863F-4707-8225-F024A0E2B018}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5D-46BD-9E60-B4DCF7EC912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{EFD52469-44D1-4636-BD79-9750FD04432D}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5D-46BD-9E60-B4DCF7EC912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{1AFCC7E0-DA37-4B97-94C9-E3D397AF19FE}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5D-46BD-9E60-B4DCF7EC912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{902A87B4-202A-467F-B473-F3D1AB3659C7}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5D-46BD-9E60-B4DCF7EC912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{B7573570-63C7-4996-B621-666399BC628C}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5D-46BD-9E60-B4DCF7EC912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{3ACA08BD-EBAD-438A-B54E-C2B6F0B6E86A}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5D-46BD-9E60-B4DCF7EC912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{B1A0488E-153F-49A9-A0C5-82969CD5D206}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5D-46BD-9E60-B4DCF7EC912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{E2B8926B-4625-4B95-8D48-F3189C2958BB}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5D-46BD-9E60-B4DCF7EC912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{D7825E1A-1B0C-416A-8A72-91EFE9594EF5}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5D-46BD-9E60-B4DCF7EC912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{CDAE1BB4-6B94-4AF8-8EA2-418873E54462}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5D-46BD-9E60-B4DCF7EC912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{F20A0395-70B7-43D9-83FA-D73917506700}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5D-46BD-9E60-B4DCF7EC91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75D-46BD-9E60-B4DCF7EC912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75D-46BD-9E60-B4DCF7EC912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{D1D167BB-CAB2-4B49-BABA-3F98C099373E}</c15:txfldGUID>
                      <c15:f>Daten_Diagramme!$E$14</c15:f>
                      <c15:dlblFieldTableCache>
                        <c:ptCount val="1"/>
                        <c:pt idx="0">
                          <c:v>-9.5</c:v>
                        </c:pt>
                      </c15:dlblFieldTableCache>
                    </c15:dlblFTEntry>
                  </c15:dlblFieldTable>
                  <c15:showDataLabelsRange val="0"/>
                </c:ext>
                <c:ext xmlns:c16="http://schemas.microsoft.com/office/drawing/2014/chart" uri="{C3380CC4-5D6E-409C-BE32-E72D297353CC}">
                  <c16:uniqueId val="{00000000-58F2-4CD9-8EE1-43B78F357164}"/>
                </c:ext>
              </c:extLst>
            </c:dLbl>
            <c:dLbl>
              <c:idx val="1"/>
              <c:tx>
                <c:strRef>
                  <c:f>Daten_Diagramme!$E$15</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{541928CE-90FC-46E3-9D85-AB4F9511EDCD}</c15:txfldGUID>
                      <c15:f>Daten_Diagramme!$E$15</c15:f>
                      <c15:dlblFieldTableCache>
                        <c:ptCount val="1"/>
                        <c:pt idx="0">
                          <c:v>-19.1</c:v>
                        </c:pt>
                      </c15:dlblFieldTableCache>
                    </c15:dlblFTEntry>
                  </c15:dlblFieldTable>
                  <c15:showDataLabelsRange val="0"/>
                </c:ext>
                <c:ext xmlns:c16="http://schemas.microsoft.com/office/drawing/2014/chart" uri="{C3380CC4-5D6E-409C-BE32-E72D297353CC}">
                  <c16:uniqueId val="{00000001-58F2-4CD9-8EE1-43B78F357164}"/>
                </c:ext>
              </c:extLst>
            </c:dLbl>
            <c:dLbl>
              <c:idx val="2"/>
              <c:tx>
                <c:strRef>
                  <c:f>Daten_Diagramme!$E$16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{82E5BD3B-2E6A-4F74-BBC8-DBA08961BE3C}</c15:txfldGUID>
                      <c15:f>Daten_Diagramme!$E$16</c15:f>
                      <c15:dlblFieldTableCache>
                        <c:ptCount val="1"/>
                        <c:pt idx="0">
                          <c:v>11.4</c:v>
                        </c:pt>
                      </c15:dlblFieldTableCache>
                    </c15:dlblFTEntry>
                  </c15:dlblFieldTable>
                  <c15:showDataLabelsRange val="0"/>
                </c:ext>
                <c:ext xmlns:c16="http://schemas.microsoft.com/office/drawing/2014/chart" uri="{C3380CC4-5D6E-409C-BE32-E72D297353CC}">
                  <c16:uniqueId val="{00000002-58F2-4CD9-8EE1-43B78F357164}"/>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{A03BE540-F126-4D01-954B-77F7B0FCD4FA}</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58F2-4CD9-8EE1-43B78F357164}"/>
                </c:ext>
              </c:extLst>
            </c:dLbl>
            <c:dLbl>
              <c:idx val="4"/>
              <c:tx>
                <c:strRef>
                  <c:f>Daten_Diagramme!$E$18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{A04AA284-6150-4F1F-8258-B217B6545EB1}</c15:txfldGUID>
                      <c15:f>Daten_Diagramme!$E$18</c15:f>
                      <c15:dlblFieldTableCache>
                        <c:ptCount val="1"/>
                        <c:pt idx="0">
                          <c:v>*</c:v>
                        </c:pt>
                      </c15:dlblFieldTableCache>
                    </c15:dlblFTEntry>
                  </c15:dlblFieldTable>
                  <c15:showDataLabelsRange val="0"/>
                </c:ext>
                <c:ext xmlns:c16="http://schemas.microsoft.com/office/drawing/2014/chart" uri="{C3380CC4-5D6E-409C-BE32-E72D297353CC}">
                  <c16:uniqueId val="{00000004-58F2-4CD9-8EE1-43B78F357164}"/>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{6C8DC696-E556-4273-A0E9-0801F742510A}</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58F2-4CD9-8EE1-43B78F357164}"/>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{1B931F49-1998-4BED-95D1-802CB832010C}</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58F2-4CD9-8EE1-43B78F357164}"/>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{418288F1-D59A-4B58-9073-8B5FF57C1BDF}</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58F2-4CD9-8EE1-43B78F357164}"/>
                </c:ext>
              </c:extLst>
            </c:dLbl>
            <c:dLbl>
              <c:idx val="8"/>
              <c:tx>
                <c:strRef>
                  <c:f>Daten_Diagramme!$E$22</c:f>
                  <c:strCache>
                    <c:ptCount val="1"/>
                    <c:pt idx="0">
                      <c:v>-35.4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{E9EC8260-54D3-4353-A154-0B6FD8943425}</c15:txfldGUID>
                      <c15:f>Daten_Diagramme!$E$22</c15:f>
                      <c15:dlblFieldTableCache>
                        <c:ptCount val="1"/>
                        <c:pt idx="0">
                          <c:v>-35.4</c:v>
                        </c:pt>
                      </c15:dlblFieldTableCache>
                    </c15:dlblFTEntry>
                  </c15:dlblFieldTable>
                  <c15:showDataLabelsRange val="0"/>
                </c:ext>
                <c:ext xmlns:c16="http://schemas.microsoft.com/office/drawing/2014/chart" uri="{C3380CC4-5D6E-409C-BE32-E72D297353CC}">
                  <c16:uniqueId val="{00000008-58F2-4CD9-8EE1-43B78F357164}"/>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{D2469CAA-79D8-4D58-A0EC-88AD7F37CDBD}</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58F2-4CD9-8EE1-43B78F357164}"/>
                </c:ext>
              </c:extLst>
            </c:dLbl>
            <c:dLbl>
              <c:idx val="10"/>
              <c:tx>
                <c:strRef>
                  <c:f>Daten_Diagramme!$E$24</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{DAA97E25-179E-419D-91C5-B7B895C8F39C}</c15:txfldGUID>
                      <c15:f>Daten_Diagramme!$E$24</c15:f>
                      <c15:dlblFieldTableCache>
                        <c:ptCount val="1"/>
                        <c:pt idx="0">
                          <c:v>-9.2</c:v>
                        </c:pt>
                      </c15:dlblFieldTableCache>
                    </c15:dlblFTEntry>
                  </c15:dlblFieldTable>
                  <c15:showDataLabelsRange val="0"/>
                </c:ext>
                <c:ext xmlns:c16="http://schemas.microsoft.com/office/drawing/2014/chart" uri="{C3380CC4-5D6E-409C-BE32-E72D297353CC}">
                  <c16:uniqueId val="{0000000A-58F2-4CD9-8EE1-43B78F357164}"/>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{5ECFDA4D-E8AA-42DF-BE60-E8C910A225A1}</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58F2-4CD9-8EE1-43B78F357164}"/>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{0D975935-E599-4C2A-8143-298A266E7D67}</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58F2-4CD9-8EE1-43B78F357164}"/>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{F717D673-F839-4F1D-8294-767A097D024A}</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58F2-4CD9-8EE1-43B78F357164}"/>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{CC716860-62BB-4250-943B-BA17283A81BE}</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58F2-4CD9-8EE1-43B78F357164}"/>
                </c:ext>
              </c:extLst>
            </c:dLbl>
            <c:dLbl>
              <c:idx val="15"/>
              <c:tx>
                <c:strRef>
                  <c:f>Daten_Diagramme!$E$29</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{6E1EBBD7-2BFE-4E0D-BB5B-D38634F26551}</c15:txfldGUID>
                      <c15:f>Daten_Diagramme!$E$29</c15:f>
                      <c15:dlblFieldTableCache>
                        <c:ptCount val="1"/>
                        <c:pt idx="0">
                          <c:v>-15.0</c:v>
                        </c:pt>
                      </c15:dlblFieldTableCache>
                    </c15:dlblFTEntry>
                  </c15:dlblFieldTable>
                  <c15:showDataLabelsRange val="0"/>
                </c:ext>
                <c:ext xmlns:c16="http://schemas.microsoft.com/office/drawing/2014/chart" uri="{C3380CC4-5D6E-409C-BE32-E72D297353CC}">
                  <c16:uniqueId val="{0000000F-58F2-4CD9-8EE1-43B78F357164}"/>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{08DEF6AA-9C92-4DC5-937B-B37309491A7D}</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58F2-4CD9-8EE1-43B78F357164}"/>
                </c:ext>
              </c:extLst>
            </c:dLbl>
            <c:dLbl>
              <c:idx val="17"/>
              <c:tx>
                <c:strRef>
                  <c:f>Daten_Diagramme!$E$31</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{A3517A3E-5351-40F3-BA16-B1505C0F3463}</c15:txfldGUID>
                      <c15:f>Daten_Diagramme!$E$31</c15:f>
                      <c15:dlblFieldTableCache>
                        <c:ptCount val="1"/>
                        <c:pt idx="0">
                          <c:v>-16.2</c:v>
                        </c:pt>
                      </c15:dlblFieldTableCache>
                    </c15:dlblFTEntry>
                  </c15:dlblFieldTable>
                  <c15:showDataLabelsRange val="0"/>
                </c:ext>
                <c:ext xmlns:c16="http://schemas.microsoft.com/office/drawing/2014/chart" uri="{C3380CC4-5D6E-409C-BE32-E72D297353CC}">
                  <c16:uniqueId val="{00000011-58F2-4CD9-8EE1-43B78F357164}"/>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{5038A423-472E-40BB-8793-9CEE31B35663}</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58F2-4CD9-8EE1-43B78F357164}"/>
                </c:ext>
              </c:extLst>
            </c:dLbl>
            <c:dLbl>
              <c:idx val="19"/>
              <c:tx>
                <c:strRef>
                  <c:f>Daten_Diagramme!$E$33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{815FCB2B-76D0-449C-8398-816C817B8DF1}</c15:txfldGUID>
                      <c15:f>Daten_Diagramme!$E$33</c15:f>
                      <c15:dlblFieldTableCache>
                        <c:ptCount val="1"/>
                        <c:pt idx="0">
                          <c:v>-7.1</c:v>
                        </c:pt>
                      </c15:dlblFieldTableCache>
                    </c15:dlblFTEntry>
                  </c15:dlblFieldTable>
                  <c15:showDataLabelsRange val="0"/>
                </c:ext>
                <c:ext xmlns:c16="http://schemas.microsoft.com/office/drawing/2014/chart" uri="{C3380CC4-5D6E-409C-BE32-E72D297353CC}">
                  <c16:uniqueId val="{00000013-58F2-4CD9-8EE1-43B78F357164}"/>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{C9FF804C-CE9F-44A3-91C3-92A1DD5AA681}</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58F2-4CD9-8EE1-43B78F35716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{45F47047-161F-4394-837D-BB91F8F81CF6}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8F2-4CD9-8EE1-43B78F35716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{93D82D97-8279-4E29-9BF9-4F00F2AB55E0}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8F2-4CD9-8EE1-43B78F357164}"/>
                </c:ext>
              </c:extLst>
            </c:dLbl>
            <c:dLbl>
              <c:idx val="23"/>
              <c:tx>
                <c:strRef>
                  <c:f>Daten_Diagramme!$E$37</c:f>
                  <c:strCache>
                    <c:ptCount val="1"/>
                    <c:pt idx="0">
                      <c:v>-19.1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{3B9D03B0-5CFF-4709-996F-FBFB071FB8EE}</c15:txfldGUID>
                      <c15:f>Daten_Diagramme!$E$37</c15:f>
                      <c15:dlblFieldTableCache>
                        <c:ptCount val="1"/>
                        <c:pt idx="0">
                          <c:v>-19.1</c:v>
                        </c:pt>
                      </c15:dlblFieldTableCache>
                    </c15:dlblFTEntry>
                  </c15:dlblFieldTable>
                  <c15:showDataLabelsRange val="0"/>
                </c:ext>
                <c:ext xmlns:c16="http://schemas.microsoft.com/office/drawing/2014/chart" uri="{C3380CC4-5D6E-409C-BE32-E72D297353CC}">
                  <c16:uniqueId val="{00000017-58F2-4CD9-8EE1-43B78F357164}"/>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{F0315A35-CEA8-4310-A3B3-925C51499DD3}</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58F2-4CD9-8EE1-43B78F357164}"/>
                </c:ext>
              </c:extLst>
            </c:dLbl>
            <c:dLbl>
              <c:idx val="25"/>
              <c:tx>
                <c:strRef>
                  <c:f>Daten_Diagramme!$E$39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{2DE68D44-8C86-4806-AB19-65DC41B0A4CC}</c15:txfldGUID>
                      <c15:f>Daten_Diagramme!$E$39</c15:f>
                      <c15:dlblFieldTableCache>
                        <c:ptCount val="1"/>
                        <c:pt idx="0">
                          <c:v>-10.2</c:v>
                        </c:pt>
                      </c15:dlblFieldTableCache>
                    </c15:dlblFTEntry>
                  </c15:dlblFieldTable>
                  <c15:showDataLabelsRange val="0"/>
                </c:ext>
                <c:ext xmlns:c16="http://schemas.microsoft.com/office/drawing/2014/chart" uri="{C3380CC4-5D6E-409C-BE32-E72D297353CC}">
                  <c16:uniqueId val="{00000019-58F2-4CD9-8EE1-43B78F35716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{30764A79-D0A2-4CA6-8BF9-09D99F0C1A2B}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8F2-4CD9-8EE1-43B78F35716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{D017E19B-4F79-43F3-9BBB-B5E5831A3ADB}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8F2-4CD9-8EE1-43B78F35716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{BE45D746-CA3A-4BD1-8735-FB9AA8CCF4F4}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8F2-4CD9-8EE1-43B78F35716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{985963B3-C20A-4FEF-981E-7ADA7FC25AE7}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8F2-4CD9-8EE1-43B78F35716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{A28C3B75-0222-4E37-B531-645CB38CF050}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8F2-4CD9-8EE1-43B78F357164}"/>
                </c:ext>
              </c:extLst>
            </c:dLbl>
            <c:dLbl>
              <c:idx val="31"/>
              <c:tx>
                <c:strRef>
                  <c:f>Daten_Diagramme!$E$45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{8591A30A-EDBF-4D22-8E2A-FB0EE76D5571}</c15:txfldGUID>
                      <c15:f>Daten_Diagramme!$E$45</c15:f>
                      <c15:dlblFieldTableCache>
                        <c:ptCount val="1"/>
                        <c:pt idx="0">
                          <c:v>-10.2</c:v>
                        </c:pt>
                      </c15:dlblFieldTableCache>
                    </c15:dlblFTEntry>
                  </c15:dlblFieldTable>
                  <c15:showDataLabelsRange val="0"/>
                </c:ext>
                <c:ext xmlns:c16="http://schemas.microsoft.com/office/drawing/2014/chart" uri="{C3380CC4-5D6E-409C-BE32-E72D297353CC}">
                  <c16:uniqueId val="{0000001F-58F2-4CD9-8EE1-43B78F3571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-9.4623071171232418</c:v>
                </c:pt>
                <c:pt idx="1">
                  <c:v>-19.148936170212767</c:v>
                </c:pt>
                <c:pt idx="2">
                  <c:v>11.428571428571429</c:v>
                </c:pt>
                <c:pt idx="3">
                  <c:v>-4.0376850605652761</c:v>
                </c:pt>
                <c:pt idx="4">
                  <c:v>0</c:v>
                </c:pt>
                <c:pt idx="5">
                  <c:v>8.3003952569169961</c:v>
                </c:pt>
                <c:pt idx="6">
                  <c:v>0</c:v>
                </c:pt>
                <c:pt idx="7">
                  <c:v>1.25</c:v>
                </c:pt>
                <c:pt idx="8">
                  <c:v>-35.428968391802712</c:v>
                </c:pt>
                <c:pt idx="9">
                  <c:v>-0.6741573033707865</c:v>
                </c:pt>
                <c:pt idx="10">
                  <c:v>-9.228550829127613</c:v>
                </c:pt>
                <c:pt idx="11">
                  <c:v>-3.8095238095238093</c:v>
                </c:pt>
                <c:pt idx="12">
                  <c:v>5.4347826086956523</c:v>
                </c:pt>
                <c:pt idx="13">
                  <c:v>2.3015873015873014</c:v>
                </c:pt>
                <c:pt idx="14">
                  <c:v>0.6962576153176675</c:v>
                </c:pt>
                <c:pt idx="15">
                  <c:v>-15.023474178403756</c:v>
                </c:pt>
                <c:pt idx="16">
                  <c:v>2.816901408450704</c:v>
                </c:pt>
                <c:pt idx="17">
                  <c:v>-16.193181818181817</c:v>
                </c:pt>
                <c:pt idx="18">
                  <c:v>-4.1095890410958908</c:v>
                </c:pt>
                <c:pt idx="19">
                  <c:v>-7.1428571428571432</c:v>
                </c:pt>
                <c:pt idx="20">
                  <c:v>-4.5051194539249151</c:v>
                </c:pt>
                <c:pt idx="21">
                  <c:v>0</c:v>
                </c:pt>
                <c:pt idx="23">
                  <c:v>-19.148936170212767</c:v>
                </c:pt>
                <c:pt idx="24">
                  <c:v>-1.589825119236884</c:v>
                </c:pt>
                <c:pt idx="25">
                  <c:v>-10.167089362971804</c:v>
                </c:pt>
              </c:numCache>
            </c:numRef>
          </c:val>
          <c:extLst>
            <c:ext xmlns:c16="http://schemas.microsoft.com/office/drawing/2014/chart" uri="{C3380CC4-5D6E-409C-BE32-E72D297353CC}">
              <c16:uniqueId val="{00000020-58F2-4CD9-8EE1-43B78F35716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{BE8CBBBE-23E8-449E-9503-72DD1100A1FB}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8F2-4CD9-8EE1-43B78F35716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{DC95F4FA-B008-4EB0-B117-DFE5B8C301C1}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8F2-4CD9-8EE1-43B78F35716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{23BE9BEC-3055-49E5-9652-ACC60B031F1B}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8F2-4CD9-8EE1-43B78F35716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{AFB14E14-74D5-4BB3-BEB5-54307BE9E8AC}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8F2-4CD9-8EE1-43B78F35716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{3EED6AE0-4CD7-4ABD-8331-6A8372C8ABBA}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8F2-4CD9-8EE1-43B78F35716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{6A9CF29A-9B70-4C5D-8FCB-EC446DEA397E}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8F2-4CD9-8EE1-43B78F35716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{ACE0C9ED-67CD-4647-9D79-FA420A8BED56}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8F2-4CD9-8EE1-43B78F35716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{E7299DAF-0D61-41D3-9BDF-D687650CC8A8}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8F2-4CD9-8EE1-43B78F35716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{D9AB7124-7596-4F18-B80F-0B4365428D70}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8F2-4CD9-8EE1-43B78F35716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{646731B2-00EF-4D3D-8B90-612495D27B6E}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8F2-4CD9-8EE1-43B78F35716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{13CC9346-4D34-4192-817D-FACEFCFEA87E}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8F2-4CD9-8EE1-43B78F35716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{62A4B0F8-2CD5-476F-BB22-3EDB93CC73B2}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8F2-4CD9-8EE1-43B78F35716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{14ED6A1C-BBA1-4683-AFB5-BF2A742C42E3}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8F2-4CD9-8EE1-43B78F35716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{F8371402-BECE-49E0-BF2F-4096C6796259}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8F2-4CD9-8EE1-43B78F35716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{0697A139-F354-418C-8FA4-4C0D0D809566}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8F2-4CD9-8EE1-43B78F35716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{1340E6C7-C43E-401D-944C-F93BF079E7A1}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8F2-4CD9-8EE1-43B78F35716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{920BD37A-5B25-4B08-A104-0A359666AE9C}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8F2-4CD9-8EE1-43B78F35716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{44AD12D9-4777-4305-9DB9-5ECDFAC9C656}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8F2-4CD9-8EE1-43B78F35716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{7668E1F6-D3D9-48EB-ABE8-067CD2D79734}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8F2-4CD9-8EE1-43B78F35716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{D4D09EC2-F409-4284-AB9C-55DE8EF8CE50}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8F2-4CD9-8EE1-43B78F35716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{A6956454-6BFC-4AEF-BD4A-96F108A69166}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8F2-4CD9-8EE1-43B78F35716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{26D38D98-19E7-4B4C-99E6-EFFB0C0A33C9}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8F2-4CD9-8EE1-43B78F35716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{85886B73-9E9A-4299-86BE-C2CAE9EDE57B}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8F2-4CD9-8EE1-43B78F35716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{567DAF37-F84F-4FA4-BD69-ABE4D8144392}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8F2-4CD9-8EE1-43B78F35716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{6396D44A-4690-4064-A77B-96A7AFD066CF}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8F2-4CD9-8EE1-43B78F35716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{0C7ADDA7-F828-4C92-B5DC-F3892CA1BEB8}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8F2-4CD9-8EE1-43B78F35716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{F69594B1-1870-43C9-AA05-91D35E72A066}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8F2-4CD9-8EE1-43B78F35716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{A0D5D7FA-7356-4E74-81CE-DDE9D8793752}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8F2-4CD9-8EE1-43B78F35716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{C85EDC75-BB62-4193-A0B8-45088431F472}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8F2-4CD9-8EE1-43B78F35716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{761910C8-7712-4F47-97C4-14DBD96721A4}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8F2-4CD9-8EE1-43B78F35716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{A55A05A4-10BE-4501-8F94-853633CFA812}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8F2-4CD9-8EE1-43B78F35716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{E452A088-D61A-4412-8395-12E3EF7A1702}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8F2-4CD9-8EE1-43B78F3571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8F2-4CD9-8EE1-43B78F35716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8F2-4CD9-8EE1-43B78F35716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{B6ECF9AD-212D-4742-90FD-0050ECCE0BBD}</c15:txfldGUID>
                      <c15:f>Diagramm!$I$46</c15:f>
                      <c15:dlblFieldTableCache>
                        <c:ptCount val="1"/>
                      </c15:dlblFieldTableCache>
                    </c15:dlblFTEntry>
                  </c15:dlblFieldTable>
                  <c15:showDataLabelsRange val="0"/>
                </c:ext>
                <c:ext xmlns:c16="http://schemas.microsoft.com/office/drawing/2014/chart" uri="{C3380CC4-5D6E-409C-BE32-E72D297353CC}">
                  <c16:uniqueId val="{00000000-5620-4C60-9CA6-82D459C6372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{382BFDDB-3F95-4BAA-AADB-80B4C79C5FE2}</c15:txfldGUID>
                      <c15:f>Diagramm!$I$47</c15:f>
                      <c15:dlblFieldTableCache>
                        <c:ptCount val="1"/>
                      </c15:dlblFieldTableCache>
                    </c15:dlblFTEntry>
                  </c15:dlblFieldTable>
                  <c15:showDataLabelsRange val="0"/>
                </c:ext>
                <c:ext xmlns:c16="http://schemas.microsoft.com/office/drawing/2014/chart" uri="{C3380CC4-5D6E-409C-BE32-E72D297353CC}">
                  <c16:uniqueId val="{00000001-5620-4C60-9CA6-82D459C6372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{32572D5A-A8BF-4FAD-8E03-429F15F49C78}</c15:txfldGUID>
                      <c15:f>Diagramm!$I$48</c15:f>
                      <c15:dlblFieldTableCache>
                        <c:ptCount val="1"/>
                      </c15:dlblFieldTableCache>
                    </c15:dlblFTEntry>
                  </c15:dlblFieldTable>
                  <c15:showDataLabelsRange val="0"/>
                </c:ext>
                <c:ext xmlns:c16="http://schemas.microsoft.com/office/drawing/2014/chart" uri="{C3380CC4-5D6E-409C-BE32-E72D297353CC}">
                  <c16:uniqueId val="{00000002-5620-4C60-9CA6-82D459C6372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{4C27E116-8642-4ADC-BBE8-C21E6070B338}</c15:txfldGUID>
                      <c15:f>Diagramm!$I$49</c15:f>
                      <c15:dlblFieldTableCache>
                        <c:ptCount val="1"/>
                      </c15:dlblFieldTableCache>
                    </c15:dlblFTEntry>
                  </c15:dlblFieldTable>
                  <c15:showDataLabelsRange val="0"/>
                </c:ext>
                <c:ext xmlns:c16="http://schemas.microsoft.com/office/drawing/2014/chart" uri="{C3380CC4-5D6E-409C-BE32-E72D297353CC}">
                  <c16:uniqueId val="{00000003-5620-4C60-9CA6-82D459C6372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{2D7068DC-4E13-484D-A2D3-D4E0820730DB}</c15:txfldGUID>
                      <c15:f>Diagramm!$I$50</c15:f>
                      <c15:dlblFieldTableCache>
                        <c:ptCount val="1"/>
                      </c15:dlblFieldTableCache>
                    </c15:dlblFTEntry>
                  </c15:dlblFieldTable>
                  <c15:showDataLabelsRange val="0"/>
                </c:ext>
                <c:ext xmlns:c16="http://schemas.microsoft.com/office/drawing/2014/chart" uri="{C3380CC4-5D6E-409C-BE32-E72D297353CC}">
                  <c16:uniqueId val="{00000004-5620-4C60-9CA6-82D459C6372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{BD14177E-BAF2-40A5-AB13-50307A2C02C0}</c15:txfldGUID>
                      <c15:f>Diagramm!$I$51</c15:f>
                      <c15:dlblFieldTableCache>
                        <c:ptCount val="1"/>
                      </c15:dlblFieldTableCache>
                    </c15:dlblFTEntry>
                  </c15:dlblFieldTable>
                  <c15:showDataLabelsRange val="0"/>
                </c:ext>
                <c:ext xmlns:c16="http://schemas.microsoft.com/office/drawing/2014/chart" uri="{C3380CC4-5D6E-409C-BE32-E72D297353CC}">
                  <c16:uniqueId val="{00000005-5620-4C60-9CA6-82D459C6372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{28FEF1AF-B0DE-4FF7-AC21-E79E88A40D87}</c15:txfldGUID>
                      <c15:f>Diagramm!$I$52</c15:f>
                      <c15:dlblFieldTableCache>
                        <c:ptCount val="1"/>
                      </c15:dlblFieldTableCache>
                    </c15:dlblFTEntry>
                  </c15:dlblFieldTable>
                  <c15:showDataLabelsRange val="0"/>
                </c:ext>
                <c:ext xmlns:c16="http://schemas.microsoft.com/office/drawing/2014/chart" uri="{C3380CC4-5D6E-409C-BE32-E72D297353CC}">
                  <c16:uniqueId val="{00000006-5620-4C60-9CA6-82D459C6372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{104862C6-728D-456F-8F77-12030E88CD7A}</c15:txfldGUID>
                      <c15:f>Diagramm!$I$53</c15:f>
                      <c15:dlblFieldTableCache>
                        <c:ptCount val="1"/>
                      </c15:dlblFieldTableCache>
                    </c15:dlblFTEntry>
                  </c15:dlblFieldTable>
                  <c15:showDataLabelsRange val="0"/>
                </c:ext>
                <c:ext xmlns:c16="http://schemas.microsoft.com/office/drawing/2014/chart" uri="{C3380CC4-5D6E-409C-BE32-E72D297353CC}">
                  <c16:uniqueId val="{00000007-5620-4C60-9CA6-82D459C6372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{D0521D50-3820-4803-AC44-446300DE6A5C}</c15:txfldGUID>
                      <c15:f>Diagramm!$I$54</c15:f>
                      <c15:dlblFieldTableCache>
                        <c:ptCount val="1"/>
                      </c15:dlblFieldTableCache>
                    </c15:dlblFTEntry>
                  </c15:dlblFieldTable>
                  <c15:showDataLabelsRange val="0"/>
                </c:ext>
                <c:ext xmlns:c16="http://schemas.microsoft.com/office/drawing/2014/chart" uri="{C3380CC4-5D6E-409C-BE32-E72D297353CC}">
                  <c16:uniqueId val="{00000008-5620-4C60-9CA6-82D459C6372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{948B57B9-8F1D-4C78-A062-C493543F6413}</c15:txfldGUID>
                      <c15:f>Diagramm!$I$55</c15:f>
                      <c15:dlblFieldTableCache>
                        <c:ptCount val="1"/>
                      </c15:dlblFieldTableCache>
                    </c15:dlblFTEntry>
                  </c15:dlblFieldTable>
                  <c15:showDataLabelsRange val="0"/>
                </c:ext>
                <c:ext xmlns:c16="http://schemas.microsoft.com/office/drawing/2014/chart" uri="{C3380CC4-5D6E-409C-BE32-E72D297353CC}">
                  <c16:uniqueId val="{00000009-5620-4C60-9CA6-82D459C6372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{E8CD112F-1DF7-43D2-A57D-83D05A29BBC0}</c15:txfldGUID>
                      <c15:f>Diagramm!$I$56</c15:f>
                      <c15:dlblFieldTableCache>
                        <c:ptCount val="1"/>
                      </c15:dlblFieldTableCache>
                    </c15:dlblFTEntry>
                  </c15:dlblFieldTable>
                  <c15:showDataLabelsRange val="0"/>
                </c:ext>
                <c:ext xmlns:c16="http://schemas.microsoft.com/office/drawing/2014/chart" uri="{C3380CC4-5D6E-409C-BE32-E72D297353CC}">
                  <c16:uniqueId val="{0000000A-5620-4C60-9CA6-82D459C6372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{F0A87CB8-84F2-4C9B-915E-849E7021E812}</c15:txfldGUID>
                      <c15:f>Diagramm!$I$57</c15:f>
                      <c15:dlblFieldTableCache>
                        <c:ptCount val="1"/>
                      </c15:dlblFieldTableCache>
                    </c15:dlblFTEntry>
                  </c15:dlblFieldTable>
                  <c15:showDataLabelsRange val="0"/>
                </c:ext>
                <c:ext xmlns:c16="http://schemas.microsoft.com/office/drawing/2014/chart" uri="{C3380CC4-5D6E-409C-BE32-E72D297353CC}">
                  <c16:uniqueId val="{0000000B-5620-4C60-9CA6-82D459C6372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{075A07ED-21AF-4113-B3DD-1D3D9BFBBA02}</c15:txfldGUID>
                      <c15:f>Diagramm!$I$58</c15:f>
                      <c15:dlblFieldTableCache>
                        <c:ptCount val="1"/>
                      </c15:dlblFieldTableCache>
                    </c15:dlblFTEntry>
                  </c15:dlblFieldTable>
                  <c15:showDataLabelsRange val="0"/>
                </c:ext>
                <c:ext xmlns:c16="http://schemas.microsoft.com/office/drawing/2014/chart" uri="{C3380CC4-5D6E-409C-BE32-E72D297353CC}">
                  <c16:uniqueId val="{0000000C-5620-4C60-9CA6-82D459C6372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{F85EED65-8A2A-4356-8514-368C732FFAD7}</c15:txfldGUID>
                      <c15:f>Diagramm!$I$59</c15:f>
                      <c15:dlblFieldTableCache>
                        <c:ptCount val="1"/>
                      </c15:dlblFieldTableCache>
                    </c15:dlblFTEntry>
                  </c15:dlblFieldTable>
                  <c15:showDataLabelsRange val="0"/>
                </c:ext>
                <c:ext xmlns:c16="http://schemas.microsoft.com/office/drawing/2014/chart" uri="{C3380CC4-5D6E-409C-BE32-E72D297353CC}">
                  <c16:uniqueId val="{0000000D-5620-4C60-9CA6-82D459C6372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{696CCD71-D764-4711-9B1A-225F64C76D0D}</c15:txfldGUID>
                      <c15:f>Diagramm!$I$60</c15:f>
                      <c15:dlblFieldTableCache>
                        <c:ptCount val="1"/>
                      </c15:dlblFieldTableCache>
                    </c15:dlblFTEntry>
                  </c15:dlblFieldTable>
                  <c15:showDataLabelsRange val="0"/>
                </c:ext>
                <c:ext xmlns:c16="http://schemas.microsoft.com/office/drawing/2014/chart" uri="{C3380CC4-5D6E-409C-BE32-E72D297353CC}">
                  <c16:uniqueId val="{0000000E-5620-4C60-9CA6-82D459C6372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{54F335B6-2037-4267-8CC9-D1643550EEFC}</c15:txfldGUID>
                      <c15:f>Diagramm!$I$61</c15:f>
                      <c15:dlblFieldTableCache>
                        <c:ptCount val="1"/>
                      </c15:dlblFieldTableCache>
                    </c15:dlblFTEntry>
                  </c15:dlblFieldTable>
                  <c15:showDataLabelsRange val="0"/>
                </c:ext>
                <c:ext xmlns:c16="http://schemas.microsoft.com/office/drawing/2014/chart" uri="{C3380CC4-5D6E-409C-BE32-E72D297353CC}">
                  <c16:uniqueId val="{0000000F-5620-4C60-9CA6-82D459C6372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{8A4C570F-98E5-40C1-85A6-C55AD5886DA6}</c15:txfldGUID>
                      <c15:f>Diagramm!$I$62</c15:f>
                      <c15:dlblFieldTableCache>
                        <c:ptCount val="1"/>
                      </c15:dlblFieldTableCache>
                    </c15:dlblFTEntry>
                  </c15:dlblFieldTable>
                  <c15:showDataLabelsRange val="0"/>
                </c:ext>
                <c:ext xmlns:c16="http://schemas.microsoft.com/office/drawing/2014/chart" uri="{C3380CC4-5D6E-409C-BE32-E72D297353CC}">
                  <c16:uniqueId val="{00000010-5620-4C60-9CA6-82D459C6372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{C1AA353E-8A89-440D-AC76-0BDDF2245772}</c15:txfldGUID>
                      <c15:f>Diagramm!$I$63</c15:f>
                      <c15:dlblFieldTableCache>
                        <c:ptCount val="1"/>
                      </c15:dlblFieldTableCache>
                    </c15:dlblFTEntry>
                  </c15:dlblFieldTable>
                  <c15:showDataLabelsRange val="0"/>
                </c:ext>
                <c:ext xmlns:c16="http://schemas.microsoft.com/office/drawing/2014/chart" uri="{C3380CC4-5D6E-409C-BE32-E72D297353CC}">
                  <c16:uniqueId val="{00000011-5620-4C60-9CA6-82D459C6372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{DC55B731-A02C-4B0F-8D5C-7F25F78EC603}</c15:txfldGUID>
                      <c15:f>Diagramm!$I$64</c15:f>
                      <c15:dlblFieldTableCache>
                        <c:ptCount val="1"/>
                      </c15:dlblFieldTableCache>
                    </c15:dlblFTEntry>
                  </c15:dlblFieldTable>
                  <c15:showDataLabelsRange val="0"/>
                </c:ext>
                <c:ext xmlns:c16="http://schemas.microsoft.com/office/drawing/2014/chart" uri="{C3380CC4-5D6E-409C-BE32-E72D297353CC}">
                  <c16:uniqueId val="{00000012-5620-4C60-9CA6-82D459C6372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{B9B6A864-E47C-45F2-A9FD-27588C2D361C}</c15:txfldGUID>
                      <c15:f>Diagramm!$I$65</c15:f>
                      <c15:dlblFieldTableCache>
                        <c:ptCount val="1"/>
                      </c15:dlblFieldTableCache>
                    </c15:dlblFTEntry>
                  </c15:dlblFieldTable>
                  <c15:showDataLabelsRange val="0"/>
                </c:ext>
                <c:ext xmlns:c16="http://schemas.microsoft.com/office/drawing/2014/chart" uri="{C3380CC4-5D6E-409C-BE32-E72D297353CC}">
                  <c16:uniqueId val="{00000013-5620-4C60-9CA6-82D459C6372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{63C715BA-67FB-4B37-9FAA-6BF58B1EDA0D}</c15:txfldGUID>
                      <c15:f>Diagramm!$I$66</c15:f>
                      <c15:dlblFieldTableCache>
                        <c:ptCount val="1"/>
                      </c15:dlblFieldTableCache>
                    </c15:dlblFTEntry>
                  </c15:dlblFieldTable>
                  <c15:showDataLabelsRange val="0"/>
                </c:ext>
                <c:ext xmlns:c16="http://schemas.microsoft.com/office/drawing/2014/chart" uri="{C3380CC4-5D6E-409C-BE32-E72D297353CC}">
                  <c16:uniqueId val="{00000014-5620-4C60-9CA6-82D459C6372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{E35A2CD6-EA0E-448B-BD6D-ED33BF51392D}</c15:txfldGUID>
                      <c15:f>Diagramm!$I$67</c15:f>
                      <c15:dlblFieldTableCache>
                        <c:ptCount val="1"/>
                      </c15:dlblFieldTableCache>
                    </c15:dlblFTEntry>
                  </c15:dlblFieldTable>
                  <c15:showDataLabelsRange val="0"/>
                </c:ext>
                <c:ext xmlns:c16="http://schemas.microsoft.com/office/drawing/2014/chart" uri="{C3380CC4-5D6E-409C-BE32-E72D297353CC}">
                  <c16:uniqueId val="{00000015-5620-4C60-9CA6-82D459C637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620-4C60-9CA6-82D459C6372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{B6FF4BB7-1111-4555-A662-36DD44A1484E}</c15:txfldGUID>
                      <c15:f>Diagramm!$K$46</c15:f>
                      <c15:dlblFieldTableCache>
                        <c:ptCount val="1"/>
                      </c15:dlblFieldTableCache>
                    </c15:dlblFTEntry>
                  </c15:dlblFieldTable>
                  <c15:showDataLabelsRange val="0"/>
                </c:ext>
                <c:ext xmlns:c16="http://schemas.microsoft.com/office/drawing/2014/chart" uri="{C3380CC4-5D6E-409C-BE32-E72D297353CC}">
                  <c16:uniqueId val="{00000017-5620-4C60-9CA6-82D459C6372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{597CA533-746E-4159-8F1E-738BF29700E0}</c15:txfldGUID>
                      <c15:f>Diagramm!$K$47</c15:f>
                      <c15:dlblFieldTableCache>
                        <c:ptCount val="1"/>
                      </c15:dlblFieldTableCache>
                    </c15:dlblFTEntry>
                  </c15:dlblFieldTable>
                  <c15:showDataLabelsRange val="0"/>
                </c:ext>
                <c:ext xmlns:c16="http://schemas.microsoft.com/office/drawing/2014/chart" uri="{C3380CC4-5D6E-409C-BE32-E72D297353CC}">
                  <c16:uniqueId val="{00000018-5620-4C60-9CA6-82D459C6372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{71DA7D5C-F3D6-421B-8A66-9B0535BAAAD4}</c15:txfldGUID>
                      <c15:f>Diagramm!$K$48</c15:f>
                      <c15:dlblFieldTableCache>
                        <c:ptCount val="1"/>
                      </c15:dlblFieldTableCache>
                    </c15:dlblFTEntry>
                  </c15:dlblFieldTable>
                  <c15:showDataLabelsRange val="0"/>
                </c:ext>
                <c:ext xmlns:c16="http://schemas.microsoft.com/office/drawing/2014/chart" uri="{C3380CC4-5D6E-409C-BE32-E72D297353CC}">
                  <c16:uniqueId val="{00000019-5620-4C60-9CA6-82D459C6372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{D4B72763-E615-4206-9E26-FC12095EE667}</c15:txfldGUID>
                      <c15:f>Diagramm!$K$49</c15:f>
                      <c15:dlblFieldTableCache>
                        <c:ptCount val="1"/>
                      </c15:dlblFieldTableCache>
                    </c15:dlblFTEntry>
                  </c15:dlblFieldTable>
                  <c15:showDataLabelsRange val="0"/>
                </c:ext>
                <c:ext xmlns:c16="http://schemas.microsoft.com/office/drawing/2014/chart" uri="{C3380CC4-5D6E-409C-BE32-E72D297353CC}">
                  <c16:uniqueId val="{0000001A-5620-4C60-9CA6-82D459C6372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{E7F2CCF1-88A6-4473-8719-66D0A7EEEE06}</c15:txfldGUID>
                      <c15:f>Diagramm!$K$50</c15:f>
                      <c15:dlblFieldTableCache>
                        <c:ptCount val="1"/>
                      </c15:dlblFieldTableCache>
                    </c15:dlblFTEntry>
                  </c15:dlblFieldTable>
                  <c15:showDataLabelsRange val="0"/>
                </c:ext>
                <c:ext xmlns:c16="http://schemas.microsoft.com/office/drawing/2014/chart" uri="{C3380CC4-5D6E-409C-BE32-E72D297353CC}">
                  <c16:uniqueId val="{0000001B-5620-4C60-9CA6-82D459C6372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{4629B587-1D85-4FA6-A590-3049EF2742B6}</c15:txfldGUID>
                      <c15:f>Diagramm!$K$51</c15:f>
                      <c15:dlblFieldTableCache>
                        <c:ptCount val="1"/>
                      </c15:dlblFieldTableCache>
                    </c15:dlblFTEntry>
                  </c15:dlblFieldTable>
                  <c15:showDataLabelsRange val="0"/>
                </c:ext>
                <c:ext xmlns:c16="http://schemas.microsoft.com/office/drawing/2014/chart" uri="{C3380CC4-5D6E-409C-BE32-E72D297353CC}">
                  <c16:uniqueId val="{0000001C-5620-4C60-9CA6-82D459C6372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{985D1A9F-3E63-4EED-B021-64ACEBB2F7B0}</c15:txfldGUID>
                      <c15:f>Diagramm!$K$52</c15:f>
                      <c15:dlblFieldTableCache>
                        <c:ptCount val="1"/>
                      </c15:dlblFieldTableCache>
                    </c15:dlblFTEntry>
                  </c15:dlblFieldTable>
                  <c15:showDataLabelsRange val="0"/>
                </c:ext>
                <c:ext xmlns:c16="http://schemas.microsoft.com/office/drawing/2014/chart" uri="{C3380CC4-5D6E-409C-BE32-E72D297353CC}">
                  <c16:uniqueId val="{0000001D-5620-4C60-9CA6-82D459C6372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{1B3DB13C-DF29-4BAF-B79A-6775620FD562}</c15:txfldGUID>
                      <c15:f>Diagramm!$K$53</c15:f>
                      <c15:dlblFieldTableCache>
                        <c:ptCount val="1"/>
                      </c15:dlblFieldTableCache>
                    </c15:dlblFTEntry>
                  </c15:dlblFieldTable>
                  <c15:showDataLabelsRange val="0"/>
                </c:ext>
                <c:ext xmlns:c16="http://schemas.microsoft.com/office/drawing/2014/chart" uri="{C3380CC4-5D6E-409C-BE32-E72D297353CC}">
                  <c16:uniqueId val="{0000001E-5620-4C60-9CA6-82D459C6372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{0850CC10-D004-48CF-BD94-FEFE3459BEB5}</c15:txfldGUID>
                      <c15:f>Diagramm!$K$54</c15:f>
                      <c15:dlblFieldTableCache>
                        <c:ptCount val="1"/>
                      </c15:dlblFieldTableCache>
                    </c15:dlblFTEntry>
                  </c15:dlblFieldTable>
                  <c15:showDataLabelsRange val="0"/>
                </c:ext>
                <c:ext xmlns:c16="http://schemas.microsoft.com/office/drawing/2014/chart" uri="{C3380CC4-5D6E-409C-BE32-E72D297353CC}">
                  <c16:uniqueId val="{0000001F-5620-4C60-9CA6-82D459C6372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{D326402B-025D-40FB-A491-68C9C290A026}</c15:txfldGUID>
                      <c15:f>Diagramm!$K$55</c15:f>
                      <c15:dlblFieldTableCache>
                        <c:ptCount val="1"/>
                      </c15:dlblFieldTableCache>
                    </c15:dlblFTEntry>
                  </c15:dlblFieldTable>
                  <c15:showDataLabelsRange val="0"/>
                </c:ext>
                <c:ext xmlns:c16="http://schemas.microsoft.com/office/drawing/2014/chart" uri="{C3380CC4-5D6E-409C-BE32-E72D297353CC}">
                  <c16:uniqueId val="{00000020-5620-4C60-9CA6-82D459C6372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{94F0FA37-56EF-42DF-98A5-D0975C21AA75}</c15:txfldGUID>
                      <c15:f>Diagramm!$K$56</c15:f>
                      <c15:dlblFieldTableCache>
                        <c:ptCount val="1"/>
                      </c15:dlblFieldTableCache>
                    </c15:dlblFTEntry>
                  </c15:dlblFieldTable>
                  <c15:showDataLabelsRange val="0"/>
                </c:ext>
                <c:ext xmlns:c16="http://schemas.microsoft.com/office/drawing/2014/chart" uri="{C3380CC4-5D6E-409C-BE32-E72D297353CC}">
                  <c16:uniqueId val="{00000021-5620-4C60-9CA6-82D459C6372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{8E130CE3-0F94-4FA8-91F1-9D7B3DA225AA}</c15:txfldGUID>
                      <c15:f>Diagramm!$K$57</c15:f>
                      <c15:dlblFieldTableCache>
                        <c:ptCount val="1"/>
                      </c15:dlblFieldTableCache>
                    </c15:dlblFTEntry>
                  </c15:dlblFieldTable>
                  <c15:showDataLabelsRange val="0"/>
                </c:ext>
                <c:ext xmlns:c16="http://schemas.microsoft.com/office/drawing/2014/chart" uri="{C3380CC4-5D6E-409C-BE32-E72D297353CC}">
                  <c16:uniqueId val="{00000022-5620-4C60-9CA6-82D459C6372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{AC3C4979-99CB-4350-9356-C01FCC489632}</c15:txfldGUID>
                      <c15:f>Diagramm!$K$58</c15:f>
                      <c15:dlblFieldTableCache>
                        <c:ptCount val="1"/>
                      </c15:dlblFieldTableCache>
                    </c15:dlblFTEntry>
                  </c15:dlblFieldTable>
                  <c15:showDataLabelsRange val="0"/>
                </c:ext>
                <c:ext xmlns:c16="http://schemas.microsoft.com/office/drawing/2014/chart" uri="{C3380CC4-5D6E-409C-BE32-E72D297353CC}">
                  <c16:uniqueId val="{00000023-5620-4C60-9CA6-82D459C6372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{A8A09A79-7B92-4A46-B0C6-0DA9B2ED7D09}</c15:txfldGUID>
                      <c15:f>Diagramm!$K$59</c15:f>
                      <c15:dlblFieldTableCache>
                        <c:ptCount val="1"/>
                      </c15:dlblFieldTableCache>
                    </c15:dlblFTEntry>
                  </c15:dlblFieldTable>
                  <c15:showDataLabelsRange val="0"/>
                </c:ext>
                <c:ext xmlns:c16="http://schemas.microsoft.com/office/drawing/2014/chart" uri="{C3380CC4-5D6E-409C-BE32-E72D297353CC}">
                  <c16:uniqueId val="{00000024-5620-4C60-9CA6-82D459C6372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{650B6B8B-4CE8-40E8-9F2D-9D74CA756165}</c15:txfldGUID>
                      <c15:f>Diagramm!$K$60</c15:f>
                      <c15:dlblFieldTableCache>
                        <c:ptCount val="1"/>
                      </c15:dlblFieldTableCache>
                    </c15:dlblFTEntry>
                  </c15:dlblFieldTable>
                  <c15:showDataLabelsRange val="0"/>
                </c:ext>
                <c:ext xmlns:c16="http://schemas.microsoft.com/office/drawing/2014/chart" uri="{C3380CC4-5D6E-409C-BE32-E72D297353CC}">
                  <c16:uniqueId val="{00000025-5620-4C60-9CA6-82D459C6372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{CBE44908-066B-4341-90D3-76B5452E773B}</c15:txfldGUID>
                      <c15:f>Diagramm!$K$61</c15:f>
                      <c15:dlblFieldTableCache>
                        <c:ptCount val="1"/>
                      </c15:dlblFieldTableCache>
                    </c15:dlblFTEntry>
                  </c15:dlblFieldTable>
                  <c15:showDataLabelsRange val="0"/>
                </c:ext>
                <c:ext xmlns:c16="http://schemas.microsoft.com/office/drawing/2014/chart" uri="{C3380CC4-5D6E-409C-BE32-E72D297353CC}">
                  <c16:uniqueId val="{00000026-5620-4C60-9CA6-82D459C6372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{EDD0A438-E795-4BAB-B7F6-4548201A6224}</c15:txfldGUID>
                      <c15:f>Diagramm!$K$62</c15:f>
                      <c15:dlblFieldTableCache>
                        <c:ptCount val="1"/>
                      </c15:dlblFieldTableCache>
                    </c15:dlblFTEntry>
                  </c15:dlblFieldTable>
                  <c15:showDataLabelsRange val="0"/>
                </c:ext>
                <c:ext xmlns:c16="http://schemas.microsoft.com/office/drawing/2014/chart" uri="{C3380CC4-5D6E-409C-BE32-E72D297353CC}">
                  <c16:uniqueId val="{00000027-5620-4C60-9CA6-82D459C6372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{DA7EC5B3-9BF9-4536-ADBB-8266404D0810}</c15:txfldGUID>
                      <c15:f>Diagramm!$K$63</c15:f>
                      <c15:dlblFieldTableCache>
                        <c:ptCount val="1"/>
                      </c15:dlblFieldTableCache>
                    </c15:dlblFTEntry>
                  </c15:dlblFieldTable>
                  <c15:showDataLabelsRange val="0"/>
                </c:ext>
                <c:ext xmlns:c16="http://schemas.microsoft.com/office/drawing/2014/chart" uri="{C3380CC4-5D6E-409C-BE32-E72D297353CC}">
                  <c16:uniqueId val="{00000028-5620-4C60-9CA6-82D459C6372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{5EBB621F-4796-4644-BE9F-09C52B136B24}</c15:txfldGUID>
                      <c15:f>Diagramm!$K$64</c15:f>
                      <c15:dlblFieldTableCache>
                        <c:ptCount val="1"/>
                      </c15:dlblFieldTableCache>
                    </c15:dlblFTEntry>
                  </c15:dlblFieldTable>
                  <c15:showDataLabelsRange val="0"/>
                </c:ext>
                <c:ext xmlns:c16="http://schemas.microsoft.com/office/drawing/2014/chart" uri="{C3380CC4-5D6E-409C-BE32-E72D297353CC}">
                  <c16:uniqueId val="{00000029-5620-4C60-9CA6-82D459C6372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{EE28E7F1-6F45-4934-9F20-944214AB05E1}</c15:txfldGUID>
                      <c15:f>Diagramm!$K$65</c15:f>
                      <c15:dlblFieldTableCache>
                        <c:ptCount val="1"/>
                      </c15:dlblFieldTableCache>
                    </c15:dlblFTEntry>
                  </c15:dlblFieldTable>
                  <c15:showDataLabelsRange val="0"/>
                </c:ext>
                <c:ext xmlns:c16="http://schemas.microsoft.com/office/drawing/2014/chart" uri="{C3380CC4-5D6E-409C-BE32-E72D297353CC}">
                  <c16:uniqueId val="{0000002A-5620-4C60-9CA6-82D459C6372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{870F28D4-0813-4F5A-AA80-B5A101ACCFF7}</c15:txfldGUID>
                      <c15:f>Diagramm!$K$66</c15:f>
                      <c15:dlblFieldTableCache>
                        <c:ptCount val="1"/>
                      </c15:dlblFieldTableCache>
                    </c15:dlblFTEntry>
                  </c15:dlblFieldTable>
                  <c15:showDataLabelsRange val="0"/>
                </c:ext>
                <c:ext xmlns:c16="http://schemas.microsoft.com/office/drawing/2014/chart" uri="{C3380CC4-5D6E-409C-BE32-E72D297353CC}">
                  <c16:uniqueId val="{0000002B-5620-4C60-9CA6-82D459C6372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{9289D459-A36D-4B58-9E44-1ED43212621A}</c15:txfldGUID>
                      <c15:f>Diagramm!$K$67</c15:f>
                      <c15:dlblFieldTableCache>
                        <c:ptCount val="1"/>
                      </c15:dlblFieldTableCache>
                    </c15:dlblFTEntry>
                  </c15:dlblFieldTable>
                  <c15:showDataLabelsRange val="0"/>
                </c:ext>
                <c:ext xmlns:c16="http://schemas.microsoft.com/office/drawing/2014/chart" uri="{C3380CC4-5D6E-409C-BE32-E72D297353CC}">
                  <c16:uniqueId val="{0000002C-5620-4C60-9CA6-82D459C6372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620-4C60-9CA6-82D459C6372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{93F2D86F-8251-4511-95C0-043D7887D8FB}</c15:txfldGUID>
                      <c15:f>Diagramm!$J$46</c15:f>
                      <c15:dlblFieldTableCache>
                        <c:ptCount val="1"/>
                      </c15:dlblFieldTableCache>
                    </c15:dlblFTEntry>
                  </c15:dlblFieldTable>
                  <c15:showDataLabelsRange val="0"/>
                </c:ext>
                <c:ext xmlns:c16="http://schemas.microsoft.com/office/drawing/2014/chart" uri="{C3380CC4-5D6E-409C-BE32-E72D297353CC}">
                  <c16:uniqueId val="{0000002E-5620-4C60-9CA6-82D459C6372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{85F6BA8D-02D4-4509-AC97-FA4B3D26F4FA}</c15:txfldGUID>
                      <c15:f>Diagramm!$J$47</c15:f>
                      <c15:dlblFieldTableCache>
                        <c:ptCount val="1"/>
                      </c15:dlblFieldTableCache>
                    </c15:dlblFTEntry>
                  </c15:dlblFieldTable>
                  <c15:showDataLabelsRange val="0"/>
                </c:ext>
                <c:ext xmlns:c16="http://schemas.microsoft.com/office/drawing/2014/chart" uri="{C3380CC4-5D6E-409C-BE32-E72D297353CC}">
                  <c16:uniqueId val="{0000002F-5620-4C60-9CA6-82D459C6372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{E8C5F06F-90D1-4B61-8E3E-5A9E4A93AF37}</c15:txfldGUID>
                      <c15:f>Diagramm!$J$48</c15:f>
                      <c15:dlblFieldTableCache>
                        <c:ptCount val="1"/>
                      </c15:dlblFieldTableCache>
                    </c15:dlblFTEntry>
                  </c15:dlblFieldTable>
                  <c15:showDataLabelsRange val="0"/>
                </c:ext>
                <c:ext xmlns:c16="http://schemas.microsoft.com/office/drawing/2014/chart" uri="{C3380CC4-5D6E-409C-BE32-E72D297353CC}">
                  <c16:uniqueId val="{00000030-5620-4C60-9CA6-82D459C6372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{02FC9029-7524-4681-B728-16682917F9BD}</c15:txfldGUID>
                      <c15:f>Diagramm!$J$49</c15:f>
                      <c15:dlblFieldTableCache>
                        <c:ptCount val="1"/>
                      </c15:dlblFieldTableCache>
                    </c15:dlblFTEntry>
                  </c15:dlblFieldTable>
                  <c15:showDataLabelsRange val="0"/>
                </c:ext>
                <c:ext xmlns:c16="http://schemas.microsoft.com/office/drawing/2014/chart" uri="{C3380CC4-5D6E-409C-BE32-E72D297353CC}">
                  <c16:uniqueId val="{00000031-5620-4C60-9CA6-82D459C6372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{87C97424-08CA-4C88-9C19-E4FE22970A79}</c15:txfldGUID>
                      <c15:f>Diagramm!$J$50</c15:f>
                      <c15:dlblFieldTableCache>
                        <c:ptCount val="1"/>
                      </c15:dlblFieldTableCache>
                    </c15:dlblFTEntry>
                  </c15:dlblFieldTable>
                  <c15:showDataLabelsRange val="0"/>
                </c:ext>
                <c:ext xmlns:c16="http://schemas.microsoft.com/office/drawing/2014/chart" uri="{C3380CC4-5D6E-409C-BE32-E72D297353CC}">
                  <c16:uniqueId val="{00000032-5620-4C60-9CA6-82D459C6372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{E4BF5432-8BF0-46A6-9B12-054A44188833}</c15:txfldGUID>
                      <c15:f>Diagramm!$J$51</c15:f>
                      <c15:dlblFieldTableCache>
                        <c:ptCount val="1"/>
                      </c15:dlblFieldTableCache>
                    </c15:dlblFTEntry>
                  </c15:dlblFieldTable>
                  <c15:showDataLabelsRange val="0"/>
                </c:ext>
                <c:ext xmlns:c16="http://schemas.microsoft.com/office/drawing/2014/chart" uri="{C3380CC4-5D6E-409C-BE32-E72D297353CC}">
                  <c16:uniqueId val="{00000033-5620-4C60-9CA6-82D459C6372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{70193C27-919C-4D0D-AFE9-CDDAE84C9DDE}</c15:txfldGUID>
                      <c15:f>Diagramm!$J$52</c15:f>
                      <c15:dlblFieldTableCache>
                        <c:ptCount val="1"/>
                      </c15:dlblFieldTableCache>
                    </c15:dlblFTEntry>
                  </c15:dlblFieldTable>
                  <c15:showDataLabelsRange val="0"/>
                </c:ext>
                <c:ext xmlns:c16="http://schemas.microsoft.com/office/drawing/2014/chart" uri="{C3380CC4-5D6E-409C-BE32-E72D297353CC}">
                  <c16:uniqueId val="{00000034-5620-4C60-9CA6-82D459C6372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{D1720E40-AB75-475E-91DC-83EC0FFCDD49}</c15:txfldGUID>
                      <c15:f>Diagramm!$J$53</c15:f>
                      <c15:dlblFieldTableCache>
                        <c:ptCount val="1"/>
                      </c15:dlblFieldTableCache>
                    </c15:dlblFTEntry>
                  </c15:dlblFieldTable>
                  <c15:showDataLabelsRange val="0"/>
                </c:ext>
                <c:ext xmlns:c16="http://schemas.microsoft.com/office/drawing/2014/chart" uri="{C3380CC4-5D6E-409C-BE32-E72D297353CC}">
                  <c16:uniqueId val="{00000035-5620-4C60-9CA6-82D459C6372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{7BBF3EAB-79EA-4B53-B7AA-C860BCDC2A3B}</c15:txfldGUID>
                      <c15:f>Diagramm!$J$54</c15:f>
                      <c15:dlblFieldTableCache>
                        <c:ptCount val="1"/>
                      </c15:dlblFieldTableCache>
                    </c15:dlblFTEntry>
                  </c15:dlblFieldTable>
                  <c15:showDataLabelsRange val="0"/>
                </c:ext>
                <c:ext xmlns:c16="http://schemas.microsoft.com/office/drawing/2014/chart" uri="{C3380CC4-5D6E-409C-BE32-E72D297353CC}">
                  <c16:uniqueId val="{00000036-5620-4C60-9CA6-82D459C6372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{190F4F39-8F5A-4115-A6DF-05F381A6C073}</c15:txfldGUID>
                      <c15:f>Diagramm!$J$55</c15:f>
                      <c15:dlblFieldTableCache>
                        <c:ptCount val="1"/>
                      </c15:dlblFieldTableCache>
                    </c15:dlblFTEntry>
                  </c15:dlblFieldTable>
                  <c15:showDataLabelsRange val="0"/>
                </c:ext>
                <c:ext xmlns:c16="http://schemas.microsoft.com/office/drawing/2014/chart" uri="{C3380CC4-5D6E-409C-BE32-E72D297353CC}">
                  <c16:uniqueId val="{00000037-5620-4C60-9CA6-82D459C6372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{9DFECCA7-FBA2-487B-A092-F65AE9CA03CA}</c15:txfldGUID>
                      <c15:f>Diagramm!$J$56</c15:f>
                      <c15:dlblFieldTableCache>
                        <c:ptCount val="1"/>
                      </c15:dlblFieldTableCache>
                    </c15:dlblFTEntry>
                  </c15:dlblFieldTable>
                  <c15:showDataLabelsRange val="0"/>
                </c:ext>
                <c:ext xmlns:c16="http://schemas.microsoft.com/office/drawing/2014/chart" uri="{C3380CC4-5D6E-409C-BE32-E72D297353CC}">
                  <c16:uniqueId val="{00000038-5620-4C60-9CA6-82D459C6372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{49202503-BFD7-46FE-A89F-DAFA290A9750}</c15:txfldGUID>
                      <c15:f>Diagramm!$J$57</c15:f>
                      <c15:dlblFieldTableCache>
                        <c:ptCount val="1"/>
                      </c15:dlblFieldTableCache>
                    </c15:dlblFTEntry>
                  </c15:dlblFieldTable>
                  <c15:showDataLabelsRange val="0"/>
                </c:ext>
                <c:ext xmlns:c16="http://schemas.microsoft.com/office/drawing/2014/chart" uri="{C3380CC4-5D6E-409C-BE32-E72D297353CC}">
                  <c16:uniqueId val="{00000039-5620-4C60-9CA6-82D459C6372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{8B071974-DF41-4EA0-BD68-8B8055454579}</c15:txfldGUID>
                      <c15:f>Diagramm!$J$58</c15:f>
                      <c15:dlblFieldTableCache>
                        <c:ptCount val="1"/>
                      </c15:dlblFieldTableCache>
                    </c15:dlblFTEntry>
                  </c15:dlblFieldTable>
                  <c15:showDataLabelsRange val="0"/>
                </c:ext>
                <c:ext xmlns:c16="http://schemas.microsoft.com/office/drawing/2014/chart" uri="{C3380CC4-5D6E-409C-BE32-E72D297353CC}">
                  <c16:uniqueId val="{0000003A-5620-4C60-9CA6-82D459C6372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{7B1F1373-ED9B-49CD-A1D9-BE97154323F3}</c15:txfldGUID>
                      <c15:f>Diagramm!$J$59</c15:f>
                      <c15:dlblFieldTableCache>
                        <c:ptCount val="1"/>
                      </c15:dlblFieldTableCache>
                    </c15:dlblFTEntry>
                  </c15:dlblFieldTable>
                  <c15:showDataLabelsRange val="0"/>
                </c:ext>
                <c:ext xmlns:c16="http://schemas.microsoft.com/office/drawing/2014/chart" uri="{C3380CC4-5D6E-409C-BE32-E72D297353CC}">
                  <c16:uniqueId val="{0000003B-5620-4C60-9CA6-82D459C6372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{A1F97743-5E3E-49BE-A3A5-401F06E4233E}</c15:txfldGUID>
                      <c15:f>Diagramm!$J$60</c15:f>
                      <c15:dlblFieldTableCache>
                        <c:ptCount val="1"/>
                      </c15:dlblFieldTableCache>
                    </c15:dlblFTEntry>
                  </c15:dlblFieldTable>
                  <c15:showDataLabelsRange val="0"/>
                </c:ext>
                <c:ext xmlns:c16="http://schemas.microsoft.com/office/drawing/2014/chart" uri="{C3380CC4-5D6E-409C-BE32-E72D297353CC}">
                  <c16:uniqueId val="{0000003C-5620-4C60-9CA6-82D459C6372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{0190E580-70FC-48DA-9524-56189599863D}</c15:txfldGUID>
                      <c15:f>Diagramm!$J$61</c15:f>
                      <c15:dlblFieldTableCache>
                        <c:ptCount val="1"/>
                      </c15:dlblFieldTableCache>
                    </c15:dlblFTEntry>
                  </c15:dlblFieldTable>
                  <c15:showDataLabelsRange val="0"/>
                </c:ext>
                <c:ext xmlns:c16="http://schemas.microsoft.com/office/drawing/2014/chart" uri="{C3380CC4-5D6E-409C-BE32-E72D297353CC}">
                  <c16:uniqueId val="{0000003D-5620-4C60-9CA6-82D459C6372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{19EF6AA2-577E-4FC5-8B6E-A8541531D50C}</c15:txfldGUID>
                      <c15:f>Diagramm!$J$62</c15:f>
                      <c15:dlblFieldTableCache>
                        <c:ptCount val="1"/>
                      </c15:dlblFieldTableCache>
                    </c15:dlblFTEntry>
                  </c15:dlblFieldTable>
                  <c15:showDataLabelsRange val="0"/>
                </c:ext>
                <c:ext xmlns:c16="http://schemas.microsoft.com/office/drawing/2014/chart" uri="{C3380CC4-5D6E-409C-BE32-E72D297353CC}">
                  <c16:uniqueId val="{0000003E-5620-4C60-9CA6-82D459C6372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{835D4A5C-56A6-4243-B2E2-8B3549D8DB9D}</c15:txfldGUID>
                      <c15:f>Diagramm!$J$63</c15:f>
                      <c15:dlblFieldTableCache>
                        <c:ptCount val="1"/>
                      </c15:dlblFieldTableCache>
                    </c15:dlblFTEntry>
                  </c15:dlblFieldTable>
                  <c15:showDataLabelsRange val="0"/>
                </c:ext>
                <c:ext xmlns:c16="http://schemas.microsoft.com/office/drawing/2014/chart" uri="{C3380CC4-5D6E-409C-BE32-E72D297353CC}">
                  <c16:uniqueId val="{0000003F-5620-4C60-9CA6-82D459C6372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{B919D796-DDC3-4EFE-A742-690001C2B66E}</c15:txfldGUID>
                      <c15:f>Diagramm!$J$64</c15:f>
                      <c15:dlblFieldTableCache>
                        <c:ptCount val="1"/>
                      </c15:dlblFieldTableCache>
                    </c15:dlblFTEntry>
                  </c15:dlblFieldTable>
                  <c15:showDataLabelsRange val="0"/>
                </c:ext>
                <c:ext xmlns:c16="http://schemas.microsoft.com/office/drawing/2014/chart" uri="{C3380CC4-5D6E-409C-BE32-E72D297353CC}">
                  <c16:uniqueId val="{00000040-5620-4C60-9CA6-82D459C6372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{59299513-0B40-4AAC-A3F9-C48DAE1FB1A1}</c15:txfldGUID>
                      <c15:f>Diagramm!$J$65</c15:f>
                      <c15:dlblFieldTableCache>
                        <c:ptCount val="1"/>
                      </c15:dlblFieldTableCache>
                    </c15:dlblFTEntry>
                  </c15:dlblFieldTable>
                  <c15:showDataLabelsRange val="0"/>
                </c:ext>
                <c:ext xmlns:c16="http://schemas.microsoft.com/office/drawing/2014/chart" uri="{C3380CC4-5D6E-409C-BE32-E72D297353CC}">
                  <c16:uniqueId val="{00000041-5620-4C60-9CA6-82D459C6372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{FE093E89-EABA-4D84-BE29-F15F15C326BA}</c15:txfldGUID>
                      <c15:f>Diagramm!$J$66</c15:f>
                      <c15:dlblFieldTableCache>
                        <c:ptCount val="1"/>
                      </c15:dlblFieldTableCache>
                    </c15:dlblFTEntry>
                  </c15:dlblFieldTable>
                  <c15:showDataLabelsRange val="0"/>
                </c:ext>
                <c:ext xmlns:c16="http://schemas.microsoft.com/office/drawing/2014/chart" uri="{C3380CC4-5D6E-409C-BE32-E72D297353CC}">
                  <c16:uniqueId val="{00000042-5620-4C60-9CA6-82D459C6372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{9553C602-A1E2-4BC7-9847-FF5093BA742A}</c15:txfldGUID>
                      <c15:f>Diagramm!$J$67</c15:f>
                      <c15:dlblFieldTableCache>
                        <c:ptCount val="1"/>
                      </c15:dlblFieldTableCache>
                    </c15:dlblFTEntry>
                  </c15:dlblFieldTable>
                  <c15:showDataLabelsRange val="0"/>
                </c:ext>
                <c:ext xmlns:c16="http://schemas.microsoft.com/office/drawing/2014/chart" uri="{C3380CC4-5D6E-409C-BE32-E72D297353CC}">
                  <c16:uniqueId val="{00000043-5620-4C60-9CA6-82D459C637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620-4C60-9CA6-82D459C6372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BB-412F-B849-995D574DE8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BB-412F-B849-995D574DE8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BB-412F-B849-995D574DE8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BB-412F-B849-995D574DE8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BB-412F-B849-995D574DE8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BB-412F-B849-995D574DE8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BB-412F-B849-995D574DE8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BB-412F-B849-995D574DE8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BB-412F-B849-995D574DE8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BB-412F-B849-995D574DE8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BB-412F-B849-995D574DE8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DBB-412F-B849-995D574DE8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DBB-412F-B849-995D574DE8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DBB-412F-B849-995D574DE8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DBB-412F-B849-995D574DE8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DBB-412F-B849-995D574DE8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DBB-412F-B849-995D574DE8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DBB-412F-B849-995D574DE8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DBB-412F-B849-995D574DE8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DBB-412F-B849-995D574DE8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DBB-412F-B849-995D574DE8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DBB-412F-B849-995D574DE8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BB-412F-B849-995D574DE80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DBB-412F-B849-995D574DE8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DBB-412F-B849-995D574DE8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DBB-412F-B849-995D574DE8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DBB-412F-B849-995D574DE8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DBB-412F-B849-995D574DE8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DBB-412F-B849-995D574DE8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DBB-412F-B849-995D574DE8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DBB-412F-B849-995D574DE8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DBB-412F-B849-995D574DE8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DBB-412F-B849-995D574DE8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DBB-412F-B849-995D574DE8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DBB-412F-B849-995D574DE8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DBB-412F-B849-995D574DE8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DBB-412F-B849-995D574DE8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DBB-412F-B849-995D574DE8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DBB-412F-B849-995D574DE8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DBB-412F-B849-995D574DE8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DBB-412F-B849-995D574DE8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DBB-412F-B849-995D574DE8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DBB-412F-B849-995D574DE8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DBB-412F-B849-995D574DE8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DBB-412F-B849-995D574DE80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BB-412F-B849-995D574DE80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DBB-412F-B849-995D574DE8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DBB-412F-B849-995D574DE8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DBB-412F-B849-995D574DE8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DBB-412F-B849-995D574DE8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DBB-412F-B849-995D574DE8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DBB-412F-B849-995D574DE8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DBB-412F-B849-995D574DE8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BB-412F-B849-995D574DE8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BB-412F-B849-995D574DE8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DBB-412F-B849-995D574DE8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DBB-412F-B849-995D574DE8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DBB-412F-B849-995D574DE8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DBB-412F-B849-995D574DE8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DBB-412F-B849-995D574DE8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DBB-412F-B849-995D574DE8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DBB-412F-B849-995D574DE8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DBB-412F-B849-995D574DE8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DBB-412F-B849-995D574DE8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DBB-412F-B849-995D574DE8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DBB-412F-B849-995D574DE8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DBB-412F-B849-995D574DE8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DBB-412F-B849-995D574DE8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BB-412F-B849-995D574DE80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100.01214144786765</c:v>
                </c:pt>
                <c:pt idx="2">
                  <c:v>101.70384985076137</c:v>
                </c:pt>
                <c:pt idx="3">
                  <c:v>100.75985227905096</c:v>
                </c:pt>
                <c:pt idx="4">
                  <c:v>100.46845753022716</c:v>
                </c:pt>
                <c:pt idx="5">
                  <c:v>100.70825112561339</c:v>
                </c:pt>
                <c:pt idx="6">
                  <c:v>102.91293570091567</c:v>
                </c:pt>
                <c:pt idx="7">
                  <c:v>102.42323063692011</c:v>
                </c:pt>
                <c:pt idx="8">
                  <c:v>102.11362371629484</c:v>
                </c:pt>
                <c:pt idx="9">
                  <c:v>102.19760206404614</c:v>
                </c:pt>
                <c:pt idx="10">
                  <c:v>103.66469368138817</c:v>
                </c:pt>
                <c:pt idx="11">
                  <c:v>103.62523397581829</c:v>
                </c:pt>
                <c:pt idx="12">
                  <c:v>103.31461526787069</c:v>
                </c:pt>
                <c:pt idx="13">
                  <c:v>103.21950725957403</c:v>
                </c:pt>
                <c:pt idx="14">
                  <c:v>104.95472251732684</c:v>
                </c:pt>
                <c:pt idx="15">
                  <c:v>104.58036120807405</c:v>
                </c:pt>
                <c:pt idx="16">
                  <c:v>104.44680528152983</c:v>
                </c:pt>
                <c:pt idx="17">
                  <c:v>103.83669752617999</c:v>
                </c:pt>
                <c:pt idx="18">
                  <c:v>106.05959427328375</c:v>
                </c:pt>
                <c:pt idx="19">
                  <c:v>104.99418222289674</c:v>
                </c:pt>
                <c:pt idx="20">
                  <c:v>106.13244296048971</c:v>
                </c:pt>
                <c:pt idx="21">
                  <c:v>106.11928972529974</c:v>
                </c:pt>
                <c:pt idx="22">
                  <c:v>107.84438710982951</c:v>
                </c:pt>
                <c:pt idx="23">
                  <c:v>107.05316942378711</c:v>
                </c:pt>
                <c:pt idx="24">
                  <c:v>106.5907826174938</c:v>
                </c:pt>
              </c:numCache>
            </c:numRef>
          </c:val>
          <c:smooth val="0"/>
          <c:extLst>
            <c:ext xmlns:c16="http://schemas.microsoft.com/office/drawing/2014/chart" uri="{C3380CC4-5D6E-409C-BE32-E72D297353CC}">
              <c16:uniqueId val="{00000000-4AA1-4E47-93A3-6F12BD5D1FA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99.78217821782178</c:v>
                </c:pt>
                <c:pt idx="2">
                  <c:v>104.65346534653466</c:v>
                </c:pt>
                <c:pt idx="3">
                  <c:v>102.79207920792079</c:v>
                </c:pt>
                <c:pt idx="4">
                  <c:v>99.683168316831683</c:v>
                </c:pt>
                <c:pt idx="5">
                  <c:v>101.68316831683168</c:v>
                </c:pt>
                <c:pt idx="6">
                  <c:v>105.24752475247526</c:v>
                </c:pt>
                <c:pt idx="7">
                  <c:v>105.0891089108911</c:v>
                </c:pt>
                <c:pt idx="8">
                  <c:v>102.11881188118812</c:v>
                </c:pt>
                <c:pt idx="9">
                  <c:v>102.45544554455446</c:v>
                </c:pt>
                <c:pt idx="10">
                  <c:v>106.71287128712872</c:v>
                </c:pt>
                <c:pt idx="11">
                  <c:v>105.30693069306932</c:v>
                </c:pt>
                <c:pt idx="12">
                  <c:v>104.51485148514851</c:v>
                </c:pt>
                <c:pt idx="13">
                  <c:v>105.48514851485149</c:v>
                </c:pt>
                <c:pt idx="14">
                  <c:v>108.55445544554456</c:v>
                </c:pt>
                <c:pt idx="15">
                  <c:v>110.4950495049505</c:v>
                </c:pt>
                <c:pt idx="16">
                  <c:v>108.91089108910892</c:v>
                </c:pt>
                <c:pt idx="17">
                  <c:v>110.13861386138615</c:v>
                </c:pt>
                <c:pt idx="18">
                  <c:v>115.76237623762376</c:v>
                </c:pt>
                <c:pt idx="19">
                  <c:v>113.32673267326732</c:v>
                </c:pt>
                <c:pt idx="20">
                  <c:v>110.15841584158417</c:v>
                </c:pt>
                <c:pt idx="21">
                  <c:v>110.69306930693071</c:v>
                </c:pt>
                <c:pt idx="22">
                  <c:v>113.009900990099</c:v>
                </c:pt>
                <c:pt idx="23">
                  <c:v>112.29702970297031</c:v>
                </c:pt>
                <c:pt idx="24">
                  <c:v>109.20792079207922</c:v>
                </c:pt>
              </c:numCache>
            </c:numRef>
          </c:val>
          <c:smooth val="0"/>
          <c:extLst>
            <c:ext xmlns:c16="http://schemas.microsoft.com/office/drawing/2014/chart" uri="{C3380CC4-5D6E-409C-BE32-E72D297353CC}">
              <c16:uniqueId val="{00000001-4AA1-4E47-93A3-6F12BD5D1FA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102.46867749419954</c:v>
                </c:pt>
                <c:pt idx="2">
                  <c:v>100.86310904872389</c:v>
                </c:pt>
                <c:pt idx="3">
                  <c:v>102.61716937354987</c:v>
                </c:pt>
                <c:pt idx="4">
                  <c:v>101.79118329466357</c:v>
                </c:pt>
                <c:pt idx="5">
                  <c:v>104.9002320185615</c:v>
                </c:pt>
                <c:pt idx="6">
                  <c:v>103.02552204176334</c:v>
                </c:pt>
                <c:pt idx="7">
                  <c:v>104.47331786542924</c:v>
                </c:pt>
                <c:pt idx="8">
                  <c:v>103.95359628770302</c:v>
                </c:pt>
                <c:pt idx="9">
                  <c:v>102.45939675174014</c:v>
                </c:pt>
                <c:pt idx="10">
                  <c:v>97.503480278422273</c:v>
                </c:pt>
                <c:pt idx="11">
                  <c:v>98.060324825986072</c:v>
                </c:pt>
                <c:pt idx="12">
                  <c:v>97.262180974477957</c:v>
                </c:pt>
                <c:pt idx="13">
                  <c:v>97.280742459396748</c:v>
                </c:pt>
                <c:pt idx="14">
                  <c:v>94.422273781902561</c:v>
                </c:pt>
                <c:pt idx="15">
                  <c:v>96.779582366589324</c:v>
                </c:pt>
                <c:pt idx="16">
                  <c:v>93.587006960556835</c:v>
                </c:pt>
                <c:pt idx="17">
                  <c:v>92.733178654292345</c:v>
                </c:pt>
                <c:pt idx="18">
                  <c:v>91.34106728538282</c:v>
                </c:pt>
                <c:pt idx="19">
                  <c:v>89.382830626450115</c:v>
                </c:pt>
                <c:pt idx="20">
                  <c:v>84.900232018561482</c:v>
                </c:pt>
                <c:pt idx="21">
                  <c:v>77.819025522041755</c:v>
                </c:pt>
                <c:pt idx="22">
                  <c:v>75.443155452436201</c:v>
                </c:pt>
                <c:pt idx="23">
                  <c:v>75.665893271461712</c:v>
                </c:pt>
                <c:pt idx="24">
                  <c:v>72.426914153132245</c:v>
                </c:pt>
              </c:numCache>
            </c:numRef>
          </c:val>
          <c:smooth val="0"/>
          <c:extLst>
            <c:ext xmlns:c16="http://schemas.microsoft.com/office/drawing/2014/chart" uri="{C3380CC4-5D6E-409C-BE32-E72D297353CC}">
              <c16:uniqueId val="{00000002-4AA1-4E47-93A3-6F12BD5D1FA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AA1-4E47-93A3-6F12BD5D1FAE}"/>
                </c:ext>
              </c:extLst>
            </c:dLbl>
            <c:dLbl>
              <c:idx val="1"/>
              <c:delete val="1"/>
              <c:extLst>
                <c:ext xmlns:c15="http://schemas.microsoft.com/office/drawing/2012/chart" uri="{CE6537A1-D6FC-4f65-9D91-7224C49458BB}"/>
                <c:ext xmlns:c16="http://schemas.microsoft.com/office/drawing/2014/chart" uri="{C3380CC4-5D6E-409C-BE32-E72D297353CC}">
                  <c16:uniqueId val="{00000004-4AA1-4E47-93A3-6F12BD5D1FAE}"/>
                </c:ext>
              </c:extLst>
            </c:dLbl>
            <c:dLbl>
              <c:idx val="2"/>
              <c:delete val="1"/>
              <c:extLst>
                <c:ext xmlns:c15="http://schemas.microsoft.com/office/drawing/2012/chart" uri="{CE6537A1-D6FC-4f65-9D91-7224C49458BB}"/>
                <c:ext xmlns:c16="http://schemas.microsoft.com/office/drawing/2014/chart" uri="{C3380CC4-5D6E-409C-BE32-E72D297353CC}">
                  <c16:uniqueId val="{00000005-4AA1-4E47-93A3-6F12BD5D1FAE}"/>
                </c:ext>
              </c:extLst>
            </c:dLbl>
            <c:dLbl>
              <c:idx val="3"/>
              <c:delete val="1"/>
              <c:extLst>
                <c:ext xmlns:c15="http://schemas.microsoft.com/office/drawing/2012/chart" uri="{CE6537A1-D6FC-4f65-9D91-7224C49458BB}"/>
                <c:ext xmlns:c16="http://schemas.microsoft.com/office/drawing/2014/chart" uri="{C3380CC4-5D6E-409C-BE32-E72D297353CC}">
                  <c16:uniqueId val="{00000006-4AA1-4E47-93A3-6F12BD5D1FAE}"/>
                </c:ext>
              </c:extLst>
            </c:dLbl>
            <c:dLbl>
              <c:idx val="4"/>
              <c:delete val="1"/>
              <c:extLst>
                <c:ext xmlns:c15="http://schemas.microsoft.com/office/drawing/2012/chart" uri="{CE6537A1-D6FC-4f65-9D91-7224C49458BB}"/>
                <c:ext xmlns:c16="http://schemas.microsoft.com/office/drawing/2014/chart" uri="{C3380CC4-5D6E-409C-BE32-E72D297353CC}">
                  <c16:uniqueId val="{00000007-4AA1-4E47-93A3-6F12BD5D1FAE}"/>
                </c:ext>
              </c:extLst>
            </c:dLbl>
            <c:dLbl>
              <c:idx val="5"/>
              <c:delete val="1"/>
              <c:extLst>
                <c:ext xmlns:c15="http://schemas.microsoft.com/office/drawing/2012/chart" uri="{CE6537A1-D6FC-4f65-9D91-7224C49458BB}"/>
                <c:ext xmlns:c16="http://schemas.microsoft.com/office/drawing/2014/chart" uri="{C3380CC4-5D6E-409C-BE32-E72D297353CC}">
                  <c16:uniqueId val="{00000008-4AA1-4E47-93A3-6F12BD5D1FAE}"/>
                </c:ext>
              </c:extLst>
            </c:dLbl>
            <c:dLbl>
              <c:idx val="6"/>
              <c:delete val="1"/>
              <c:extLst>
                <c:ext xmlns:c15="http://schemas.microsoft.com/office/drawing/2012/chart" uri="{CE6537A1-D6FC-4f65-9D91-7224C49458BB}"/>
                <c:ext xmlns:c16="http://schemas.microsoft.com/office/drawing/2014/chart" uri="{C3380CC4-5D6E-409C-BE32-E72D297353CC}">
                  <c16:uniqueId val="{00000009-4AA1-4E47-93A3-6F12BD5D1FAE}"/>
                </c:ext>
              </c:extLst>
            </c:dLbl>
            <c:dLbl>
              <c:idx val="7"/>
              <c:delete val="1"/>
              <c:extLst>
                <c:ext xmlns:c15="http://schemas.microsoft.com/office/drawing/2012/chart" uri="{CE6537A1-D6FC-4f65-9D91-7224C49458BB}"/>
                <c:ext xmlns:c16="http://schemas.microsoft.com/office/drawing/2014/chart" uri="{C3380CC4-5D6E-409C-BE32-E72D297353CC}">
                  <c16:uniqueId val="{0000000A-4AA1-4E47-93A3-6F12BD5D1FAE}"/>
                </c:ext>
              </c:extLst>
            </c:dLbl>
            <c:dLbl>
              <c:idx val="8"/>
              <c:delete val="1"/>
              <c:extLst>
                <c:ext xmlns:c15="http://schemas.microsoft.com/office/drawing/2012/chart" uri="{CE6537A1-D6FC-4f65-9D91-7224C49458BB}"/>
                <c:ext xmlns:c16="http://schemas.microsoft.com/office/drawing/2014/chart" uri="{C3380CC4-5D6E-409C-BE32-E72D297353CC}">
                  <c16:uniqueId val="{0000000B-4AA1-4E47-93A3-6F12BD5D1FAE}"/>
                </c:ext>
              </c:extLst>
            </c:dLbl>
            <c:dLbl>
              <c:idx val="9"/>
              <c:delete val="1"/>
              <c:extLst>
                <c:ext xmlns:c15="http://schemas.microsoft.com/office/drawing/2012/chart" uri="{CE6537A1-D6FC-4f65-9D91-7224C49458BB}"/>
                <c:ext xmlns:c16="http://schemas.microsoft.com/office/drawing/2014/chart" uri="{C3380CC4-5D6E-409C-BE32-E72D297353CC}">
                  <c16:uniqueId val="{0000000C-4AA1-4E47-93A3-6F12BD5D1FAE}"/>
                </c:ext>
              </c:extLst>
            </c:dLbl>
            <c:dLbl>
              <c:idx val="10"/>
              <c:delete val="1"/>
              <c:extLst>
                <c:ext xmlns:c15="http://schemas.microsoft.com/office/drawing/2012/chart" uri="{CE6537A1-D6FC-4f65-9D91-7224C49458BB}"/>
                <c:ext xmlns:c16="http://schemas.microsoft.com/office/drawing/2014/chart" uri="{C3380CC4-5D6E-409C-BE32-E72D297353CC}">
                  <c16:uniqueId val="{0000000D-4AA1-4E47-93A3-6F12BD5D1FAE}"/>
                </c:ext>
              </c:extLst>
            </c:dLbl>
            <c:dLbl>
              <c:idx val="11"/>
              <c:delete val="1"/>
              <c:extLst>
                <c:ext xmlns:c15="http://schemas.microsoft.com/office/drawing/2012/chart" uri="{CE6537A1-D6FC-4f65-9D91-7224C49458BB}"/>
                <c:ext xmlns:c16="http://schemas.microsoft.com/office/drawing/2014/chart" uri="{C3380CC4-5D6E-409C-BE32-E72D297353CC}">
                  <c16:uniqueId val="{0000000E-4AA1-4E47-93A3-6F12BD5D1FAE}"/>
                </c:ext>
              </c:extLst>
            </c:dLbl>
            <c:dLbl>
              <c:idx val="12"/>
              <c:delete val="1"/>
              <c:extLst>
                <c:ext xmlns:c15="http://schemas.microsoft.com/office/drawing/2012/chart" uri="{CE6537A1-D6FC-4f65-9D91-7224C49458BB}"/>
                <c:ext xmlns:c16="http://schemas.microsoft.com/office/drawing/2014/chart" uri="{C3380CC4-5D6E-409C-BE32-E72D297353CC}">
                  <c16:uniqueId val="{0000000F-4AA1-4E47-93A3-6F12BD5D1FA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A1-4E47-93A3-6F12BD5D1FAE}"/>
                </c:ext>
              </c:extLst>
            </c:dLbl>
            <c:dLbl>
              <c:idx val="14"/>
              <c:delete val="1"/>
              <c:extLst>
                <c:ext xmlns:c15="http://schemas.microsoft.com/office/drawing/2012/chart" uri="{CE6537A1-D6FC-4f65-9D91-7224C49458BB}"/>
                <c:ext xmlns:c16="http://schemas.microsoft.com/office/drawing/2014/chart" uri="{C3380CC4-5D6E-409C-BE32-E72D297353CC}">
                  <c16:uniqueId val="{00000011-4AA1-4E47-93A3-6F12BD5D1FAE}"/>
                </c:ext>
              </c:extLst>
            </c:dLbl>
            <c:dLbl>
              <c:idx val="15"/>
              <c:delete val="1"/>
              <c:extLst>
                <c:ext xmlns:c15="http://schemas.microsoft.com/office/drawing/2012/chart" uri="{CE6537A1-D6FC-4f65-9D91-7224C49458BB}"/>
                <c:ext xmlns:c16="http://schemas.microsoft.com/office/drawing/2014/chart" uri="{C3380CC4-5D6E-409C-BE32-E72D297353CC}">
                  <c16:uniqueId val="{00000012-4AA1-4E47-93A3-6F12BD5D1FAE}"/>
                </c:ext>
              </c:extLst>
            </c:dLbl>
            <c:dLbl>
              <c:idx val="16"/>
              <c:delete val="1"/>
              <c:extLst>
                <c:ext xmlns:c15="http://schemas.microsoft.com/office/drawing/2012/chart" uri="{CE6537A1-D6FC-4f65-9D91-7224C49458BB}"/>
                <c:ext xmlns:c16="http://schemas.microsoft.com/office/drawing/2014/chart" uri="{C3380CC4-5D6E-409C-BE32-E72D297353CC}">
                  <c16:uniqueId val="{00000013-4AA1-4E47-93A3-6F12BD5D1FAE}"/>
                </c:ext>
              </c:extLst>
            </c:dLbl>
            <c:dLbl>
              <c:idx val="17"/>
              <c:delete val="1"/>
              <c:extLst>
                <c:ext xmlns:c15="http://schemas.microsoft.com/office/drawing/2012/chart" uri="{CE6537A1-D6FC-4f65-9D91-7224C49458BB}"/>
                <c:ext xmlns:c16="http://schemas.microsoft.com/office/drawing/2014/chart" uri="{C3380CC4-5D6E-409C-BE32-E72D297353CC}">
                  <c16:uniqueId val="{00000014-4AA1-4E47-93A3-6F12BD5D1FAE}"/>
                </c:ext>
              </c:extLst>
            </c:dLbl>
            <c:dLbl>
              <c:idx val="18"/>
              <c:delete val="1"/>
              <c:extLst>
                <c:ext xmlns:c15="http://schemas.microsoft.com/office/drawing/2012/chart" uri="{CE6537A1-D6FC-4f65-9D91-7224C49458BB}"/>
                <c:ext xmlns:c16="http://schemas.microsoft.com/office/drawing/2014/chart" uri="{C3380CC4-5D6E-409C-BE32-E72D297353CC}">
                  <c16:uniqueId val="{00000015-4AA1-4E47-93A3-6F12BD5D1FAE}"/>
                </c:ext>
              </c:extLst>
            </c:dLbl>
            <c:dLbl>
              <c:idx val="19"/>
              <c:delete val="1"/>
              <c:extLst>
                <c:ext xmlns:c15="http://schemas.microsoft.com/office/drawing/2012/chart" uri="{CE6537A1-D6FC-4f65-9D91-7224C49458BB}"/>
                <c:ext xmlns:c16="http://schemas.microsoft.com/office/drawing/2014/chart" uri="{C3380CC4-5D6E-409C-BE32-E72D297353CC}">
                  <c16:uniqueId val="{00000016-4AA1-4E47-93A3-6F12BD5D1FAE}"/>
                </c:ext>
              </c:extLst>
            </c:dLbl>
            <c:dLbl>
              <c:idx val="20"/>
              <c:delete val="1"/>
              <c:extLst>
                <c:ext xmlns:c15="http://schemas.microsoft.com/office/drawing/2012/chart" uri="{CE6537A1-D6FC-4f65-9D91-7224C49458BB}"/>
                <c:ext xmlns:c16="http://schemas.microsoft.com/office/drawing/2014/chart" uri="{C3380CC4-5D6E-409C-BE32-E72D297353CC}">
                  <c16:uniqueId val="{00000017-4AA1-4E47-93A3-6F12BD5D1FAE}"/>
                </c:ext>
              </c:extLst>
            </c:dLbl>
            <c:dLbl>
              <c:idx val="21"/>
              <c:delete val="1"/>
              <c:extLst>
                <c:ext xmlns:c15="http://schemas.microsoft.com/office/drawing/2012/chart" uri="{CE6537A1-D6FC-4f65-9D91-7224C49458BB}"/>
                <c:ext xmlns:c16="http://schemas.microsoft.com/office/drawing/2014/chart" uri="{C3380CC4-5D6E-409C-BE32-E72D297353CC}">
                  <c16:uniqueId val="{00000018-4AA1-4E47-93A3-6F12BD5D1FAE}"/>
                </c:ext>
              </c:extLst>
            </c:dLbl>
            <c:dLbl>
              <c:idx val="22"/>
              <c:delete val="1"/>
              <c:extLst>
                <c:ext xmlns:c15="http://schemas.microsoft.com/office/drawing/2012/chart" uri="{CE6537A1-D6FC-4f65-9D91-7224C49458BB}"/>
                <c:ext xmlns:c16="http://schemas.microsoft.com/office/drawing/2014/chart" uri="{C3380CC4-5D6E-409C-BE32-E72D297353CC}">
                  <c16:uniqueId val="{00000019-4AA1-4E47-93A3-6F12BD5D1FAE}"/>
                </c:ext>
              </c:extLst>
            </c:dLbl>
            <c:dLbl>
              <c:idx val="23"/>
              <c:delete val="1"/>
              <c:extLst>
                <c:ext xmlns:c15="http://schemas.microsoft.com/office/drawing/2012/chart" uri="{CE6537A1-D6FC-4f65-9D91-7224C49458BB}"/>
                <c:ext xmlns:c16="http://schemas.microsoft.com/office/drawing/2014/chart" uri="{C3380CC4-5D6E-409C-BE32-E72D297353CC}">
                  <c16:uniqueId val="{0000001A-4AA1-4E47-93A3-6F12BD5D1FAE}"/>
                </c:ext>
              </c:extLst>
            </c:dLbl>
            <c:dLbl>
              <c:idx val="24"/>
              <c:delete val="1"/>
              <c:extLst>
                <c:ext xmlns:c15="http://schemas.microsoft.com/office/drawing/2012/chart" uri="{CE6537A1-D6FC-4f65-9D91-7224C49458BB}"/>
                <c:ext xmlns:c16="http://schemas.microsoft.com/office/drawing/2014/chart" uri="{C3380CC4-5D6E-409C-BE32-E72D297353CC}">
                  <c16:uniqueId val="{0000001B-4AA1-4E47-93A3-6F12BD5D1FA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AA1-4E47-93A3-6F12BD5D1FA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Ludwigshafen am Rhein, Stadt (07314)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105349</v>
      </c>
      <c r="F11" s="238">
        <v>105806</v>
      </c>
      <c r="G11" s="238">
        <v>106588</v>
      </c>
      <c r="H11" s="238">
        <v>104883</v>
      </c>
      <c r="I11" s="265">
        <v>104896</v>
      </c>
      <c r="J11" s="263">
        <v>453</v>
      </c>
      <c r="K11" s="266">
        <v>0.43185631482611347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11.431527589250965</v>
      </c>
      <c r="E13" s="115">
        <v>12043</v>
      </c>
      <c r="F13" s="114">
        <v>12089</v>
      </c>
      <c r="G13" s="114">
        <v>12267</v>
      </c>
      <c r="H13" s="114">
        <v>12002</v>
      </c>
      <c r="I13" s="140">
        <v>11777</v>
      </c>
      <c r="J13" s="115">
        <v>266</v>
      </c>
      <c r="K13" s="116">
        <v>2.2586397214910416</v>
      </c>
    </row>
    <row r="14" spans="1:255" ht="14.1" customHeight="1" x14ac:dyDescent="0.2">
      <c r="A14" s="306" t="s">
        <v>230</v>
      </c>
      <c r="B14" s="307"/>
      <c r="C14" s="308"/>
      <c r="D14" s="113">
        <v>56.432429353861927</v>
      </c>
      <c r="E14" s="115">
        <v>59451</v>
      </c>
      <c r="F14" s="114">
        <v>59759</v>
      </c>
      <c r="G14" s="114">
        <v>60170</v>
      </c>
      <c r="H14" s="114">
        <v>59154</v>
      </c>
      <c r="I14" s="140">
        <v>59426</v>
      </c>
      <c r="J14" s="115">
        <v>25</v>
      </c>
      <c r="K14" s="116">
        <v>4.2069127991115E-2</v>
      </c>
    </row>
    <row r="15" spans="1:255" ht="14.1" customHeight="1" x14ac:dyDescent="0.2">
      <c r="A15" s="306" t="s">
        <v>231</v>
      </c>
      <c r="B15" s="307"/>
      <c r="C15" s="308"/>
      <c r="D15" s="113">
        <v>19.431603527323468</v>
      </c>
      <c r="E15" s="115">
        <v>20471</v>
      </c>
      <c r="F15" s="114">
        <v>20515</v>
      </c>
      <c r="G15" s="114">
        <v>20650</v>
      </c>
      <c r="H15" s="114">
        <v>20371</v>
      </c>
      <c r="I15" s="140">
        <v>20384</v>
      </c>
      <c r="J15" s="115">
        <v>87</v>
      </c>
      <c r="K15" s="116">
        <v>0.42680533751962324</v>
      </c>
    </row>
    <row r="16" spans="1:255" ht="14.1" customHeight="1" x14ac:dyDescent="0.2">
      <c r="A16" s="306" t="s">
        <v>232</v>
      </c>
      <c r="B16" s="307"/>
      <c r="C16" s="308"/>
      <c r="D16" s="113">
        <v>12.321901489335447</v>
      </c>
      <c r="E16" s="115">
        <v>12981</v>
      </c>
      <c r="F16" s="114">
        <v>13033</v>
      </c>
      <c r="G16" s="114">
        <v>13089</v>
      </c>
      <c r="H16" s="114">
        <v>12952</v>
      </c>
      <c r="I16" s="140">
        <v>12891</v>
      </c>
      <c r="J16" s="115">
        <v>90</v>
      </c>
      <c r="K16" s="116">
        <v>0.69816150802885735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9.0176461095976226E-2</v>
      </c>
      <c r="E18" s="115">
        <v>95</v>
      </c>
      <c r="F18" s="114">
        <v>95</v>
      </c>
      <c r="G18" s="114">
        <v>103</v>
      </c>
      <c r="H18" s="114">
        <v>99</v>
      </c>
      <c r="I18" s="140">
        <v>92</v>
      </c>
      <c r="J18" s="115">
        <v>3</v>
      </c>
      <c r="K18" s="116">
        <v>3.2608695652173911</v>
      </c>
    </row>
    <row r="19" spans="1:255" ht="14.1" customHeight="1" x14ac:dyDescent="0.2">
      <c r="A19" s="306" t="s">
        <v>235</v>
      </c>
      <c r="B19" s="307" t="s">
        <v>236</v>
      </c>
      <c r="C19" s="308"/>
      <c r="D19" s="113">
        <v>4.2715165782304533E-2</v>
      </c>
      <c r="E19" s="115">
        <v>45</v>
      </c>
      <c r="F19" s="114">
        <v>46</v>
      </c>
      <c r="G19" s="114">
        <v>51</v>
      </c>
      <c r="H19" s="114">
        <v>49</v>
      </c>
      <c r="I19" s="140">
        <v>46</v>
      </c>
      <c r="J19" s="115">
        <v>-1</v>
      </c>
      <c r="K19" s="116">
        <v>-2.1739130434782608</v>
      </c>
    </row>
    <row r="20" spans="1:255" ht="14.1" customHeight="1" x14ac:dyDescent="0.2">
      <c r="A20" s="306">
        <v>12</v>
      </c>
      <c r="B20" s="307" t="s">
        <v>237</v>
      </c>
      <c r="C20" s="308"/>
      <c r="D20" s="113">
        <v>0.40911636560385006</v>
      </c>
      <c r="E20" s="115">
        <v>431</v>
      </c>
      <c r="F20" s="114">
        <v>435</v>
      </c>
      <c r="G20" s="114">
        <v>451</v>
      </c>
      <c r="H20" s="114">
        <v>449</v>
      </c>
      <c r="I20" s="140">
        <v>419</v>
      </c>
      <c r="J20" s="115">
        <v>12</v>
      </c>
      <c r="K20" s="116">
        <v>2.8639618138424821</v>
      </c>
    </row>
    <row r="21" spans="1:255" ht="14.1" customHeight="1" x14ac:dyDescent="0.2">
      <c r="A21" s="306">
        <v>21</v>
      </c>
      <c r="B21" s="307" t="s">
        <v>238</v>
      </c>
      <c r="C21" s="308"/>
      <c r="D21" s="113" t="s">
        <v>513</v>
      </c>
      <c r="E21" s="115" t="s">
        <v>513</v>
      </c>
      <c r="F21" s="114">
        <v>58</v>
      </c>
      <c r="G21" s="114">
        <v>57</v>
      </c>
      <c r="H21" s="114">
        <v>83</v>
      </c>
      <c r="I21" s="140">
        <v>92</v>
      </c>
      <c r="J21" s="115" t="s">
        <v>513</v>
      </c>
      <c r="K21" s="116" t="s">
        <v>513</v>
      </c>
    </row>
    <row r="22" spans="1:255" ht="14.1" customHeight="1" x14ac:dyDescent="0.2">
      <c r="A22" s="306">
        <v>22</v>
      </c>
      <c r="B22" s="307" t="s">
        <v>239</v>
      </c>
      <c r="C22" s="308"/>
      <c r="D22" s="113">
        <v>0.37494423297800644</v>
      </c>
      <c r="E22" s="115">
        <v>395</v>
      </c>
      <c r="F22" s="114">
        <v>400</v>
      </c>
      <c r="G22" s="114">
        <v>403</v>
      </c>
      <c r="H22" s="114">
        <v>393</v>
      </c>
      <c r="I22" s="140">
        <v>385</v>
      </c>
      <c r="J22" s="115">
        <v>10</v>
      </c>
      <c r="K22" s="116">
        <v>2.5974025974025974</v>
      </c>
    </row>
    <row r="23" spans="1:255" ht="14.1" customHeight="1" x14ac:dyDescent="0.2">
      <c r="A23" s="306">
        <v>23</v>
      </c>
      <c r="B23" s="307" t="s">
        <v>240</v>
      </c>
      <c r="C23" s="308"/>
      <c r="D23" s="113">
        <v>0.29331080503849111</v>
      </c>
      <c r="E23" s="115">
        <v>309</v>
      </c>
      <c r="F23" s="114">
        <v>315</v>
      </c>
      <c r="G23" s="114">
        <v>315</v>
      </c>
      <c r="H23" s="114">
        <v>322</v>
      </c>
      <c r="I23" s="140">
        <v>325</v>
      </c>
      <c r="J23" s="115">
        <v>-16</v>
      </c>
      <c r="K23" s="116">
        <v>-4.9230769230769234</v>
      </c>
    </row>
    <row r="24" spans="1:255" ht="14.1" customHeight="1" x14ac:dyDescent="0.2">
      <c r="A24" s="306">
        <v>24</v>
      </c>
      <c r="B24" s="307" t="s">
        <v>241</v>
      </c>
      <c r="C24" s="308"/>
      <c r="D24" s="113">
        <v>1.0156717197125744</v>
      </c>
      <c r="E24" s="115">
        <v>1070</v>
      </c>
      <c r="F24" s="114">
        <v>1041</v>
      </c>
      <c r="G24" s="114">
        <v>1162</v>
      </c>
      <c r="H24" s="114">
        <v>1096</v>
      </c>
      <c r="I24" s="140">
        <v>1115</v>
      </c>
      <c r="J24" s="115">
        <v>-45</v>
      </c>
      <c r="K24" s="116">
        <v>-4.0358744394618835</v>
      </c>
    </row>
    <row r="25" spans="1:255" ht="14.1" customHeight="1" x14ac:dyDescent="0.2">
      <c r="A25" s="306">
        <v>25</v>
      </c>
      <c r="B25" s="307" t="s">
        <v>242</v>
      </c>
      <c r="C25" s="308"/>
      <c r="D25" s="113">
        <v>6.9663689261407322</v>
      </c>
      <c r="E25" s="115">
        <v>7339</v>
      </c>
      <c r="F25" s="114">
        <v>7289</v>
      </c>
      <c r="G25" s="114">
        <v>7405</v>
      </c>
      <c r="H25" s="114">
        <v>7356</v>
      </c>
      <c r="I25" s="140">
        <v>7334</v>
      </c>
      <c r="J25" s="115">
        <v>5</v>
      </c>
      <c r="K25" s="116">
        <v>6.817562039814562E-2</v>
      </c>
    </row>
    <row r="26" spans="1:255" ht="14.1" customHeight="1" x14ac:dyDescent="0.2">
      <c r="A26" s="306">
        <v>26</v>
      </c>
      <c r="B26" s="307" t="s">
        <v>243</v>
      </c>
      <c r="C26" s="308"/>
      <c r="D26" s="113">
        <v>2.4509012899980065</v>
      </c>
      <c r="E26" s="115">
        <v>2582</v>
      </c>
      <c r="F26" s="114">
        <v>2680</v>
      </c>
      <c r="G26" s="114">
        <v>2702</v>
      </c>
      <c r="H26" s="114">
        <v>2527</v>
      </c>
      <c r="I26" s="140">
        <v>2564</v>
      </c>
      <c r="J26" s="115">
        <v>18</v>
      </c>
      <c r="K26" s="116">
        <v>0.70202808112324488</v>
      </c>
    </row>
    <row r="27" spans="1:255" ht="14.1" customHeight="1" x14ac:dyDescent="0.2">
      <c r="A27" s="306">
        <v>27</v>
      </c>
      <c r="B27" s="307" t="s">
        <v>244</v>
      </c>
      <c r="C27" s="308"/>
      <c r="D27" s="113">
        <v>10.044708540185479</v>
      </c>
      <c r="E27" s="115">
        <v>10582</v>
      </c>
      <c r="F27" s="114">
        <v>10588</v>
      </c>
      <c r="G27" s="114">
        <v>10668</v>
      </c>
      <c r="H27" s="114">
        <v>10470</v>
      </c>
      <c r="I27" s="140">
        <v>10474</v>
      </c>
      <c r="J27" s="115">
        <v>108</v>
      </c>
      <c r="K27" s="116">
        <v>1.0311246897078481</v>
      </c>
    </row>
    <row r="28" spans="1:255" ht="14.1" customHeight="1" x14ac:dyDescent="0.2">
      <c r="A28" s="306">
        <v>28</v>
      </c>
      <c r="B28" s="307" t="s">
        <v>245</v>
      </c>
      <c r="C28" s="308"/>
      <c r="D28" s="113">
        <v>6.4547361626593511E-2</v>
      </c>
      <c r="E28" s="115">
        <v>68</v>
      </c>
      <c r="F28" s="114">
        <v>79</v>
      </c>
      <c r="G28" s="114">
        <v>71</v>
      </c>
      <c r="H28" s="114">
        <v>73</v>
      </c>
      <c r="I28" s="140">
        <v>74</v>
      </c>
      <c r="J28" s="115">
        <v>-6</v>
      </c>
      <c r="K28" s="116">
        <v>-8.1081081081081088</v>
      </c>
    </row>
    <row r="29" spans="1:255" ht="14.1" customHeight="1" x14ac:dyDescent="0.2">
      <c r="A29" s="306">
        <v>29</v>
      </c>
      <c r="B29" s="307" t="s">
        <v>246</v>
      </c>
      <c r="C29" s="308"/>
      <c r="D29" s="113">
        <v>1.1352741839030271</v>
      </c>
      <c r="E29" s="115">
        <v>1196</v>
      </c>
      <c r="F29" s="114">
        <v>1226</v>
      </c>
      <c r="G29" s="114">
        <v>1244</v>
      </c>
      <c r="H29" s="114">
        <v>1218</v>
      </c>
      <c r="I29" s="140">
        <v>1227</v>
      </c>
      <c r="J29" s="115">
        <v>-31</v>
      </c>
      <c r="K29" s="116">
        <v>-2.5264873675631621</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0.72710704420545047</v>
      </c>
      <c r="E31" s="115">
        <v>766</v>
      </c>
      <c r="F31" s="114">
        <v>801</v>
      </c>
      <c r="G31" s="114">
        <v>827</v>
      </c>
      <c r="H31" s="114">
        <v>818</v>
      </c>
      <c r="I31" s="140">
        <v>811</v>
      </c>
      <c r="J31" s="115">
        <v>-45</v>
      </c>
      <c r="K31" s="116">
        <v>-5.5487053020961774</v>
      </c>
    </row>
    <row r="32" spans="1:255" ht="14.1" customHeight="1" x14ac:dyDescent="0.2">
      <c r="A32" s="306">
        <v>31</v>
      </c>
      <c r="B32" s="307" t="s">
        <v>251</v>
      </c>
      <c r="C32" s="308"/>
      <c r="D32" s="113">
        <v>1.1115435362461912</v>
      </c>
      <c r="E32" s="115">
        <v>1171</v>
      </c>
      <c r="F32" s="114">
        <v>1168</v>
      </c>
      <c r="G32" s="114">
        <v>1168</v>
      </c>
      <c r="H32" s="114">
        <v>1166</v>
      </c>
      <c r="I32" s="140">
        <v>1157</v>
      </c>
      <c r="J32" s="115">
        <v>14</v>
      </c>
      <c r="K32" s="116">
        <v>1.2100259291270528</v>
      </c>
    </row>
    <row r="33" spans="1:11" ht="14.1" customHeight="1" x14ac:dyDescent="0.2">
      <c r="A33" s="306">
        <v>32</v>
      </c>
      <c r="B33" s="307" t="s">
        <v>252</v>
      </c>
      <c r="C33" s="308"/>
      <c r="D33" s="113">
        <v>1.3336623983141749</v>
      </c>
      <c r="E33" s="115">
        <v>1405</v>
      </c>
      <c r="F33" s="114">
        <v>1347</v>
      </c>
      <c r="G33" s="114">
        <v>1400</v>
      </c>
      <c r="H33" s="114">
        <v>1311</v>
      </c>
      <c r="I33" s="140">
        <v>1275</v>
      </c>
      <c r="J33" s="115">
        <v>130</v>
      </c>
      <c r="K33" s="116">
        <v>10.196078431372548</v>
      </c>
    </row>
    <row r="34" spans="1:11" ht="14.1" customHeight="1" x14ac:dyDescent="0.2">
      <c r="A34" s="306">
        <v>33</v>
      </c>
      <c r="B34" s="307" t="s">
        <v>253</v>
      </c>
      <c r="C34" s="308"/>
      <c r="D34" s="113">
        <v>0.72520859239290358</v>
      </c>
      <c r="E34" s="115">
        <v>764</v>
      </c>
      <c r="F34" s="114">
        <v>780</v>
      </c>
      <c r="G34" s="114">
        <v>787</v>
      </c>
      <c r="H34" s="114">
        <v>768</v>
      </c>
      <c r="I34" s="140">
        <v>748</v>
      </c>
      <c r="J34" s="115">
        <v>16</v>
      </c>
      <c r="K34" s="116">
        <v>2.1390374331550803</v>
      </c>
    </row>
    <row r="35" spans="1:11" ht="14.1" customHeight="1" x14ac:dyDescent="0.2">
      <c r="A35" s="306">
        <v>34</v>
      </c>
      <c r="B35" s="307" t="s">
        <v>254</v>
      </c>
      <c r="C35" s="308"/>
      <c r="D35" s="113">
        <v>4.251582834198711</v>
      </c>
      <c r="E35" s="115">
        <v>4479</v>
      </c>
      <c r="F35" s="114">
        <v>4503</v>
      </c>
      <c r="G35" s="114">
        <v>4540</v>
      </c>
      <c r="H35" s="114">
        <v>4604</v>
      </c>
      <c r="I35" s="140">
        <v>4570</v>
      </c>
      <c r="J35" s="115">
        <v>-91</v>
      </c>
      <c r="K35" s="116">
        <v>-1.9912472647702406</v>
      </c>
    </row>
    <row r="36" spans="1:11" ht="14.1" customHeight="1" x14ac:dyDescent="0.2">
      <c r="A36" s="306">
        <v>41</v>
      </c>
      <c r="B36" s="307" t="s">
        <v>255</v>
      </c>
      <c r="C36" s="308"/>
      <c r="D36" s="113">
        <v>8.2725037731729767</v>
      </c>
      <c r="E36" s="115">
        <v>8715</v>
      </c>
      <c r="F36" s="114">
        <v>8791</v>
      </c>
      <c r="G36" s="114">
        <v>8866</v>
      </c>
      <c r="H36" s="114">
        <v>8678</v>
      </c>
      <c r="I36" s="140">
        <v>8696</v>
      </c>
      <c r="J36" s="115">
        <v>19</v>
      </c>
      <c r="K36" s="116">
        <v>0.21849126034958602</v>
      </c>
    </row>
    <row r="37" spans="1:11" ht="14.1" customHeight="1" x14ac:dyDescent="0.2">
      <c r="A37" s="306">
        <v>42</v>
      </c>
      <c r="B37" s="307" t="s">
        <v>256</v>
      </c>
      <c r="C37" s="308"/>
      <c r="D37" s="113">
        <v>0.30280306410122543</v>
      </c>
      <c r="E37" s="115">
        <v>319</v>
      </c>
      <c r="F37" s="114">
        <v>318</v>
      </c>
      <c r="G37" s="114">
        <v>326</v>
      </c>
      <c r="H37" s="114">
        <v>324</v>
      </c>
      <c r="I37" s="140">
        <v>329</v>
      </c>
      <c r="J37" s="115">
        <v>-10</v>
      </c>
      <c r="K37" s="116">
        <v>-3.0395136778115504</v>
      </c>
    </row>
    <row r="38" spans="1:11" ht="14.1" customHeight="1" x14ac:dyDescent="0.2">
      <c r="A38" s="306">
        <v>43</v>
      </c>
      <c r="B38" s="307" t="s">
        <v>257</v>
      </c>
      <c r="C38" s="308"/>
      <c r="D38" s="113">
        <v>2.7945210680689896</v>
      </c>
      <c r="E38" s="115">
        <v>2944</v>
      </c>
      <c r="F38" s="114">
        <v>3001</v>
      </c>
      <c r="G38" s="114">
        <v>3034</v>
      </c>
      <c r="H38" s="114">
        <v>3013</v>
      </c>
      <c r="I38" s="140">
        <v>3021</v>
      </c>
      <c r="J38" s="115">
        <v>-77</v>
      </c>
      <c r="K38" s="116">
        <v>-2.5488248924197285</v>
      </c>
    </row>
    <row r="39" spans="1:11" ht="14.1" customHeight="1" x14ac:dyDescent="0.2">
      <c r="A39" s="306">
        <v>51</v>
      </c>
      <c r="B39" s="307" t="s">
        <v>258</v>
      </c>
      <c r="C39" s="308"/>
      <c r="D39" s="113">
        <v>7.6355731900635035</v>
      </c>
      <c r="E39" s="115">
        <v>8044</v>
      </c>
      <c r="F39" s="114">
        <v>8069</v>
      </c>
      <c r="G39" s="114">
        <v>8142</v>
      </c>
      <c r="H39" s="114">
        <v>8026</v>
      </c>
      <c r="I39" s="140">
        <v>8033</v>
      </c>
      <c r="J39" s="115">
        <v>11</v>
      </c>
      <c r="K39" s="116">
        <v>0.13693514253703473</v>
      </c>
    </row>
    <row r="40" spans="1:11" ht="14.1" customHeight="1" x14ac:dyDescent="0.2">
      <c r="A40" s="306" t="s">
        <v>259</v>
      </c>
      <c r="B40" s="307" t="s">
        <v>260</v>
      </c>
      <c r="C40" s="308"/>
      <c r="D40" s="113">
        <v>5.2976297829120353</v>
      </c>
      <c r="E40" s="115">
        <v>5581</v>
      </c>
      <c r="F40" s="114">
        <v>5576</v>
      </c>
      <c r="G40" s="114">
        <v>5615</v>
      </c>
      <c r="H40" s="114">
        <v>5533</v>
      </c>
      <c r="I40" s="140">
        <v>5532</v>
      </c>
      <c r="J40" s="115">
        <v>49</v>
      </c>
      <c r="K40" s="116">
        <v>0.88575560375994211</v>
      </c>
    </row>
    <row r="41" spans="1:11" ht="14.1" customHeight="1" x14ac:dyDescent="0.2">
      <c r="A41" s="306"/>
      <c r="B41" s="307" t="s">
        <v>261</v>
      </c>
      <c r="C41" s="308"/>
      <c r="D41" s="113">
        <v>3.2947631206750896</v>
      </c>
      <c r="E41" s="115">
        <v>3471</v>
      </c>
      <c r="F41" s="114">
        <v>3468</v>
      </c>
      <c r="G41" s="114">
        <v>3477</v>
      </c>
      <c r="H41" s="114">
        <v>3392</v>
      </c>
      <c r="I41" s="140">
        <v>3375</v>
      </c>
      <c r="J41" s="115">
        <v>96</v>
      </c>
      <c r="K41" s="116">
        <v>2.8444444444444446</v>
      </c>
    </row>
    <row r="42" spans="1:11" ht="14.1" customHeight="1" x14ac:dyDescent="0.2">
      <c r="A42" s="306">
        <v>52</v>
      </c>
      <c r="B42" s="307" t="s">
        <v>262</v>
      </c>
      <c r="C42" s="308"/>
      <c r="D42" s="113">
        <v>3.4741668169607687</v>
      </c>
      <c r="E42" s="115">
        <v>3660</v>
      </c>
      <c r="F42" s="114">
        <v>3617</v>
      </c>
      <c r="G42" s="114">
        <v>3611</v>
      </c>
      <c r="H42" s="114">
        <v>3377</v>
      </c>
      <c r="I42" s="140">
        <v>3319</v>
      </c>
      <c r="J42" s="115">
        <v>341</v>
      </c>
      <c r="K42" s="116">
        <v>10.274178969569148</v>
      </c>
    </row>
    <row r="43" spans="1:11" ht="14.1" customHeight="1" x14ac:dyDescent="0.2">
      <c r="A43" s="306" t="s">
        <v>263</v>
      </c>
      <c r="B43" s="307" t="s">
        <v>264</v>
      </c>
      <c r="C43" s="308"/>
      <c r="D43" s="113">
        <v>2.8609668815081299</v>
      </c>
      <c r="E43" s="115">
        <v>3014</v>
      </c>
      <c r="F43" s="114">
        <v>2981</v>
      </c>
      <c r="G43" s="114">
        <v>2986</v>
      </c>
      <c r="H43" s="114">
        <v>2748</v>
      </c>
      <c r="I43" s="140">
        <v>2702</v>
      </c>
      <c r="J43" s="115">
        <v>312</v>
      </c>
      <c r="K43" s="116">
        <v>11.547002220577349</v>
      </c>
    </row>
    <row r="44" spans="1:11" ht="14.1" customHeight="1" x14ac:dyDescent="0.2">
      <c r="A44" s="306">
        <v>53</v>
      </c>
      <c r="B44" s="307" t="s">
        <v>265</v>
      </c>
      <c r="C44" s="308"/>
      <c r="D44" s="113">
        <v>2.0265973098937815</v>
      </c>
      <c r="E44" s="115">
        <v>2135</v>
      </c>
      <c r="F44" s="114">
        <v>2168</v>
      </c>
      <c r="G44" s="114">
        <v>2150</v>
      </c>
      <c r="H44" s="114">
        <v>2117</v>
      </c>
      <c r="I44" s="140">
        <v>2094</v>
      </c>
      <c r="J44" s="115">
        <v>41</v>
      </c>
      <c r="K44" s="116">
        <v>1.9579751671442216</v>
      </c>
    </row>
    <row r="45" spans="1:11" ht="14.1" customHeight="1" x14ac:dyDescent="0.2">
      <c r="A45" s="306" t="s">
        <v>266</v>
      </c>
      <c r="B45" s="307" t="s">
        <v>267</v>
      </c>
      <c r="C45" s="308"/>
      <c r="D45" s="113">
        <v>1.9772375627675631</v>
      </c>
      <c r="E45" s="115">
        <v>2083</v>
      </c>
      <c r="F45" s="114">
        <v>2117</v>
      </c>
      <c r="G45" s="114">
        <v>2101</v>
      </c>
      <c r="H45" s="114">
        <v>2068</v>
      </c>
      <c r="I45" s="140">
        <v>2047</v>
      </c>
      <c r="J45" s="115">
        <v>36</v>
      </c>
      <c r="K45" s="116">
        <v>1.7586712261846604</v>
      </c>
    </row>
    <row r="46" spans="1:11" ht="14.1" customHeight="1" x14ac:dyDescent="0.2">
      <c r="A46" s="306">
        <v>54</v>
      </c>
      <c r="B46" s="307" t="s">
        <v>268</v>
      </c>
      <c r="C46" s="308"/>
      <c r="D46" s="113">
        <v>3.2425556958300508</v>
      </c>
      <c r="E46" s="115">
        <v>3416</v>
      </c>
      <c r="F46" s="114">
        <v>3439</v>
      </c>
      <c r="G46" s="114">
        <v>3519</v>
      </c>
      <c r="H46" s="114">
        <v>3522</v>
      </c>
      <c r="I46" s="140">
        <v>3449</v>
      </c>
      <c r="J46" s="115">
        <v>-33</v>
      </c>
      <c r="K46" s="116">
        <v>-0.95679907219483906</v>
      </c>
    </row>
    <row r="47" spans="1:11" ht="14.1" customHeight="1" x14ac:dyDescent="0.2">
      <c r="A47" s="306">
        <v>61</v>
      </c>
      <c r="B47" s="307" t="s">
        <v>269</v>
      </c>
      <c r="C47" s="308"/>
      <c r="D47" s="113">
        <v>2.6046758868143027</v>
      </c>
      <c r="E47" s="115">
        <v>2744</v>
      </c>
      <c r="F47" s="114">
        <v>2735</v>
      </c>
      <c r="G47" s="114">
        <v>2736</v>
      </c>
      <c r="H47" s="114">
        <v>2708</v>
      </c>
      <c r="I47" s="140">
        <v>2734</v>
      </c>
      <c r="J47" s="115">
        <v>10</v>
      </c>
      <c r="K47" s="116">
        <v>0.365764447695684</v>
      </c>
    </row>
    <row r="48" spans="1:11" ht="14.1" customHeight="1" x14ac:dyDescent="0.2">
      <c r="A48" s="306">
        <v>62</v>
      </c>
      <c r="B48" s="307" t="s">
        <v>270</v>
      </c>
      <c r="C48" s="308"/>
      <c r="D48" s="113">
        <v>4.211715346135227</v>
      </c>
      <c r="E48" s="115">
        <v>4437</v>
      </c>
      <c r="F48" s="114">
        <v>4490</v>
      </c>
      <c r="G48" s="114">
        <v>4467</v>
      </c>
      <c r="H48" s="114">
        <v>4335</v>
      </c>
      <c r="I48" s="140">
        <v>4441</v>
      </c>
      <c r="J48" s="115">
        <v>-4</v>
      </c>
      <c r="K48" s="116">
        <v>-9.0069804098176082E-2</v>
      </c>
    </row>
    <row r="49" spans="1:11" ht="14.1" customHeight="1" x14ac:dyDescent="0.2">
      <c r="A49" s="306">
        <v>63</v>
      </c>
      <c r="B49" s="307" t="s">
        <v>271</v>
      </c>
      <c r="C49" s="308"/>
      <c r="D49" s="113">
        <v>1.331763946501628</v>
      </c>
      <c r="E49" s="115">
        <v>1403</v>
      </c>
      <c r="F49" s="114">
        <v>1440</v>
      </c>
      <c r="G49" s="114">
        <v>1480</v>
      </c>
      <c r="H49" s="114">
        <v>1480</v>
      </c>
      <c r="I49" s="140">
        <v>1473</v>
      </c>
      <c r="J49" s="115">
        <v>-70</v>
      </c>
      <c r="K49" s="116">
        <v>-4.7522063815342834</v>
      </c>
    </row>
    <row r="50" spans="1:11" ht="14.1" customHeight="1" x14ac:dyDescent="0.2">
      <c r="A50" s="306" t="s">
        <v>272</v>
      </c>
      <c r="B50" s="307" t="s">
        <v>273</v>
      </c>
      <c r="C50" s="308"/>
      <c r="D50" s="113">
        <v>0.17940369628567904</v>
      </c>
      <c r="E50" s="115">
        <v>189</v>
      </c>
      <c r="F50" s="114">
        <v>195</v>
      </c>
      <c r="G50" s="114">
        <v>200</v>
      </c>
      <c r="H50" s="114">
        <v>203</v>
      </c>
      <c r="I50" s="140">
        <v>206</v>
      </c>
      <c r="J50" s="115">
        <v>-17</v>
      </c>
      <c r="K50" s="116">
        <v>-8.2524271844660202</v>
      </c>
    </row>
    <row r="51" spans="1:11" ht="14.1" customHeight="1" x14ac:dyDescent="0.2">
      <c r="A51" s="306" t="s">
        <v>274</v>
      </c>
      <c r="B51" s="307" t="s">
        <v>275</v>
      </c>
      <c r="C51" s="308"/>
      <c r="D51" s="113">
        <v>1.0204178492439415</v>
      </c>
      <c r="E51" s="115">
        <v>1075</v>
      </c>
      <c r="F51" s="114">
        <v>1102</v>
      </c>
      <c r="G51" s="114">
        <v>1124</v>
      </c>
      <c r="H51" s="114">
        <v>1142</v>
      </c>
      <c r="I51" s="140">
        <v>1132</v>
      </c>
      <c r="J51" s="115">
        <v>-57</v>
      </c>
      <c r="K51" s="116">
        <v>-5.0353356890459366</v>
      </c>
    </row>
    <row r="52" spans="1:11" ht="14.1" customHeight="1" x14ac:dyDescent="0.2">
      <c r="A52" s="306">
        <v>71</v>
      </c>
      <c r="B52" s="307" t="s">
        <v>276</v>
      </c>
      <c r="C52" s="308"/>
      <c r="D52" s="113">
        <v>9.6602720481447388</v>
      </c>
      <c r="E52" s="115">
        <v>10177</v>
      </c>
      <c r="F52" s="114">
        <v>10228</v>
      </c>
      <c r="G52" s="114">
        <v>10338</v>
      </c>
      <c r="H52" s="114">
        <v>10280</v>
      </c>
      <c r="I52" s="140">
        <v>10309</v>
      </c>
      <c r="J52" s="115">
        <v>-132</v>
      </c>
      <c r="K52" s="116">
        <v>-1.2804345717334369</v>
      </c>
    </row>
    <row r="53" spans="1:11" ht="14.1" customHeight="1" x14ac:dyDescent="0.2">
      <c r="A53" s="306" t="s">
        <v>277</v>
      </c>
      <c r="B53" s="307" t="s">
        <v>278</v>
      </c>
      <c r="C53" s="308"/>
      <c r="D53" s="113">
        <v>3.5216281122744402</v>
      </c>
      <c r="E53" s="115">
        <v>3710</v>
      </c>
      <c r="F53" s="114">
        <v>3755</v>
      </c>
      <c r="G53" s="114">
        <v>3774</v>
      </c>
      <c r="H53" s="114">
        <v>3685</v>
      </c>
      <c r="I53" s="140">
        <v>3656</v>
      </c>
      <c r="J53" s="115">
        <v>54</v>
      </c>
      <c r="K53" s="116">
        <v>1.4770240700218817</v>
      </c>
    </row>
    <row r="54" spans="1:11" ht="14.1" customHeight="1" x14ac:dyDescent="0.2">
      <c r="A54" s="306" t="s">
        <v>279</v>
      </c>
      <c r="B54" s="307" t="s">
        <v>280</v>
      </c>
      <c r="C54" s="308"/>
      <c r="D54" s="113">
        <v>4.4376311118283036</v>
      </c>
      <c r="E54" s="115">
        <v>4675</v>
      </c>
      <c r="F54" s="114">
        <v>4674</v>
      </c>
      <c r="G54" s="114">
        <v>4731</v>
      </c>
      <c r="H54" s="114">
        <v>4733</v>
      </c>
      <c r="I54" s="140">
        <v>4786</v>
      </c>
      <c r="J54" s="115">
        <v>-111</v>
      </c>
      <c r="K54" s="116">
        <v>-2.3192645215211032</v>
      </c>
    </row>
    <row r="55" spans="1:11" ht="14.1" customHeight="1" x14ac:dyDescent="0.2">
      <c r="A55" s="306">
        <v>72</v>
      </c>
      <c r="B55" s="307" t="s">
        <v>281</v>
      </c>
      <c r="C55" s="308"/>
      <c r="D55" s="113">
        <v>2.7537043540992321</v>
      </c>
      <c r="E55" s="115">
        <v>2901</v>
      </c>
      <c r="F55" s="114">
        <v>2931</v>
      </c>
      <c r="G55" s="114">
        <v>2981</v>
      </c>
      <c r="H55" s="114">
        <v>3017</v>
      </c>
      <c r="I55" s="140">
        <v>3058</v>
      </c>
      <c r="J55" s="115">
        <v>-157</v>
      </c>
      <c r="K55" s="116">
        <v>-5.1340745585349898</v>
      </c>
    </row>
    <row r="56" spans="1:11" ht="14.1" customHeight="1" x14ac:dyDescent="0.2">
      <c r="A56" s="306" t="s">
        <v>282</v>
      </c>
      <c r="B56" s="307" t="s">
        <v>283</v>
      </c>
      <c r="C56" s="308"/>
      <c r="D56" s="113">
        <v>1.1134419880587381</v>
      </c>
      <c r="E56" s="115">
        <v>1173</v>
      </c>
      <c r="F56" s="114">
        <v>1193</v>
      </c>
      <c r="G56" s="114">
        <v>1211</v>
      </c>
      <c r="H56" s="114">
        <v>1168</v>
      </c>
      <c r="I56" s="140">
        <v>1192</v>
      </c>
      <c r="J56" s="115">
        <v>-19</v>
      </c>
      <c r="K56" s="116">
        <v>-1.5939597315436242</v>
      </c>
    </row>
    <row r="57" spans="1:11" ht="14.1" customHeight="1" x14ac:dyDescent="0.2">
      <c r="A57" s="306" t="s">
        <v>284</v>
      </c>
      <c r="B57" s="307" t="s">
        <v>285</v>
      </c>
      <c r="C57" s="308"/>
      <c r="D57" s="113">
        <v>1.4190927298787839</v>
      </c>
      <c r="E57" s="115">
        <v>1495</v>
      </c>
      <c r="F57" s="114">
        <v>1507</v>
      </c>
      <c r="G57" s="114">
        <v>1538</v>
      </c>
      <c r="H57" s="114">
        <v>1623</v>
      </c>
      <c r="I57" s="140">
        <v>1638</v>
      </c>
      <c r="J57" s="115">
        <v>-143</v>
      </c>
      <c r="K57" s="116">
        <v>-8.7301587301587293</v>
      </c>
    </row>
    <row r="58" spans="1:11" ht="14.1" customHeight="1" x14ac:dyDescent="0.2">
      <c r="A58" s="306">
        <v>73</v>
      </c>
      <c r="B58" s="307" t="s">
        <v>286</v>
      </c>
      <c r="C58" s="308"/>
      <c r="D58" s="113">
        <v>3.0071476710742391</v>
      </c>
      <c r="E58" s="115">
        <v>3168</v>
      </c>
      <c r="F58" s="114">
        <v>3191</v>
      </c>
      <c r="G58" s="114">
        <v>3202</v>
      </c>
      <c r="H58" s="114">
        <v>3154</v>
      </c>
      <c r="I58" s="140">
        <v>3165</v>
      </c>
      <c r="J58" s="115">
        <v>3</v>
      </c>
      <c r="K58" s="116">
        <v>9.4786729857819899E-2</v>
      </c>
    </row>
    <row r="59" spans="1:11" ht="14.1" customHeight="1" x14ac:dyDescent="0.2">
      <c r="A59" s="306" t="s">
        <v>287</v>
      </c>
      <c r="B59" s="307" t="s">
        <v>288</v>
      </c>
      <c r="C59" s="308"/>
      <c r="D59" s="113">
        <v>2.3218065667448196</v>
      </c>
      <c r="E59" s="115">
        <v>2446</v>
      </c>
      <c r="F59" s="114">
        <v>2465</v>
      </c>
      <c r="G59" s="114">
        <v>2468</v>
      </c>
      <c r="H59" s="114">
        <v>2431</v>
      </c>
      <c r="I59" s="140">
        <v>2435</v>
      </c>
      <c r="J59" s="115">
        <v>11</v>
      </c>
      <c r="K59" s="116">
        <v>0.45174537987679669</v>
      </c>
    </row>
    <row r="60" spans="1:11" ht="14.1" customHeight="1" x14ac:dyDescent="0.2">
      <c r="A60" s="306">
        <v>81</v>
      </c>
      <c r="B60" s="307" t="s">
        <v>289</v>
      </c>
      <c r="C60" s="308"/>
      <c r="D60" s="113">
        <v>8.5249978642417101</v>
      </c>
      <c r="E60" s="115">
        <v>8981</v>
      </c>
      <c r="F60" s="114">
        <v>8972</v>
      </c>
      <c r="G60" s="114">
        <v>8885</v>
      </c>
      <c r="H60" s="114">
        <v>8728</v>
      </c>
      <c r="I60" s="140">
        <v>8730</v>
      </c>
      <c r="J60" s="115">
        <v>251</v>
      </c>
      <c r="K60" s="116">
        <v>2.8751431844215349</v>
      </c>
    </row>
    <row r="61" spans="1:11" ht="14.1" customHeight="1" x14ac:dyDescent="0.2">
      <c r="A61" s="306" t="s">
        <v>290</v>
      </c>
      <c r="B61" s="307" t="s">
        <v>291</v>
      </c>
      <c r="C61" s="308"/>
      <c r="D61" s="113">
        <v>1.8718734871712119</v>
      </c>
      <c r="E61" s="115">
        <v>1972</v>
      </c>
      <c r="F61" s="114">
        <v>1962</v>
      </c>
      <c r="G61" s="114">
        <v>1973</v>
      </c>
      <c r="H61" s="114">
        <v>1897</v>
      </c>
      <c r="I61" s="140">
        <v>1946</v>
      </c>
      <c r="J61" s="115">
        <v>26</v>
      </c>
      <c r="K61" s="116">
        <v>1.3360739979445015</v>
      </c>
    </row>
    <row r="62" spans="1:11" ht="14.1" customHeight="1" x14ac:dyDescent="0.2">
      <c r="A62" s="306" t="s">
        <v>292</v>
      </c>
      <c r="B62" s="307" t="s">
        <v>293</v>
      </c>
      <c r="C62" s="308"/>
      <c r="D62" s="113">
        <v>3.4143655848655423</v>
      </c>
      <c r="E62" s="115">
        <v>3597</v>
      </c>
      <c r="F62" s="114">
        <v>3635</v>
      </c>
      <c r="G62" s="114">
        <v>3571</v>
      </c>
      <c r="H62" s="114">
        <v>3558</v>
      </c>
      <c r="I62" s="140">
        <v>3528</v>
      </c>
      <c r="J62" s="115">
        <v>69</v>
      </c>
      <c r="K62" s="116">
        <v>1.9557823129251701</v>
      </c>
    </row>
    <row r="63" spans="1:11" ht="14.1" customHeight="1" x14ac:dyDescent="0.2">
      <c r="A63" s="306"/>
      <c r="B63" s="307" t="s">
        <v>294</v>
      </c>
      <c r="C63" s="308"/>
      <c r="D63" s="113">
        <v>2.8790021737273253</v>
      </c>
      <c r="E63" s="115">
        <v>3033</v>
      </c>
      <c r="F63" s="114">
        <v>3071</v>
      </c>
      <c r="G63" s="114">
        <v>3008</v>
      </c>
      <c r="H63" s="114">
        <v>2995</v>
      </c>
      <c r="I63" s="140">
        <v>2980</v>
      </c>
      <c r="J63" s="115">
        <v>53</v>
      </c>
      <c r="K63" s="116">
        <v>1.7785234899328859</v>
      </c>
    </row>
    <row r="64" spans="1:11" ht="14.1" customHeight="1" x14ac:dyDescent="0.2">
      <c r="A64" s="306" t="s">
        <v>295</v>
      </c>
      <c r="B64" s="307" t="s">
        <v>296</v>
      </c>
      <c r="C64" s="308"/>
      <c r="D64" s="113">
        <v>1.1248326989340194</v>
      </c>
      <c r="E64" s="115">
        <v>1185</v>
      </c>
      <c r="F64" s="114">
        <v>1158</v>
      </c>
      <c r="G64" s="114">
        <v>1152</v>
      </c>
      <c r="H64" s="114">
        <v>1133</v>
      </c>
      <c r="I64" s="140">
        <v>1128</v>
      </c>
      <c r="J64" s="115">
        <v>57</v>
      </c>
      <c r="K64" s="116">
        <v>5.0531914893617023</v>
      </c>
    </row>
    <row r="65" spans="1:11" ht="14.1" customHeight="1" x14ac:dyDescent="0.2">
      <c r="A65" s="306" t="s">
        <v>297</v>
      </c>
      <c r="B65" s="307" t="s">
        <v>298</v>
      </c>
      <c r="C65" s="308"/>
      <c r="D65" s="113">
        <v>0.56573864013896669</v>
      </c>
      <c r="E65" s="115">
        <v>596</v>
      </c>
      <c r="F65" s="114">
        <v>584</v>
      </c>
      <c r="G65" s="114">
        <v>580</v>
      </c>
      <c r="H65" s="114">
        <v>568</v>
      </c>
      <c r="I65" s="140">
        <v>574</v>
      </c>
      <c r="J65" s="115">
        <v>22</v>
      </c>
      <c r="K65" s="116">
        <v>3.8327526132404182</v>
      </c>
    </row>
    <row r="66" spans="1:11" ht="14.1" customHeight="1" x14ac:dyDescent="0.2">
      <c r="A66" s="306">
        <v>82</v>
      </c>
      <c r="B66" s="307" t="s">
        <v>299</v>
      </c>
      <c r="C66" s="308"/>
      <c r="D66" s="113">
        <v>1.6231762997275723</v>
      </c>
      <c r="E66" s="115">
        <v>1710</v>
      </c>
      <c r="F66" s="114">
        <v>1758</v>
      </c>
      <c r="G66" s="114">
        <v>1762</v>
      </c>
      <c r="H66" s="114">
        <v>1740</v>
      </c>
      <c r="I66" s="140">
        <v>1743</v>
      </c>
      <c r="J66" s="115">
        <v>-33</v>
      </c>
      <c r="K66" s="116">
        <v>-1.8932874354561102</v>
      </c>
    </row>
    <row r="67" spans="1:11" ht="14.1" customHeight="1" x14ac:dyDescent="0.2">
      <c r="A67" s="306" t="s">
        <v>300</v>
      </c>
      <c r="B67" s="307" t="s">
        <v>301</v>
      </c>
      <c r="C67" s="308"/>
      <c r="D67" s="113">
        <v>1.0080779124623869</v>
      </c>
      <c r="E67" s="115">
        <v>1062</v>
      </c>
      <c r="F67" s="114">
        <v>1053</v>
      </c>
      <c r="G67" s="114">
        <v>1042</v>
      </c>
      <c r="H67" s="114">
        <v>1050</v>
      </c>
      <c r="I67" s="140">
        <v>1044</v>
      </c>
      <c r="J67" s="115">
        <v>18</v>
      </c>
      <c r="K67" s="116">
        <v>1.7241379310344827</v>
      </c>
    </row>
    <row r="68" spans="1:11" ht="14.1" customHeight="1" x14ac:dyDescent="0.2">
      <c r="A68" s="306" t="s">
        <v>302</v>
      </c>
      <c r="B68" s="307" t="s">
        <v>303</v>
      </c>
      <c r="C68" s="308"/>
      <c r="D68" s="113">
        <v>0.25154486516246</v>
      </c>
      <c r="E68" s="115">
        <v>265</v>
      </c>
      <c r="F68" s="114">
        <v>313</v>
      </c>
      <c r="G68" s="114">
        <v>326</v>
      </c>
      <c r="H68" s="114">
        <v>314</v>
      </c>
      <c r="I68" s="140">
        <v>318</v>
      </c>
      <c r="J68" s="115">
        <v>-53</v>
      </c>
      <c r="K68" s="116">
        <v>-16.666666666666668</v>
      </c>
    </row>
    <row r="69" spans="1:11" ht="14.1" customHeight="1" x14ac:dyDescent="0.2">
      <c r="A69" s="306">
        <v>83</v>
      </c>
      <c r="B69" s="307" t="s">
        <v>304</v>
      </c>
      <c r="C69" s="308"/>
      <c r="D69" s="113">
        <v>4.0769252674443992</v>
      </c>
      <c r="E69" s="115">
        <v>4295</v>
      </c>
      <c r="F69" s="114">
        <v>4282</v>
      </c>
      <c r="G69" s="114">
        <v>4226</v>
      </c>
      <c r="H69" s="114">
        <v>4183</v>
      </c>
      <c r="I69" s="140">
        <v>4169</v>
      </c>
      <c r="J69" s="115">
        <v>126</v>
      </c>
      <c r="K69" s="116">
        <v>3.0223075077956345</v>
      </c>
    </row>
    <row r="70" spans="1:11" ht="14.1" customHeight="1" x14ac:dyDescent="0.2">
      <c r="A70" s="306" t="s">
        <v>305</v>
      </c>
      <c r="B70" s="307" t="s">
        <v>306</v>
      </c>
      <c r="C70" s="308"/>
      <c r="D70" s="113">
        <v>3.5197296604618935</v>
      </c>
      <c r="E70" s="115">
        <v>3708</v>
      </c>
      <c r="F70" s="114">
        <v>3699</v>
      </c>
      <c r="G70" s="114">
        <v>3645</v>
      </c>
      <c r="H70" s="114">
        <v>3586</v>
      </c>
      <c r="I70" s="140">
        <v>3581</v>
      </c>
      <c r="J70" s="115">
        <v>127</v>
      </c>
      <c r="K70" s="116">
        <v>3.5464953923485059</v>
      </c>
    </row>
    <row r="71" spans="1:11" ht="14.1" customHeight="1" x14ac:dyDescent="0.2">
      <c r="A71" s="306"/>
      <c r="B71" s="307" t="s">
        <v>307</v>
      </c>
      <c r="C71" s="308"/>
      <c r="D71" s="113">
        <v>2.0351403430502426</v>
      </c>
      <c r="E71" s="115">
        <v>2144</v>
      </c>
      <c r="F71" s="114">
        <v>2141</v>
      </c>
      <c r="G71" s="114">
        <v>2110</v>
      </c>
      <c r="H71" s="114">
        <v>2083</v>
      </c>
      <c r="I71" s="140">
        <v>2081</v>
      </c>
      <c r="J71" s="115">
        <v>63</v>
      </c>
      <c r="K71" s="116">
        <v>3.0273906775588659</v>
      </c>
    </row>
    <row r="72" spans="1:11" ht="14.1" customHeight="1" x14ac:dyDescent="0.2">
      <c r="A72" s="306">
        <v>84</v>
      </c>
      <c r="B72" s="307" t="s">
        <v>308</v>
      </c>
      <c r="C72" s="308"/>
      <c r="D72" s="113">
        <v>1.0916097922144492</v>
      </c>
      <c r="E72" s="115">
        <v>1150</v>
      </c>
      <c r="F72" s="114">
        <v>1151</v>
      </c>
      <c r="G72" s="114">
        <v>1140</v>
      </c>
      <c r="H72" s="114">
        <v>1112</v>
      </c>
      <c r="I72" s="140">
        <v>1105</v>
      </c>
      <c r="J72" s="115">
        <v>45</v>
      </c>
      <c r="K72" s="116">
        <v>4.0723981900452486</v>
      </c>
    </row>
    <row r="73" spans="1:11" ht="14.1" customHeight="1" x14ac:dyDescent="0.2">
      <c r="A73" s="306" t="s">
        <v>309</v>
      </c>
      <c r="B73" s="307" t="s">
        <v>310</v>
      </c>
      <c r="C73" s="308"/>
      <c r="D73" s="113">
        <v>0.4907497935433654</v>
      </c>
      <c r="E73" s="115">
        <v>517</v>
      </c>
      <c r="F73" s="114">
        <v>521</v>
      </c>
      <c r="G73" s="114">
        <v>517</v>
      </c>
      <c r="H73" s="114">
        <v>502</v>
      </c>
      <c r="I73" s="140">
        <v>518</v>
      </c>
      <c r="J73" s="115">
        <v>-1</v>
      </c>
      <c r="K73" s="116">
        <v>-0.19305019305019305</v>
      </c>
    </row>
    <row r="74" spans="1:11" ht="14.1" customHeight="1" x14ac:dyDescent="0.2">
      <c r="A74" s="306" t="s">
        <v>311</v>
      </c>
      <c r="B74" s="307" t="s">
        <v>312</v>
      </c>
      <c r="C74" s="308"/>
      <c r="D74" s="113">
        <v>0.19174363306723366</v>
      </c>
      <c r="E74" s="115">
        <v>202</v>
      </c>
      <c r="F74" s="114">
        <v>200</v>
      </c>
      <c r="G74" s="114">
        <v>195</v>
      </c>
      <c r="H74" s="114">
        <v>190</v>
      </c>
      <c r="I74" s="140">
        <v>190</v>
      </c>
      <c r="J74" s="115">
        <v>12</v>
      </c>
      <c r="K74" s="116">
        <v>6.3157894736842106</v>
      </c>
    </row>
    <row r="75" spans="1:11" ht="14.1" customHeight="1" x14ac:dyDescent="0.2">
      <c r="A75" s="306" t="s">
        <v>313</v>
      </c>
      <c r="B75" s="307" t="s">
        <v>314</v>
      </c>
      <c r="C75" s="308"/>
      <c r="D75" s="113">
        <v>0.16516530769157753</v>
      </c>
      <c r="E75" s="115">
        <v>174</v>
      </c>
      <c r="F75" s="114">
        <v>182</v>
      </c>
      <c r="G75" s="114">
        <v>183</v>
      </c>
      <c r="H75" s="114">
        <v>186</v>
      </c>
      <c r="I75" s="140">
        <v>173</v>
      </c>
      <c r="J75" s="115">
        <v>1</v>
      </c>
      <c r="K75" s="116">
        <v>0.5780346820809249</v>
      </c>
    </row>
    <row r="76" spans="1:11" ht="14.1" customHeight="1" x14ac:dyDescent="0.2">
      <c r="A76" s="306">
        <v>91</v>
      </c>
      <c r="B76" s="307" t="s">
        <v>315</v>
      </c>
      <c r="C76" s="308"/>
      <c r="D76" s="113">
        <v>0.18320059991077275</v>
      </c>
      <c r="E76" s="115">
        <v>193</v>
      </c>
      <c r="F76" s="114">
        <v>185</v>
      </c>
      <c r="G76" s="114">
        <v>181</v>
      </c>
      <c r="H76" s="114">
        <v>163</v>
      </c>
      <c r="I76" s="140">
        <v>152</v>
      </c>
      <c r="J76" s="115">
        <v>41</v>
      </c>
      <c r="K76" s="116">
        <v>26.973684210526315</v>
      </c>
    </row>
    <row r="77" spans="1:11" ht="14.1" customHeight="1" x14ac:dyDescent="0.2">
      <c r="A77" s="306">
        <v>92</v>
      </c>
      <c r="B77" s="307" t="s">
        <v>316</v>
      </c>
      <c r="C77" s="308"/>
      <c r="D77" s="113">
        <v>2.2145440393359217</v>
      </c>
      <c r="E77" s="115">
        <v>2333</v>
      </c>
      <c r="F77" s="114">
        <v>2356</v>
      </c>
      <c r="G77" s="114">
        <v>2380</v>
      </c>
      <c r="H77" s="114">
        <v>2329</v>
      </c>
      <c r="I77" s="140">
        <v>2341</v>
      </c>
      <c r="J77" s="115">
        <v>-8</v>
      </c>
      <c r="K77" s="116">
        <v>-0.34173430158052115</v>
      </c>
    </row>
    <row r="78" spans="1:11" ht="14.1" customHeight="1" x14ac:dyDescent="0.2">
      <c r="A78" s="306">
        <v>93</v>
      </c>
      <c r="B78" s="307" t="s">
        <v>317</v>
      </c>
      <c r="C78" s="308"/>
      <c r="D78" s="113">
        <v>7.9734976126968463E-2</v>
      </c>
      <c r="E78" s="115">
        <v>84</v>
      </c>
      <c r="F78" s="114">
        <v>86</v>
      </c>
      <c r="G78" s="114">
        <v>89</v>
      </c>
      <c r="H78" s="114">
        <v>85</v>
      </c>
      <c r="I78" s="140">
        <v>87</v>
      </c>
      <c r="J78" s="115">
        <v>-3</v>
      </c>
      <c r="K78" s="116">
        <v>-3.4482758620689653</v>
      </c>
    </row>
    <row r="79" spans="1:11" ht="14.1" customHeight="1" x14ac:dyDescent="0.2">
      <c r="A79" s="306">
        <v>94</v>
      </c>
      <c r="B79" s="307" t="s">
        <v>318</v>
      </c>
      <c r="C79" s="308"/>
      <c r="D79" s="113">
        <v>0.1841498258170462</v>
      </c>
      <c r="E79" s="115">
        <v>194</v>
      </c>
      <c r="F79" s="114">
        <v>184</v>
      </c>
      <c r="G79" s="114">
        <v>185</v>
      </c>
      <c r="H79" s="114">
        <v>173</v>
      </c>
      <c r="I79" s="140">
        <v>179</v>
      </c>
      <c r="J79" s="115">
        <v>15</v>
      </c>
      <c r="K79" s="116">
        <v>8.3798882681564244</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0.38253804022819393</v>
      </c>
      <c r="E81" s="143">
        <v>403</v>
      </c>
      <c r="F81" s="144">
        <v>410</v>
      </c>
      <c r="G81" s="144">
        <v>412</v>
      </c>
      <c r="H81" s="144">
        <v>404</v>
      </c>
      <c r="I81" s="145">
        <v>418</v>
      </c>
      <c r="J81" s="143">
        <v>-15</v>
      </c>
      <c r="K81" s="146">
        <v>-3.5885167464114831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13319</v>
      </c>
      <c r="E12" s="114">
        <v>13824</v>
      </c>
      <c r="F12" s="114">
        <v>13836</v>
      </c>
      <c r="G12" s="114">
        <v>13975</v>
      </c>
      <c r="H12" s="140">
        <v>14711</v>
      </c>
      <c r="I12" s="115">
        <v>-1392</v>
      </c>
      <c r="J12" s="116">
        <v>-9.4623071171232418</v>
      </c>
      <c r="K12"/>
      <c r="L12"/>
      <c r="M12"/>
      <c r="N12"/>
      <c r="O12"/>
      <c r="P12"/>
    </row>
    <row r="13" spans="1:16" s="110" customFormat="1" ht="14.45" customHeight="1" x14ac:dyDescent="0.2">
      <c r="A13" s="120" t="s">
        <v>105</v>
      </c>
      <c r="B13" s="119" t="s">
        <v>106</v>
      </c>
      <c r="C13" s="113">
        <v>39.222163826113075</v>
      </c>
      <c r="D13" s="115">
        <v>5224</v>
      </c>
      <c r="E13" s="114">
        <v>5400</v>
      </c>
      <c r="F13" s="114">
        <v>5368</v>
      </c>
      <c r="G13" s="114">
        <v>5382</v>
      </c>
      <c r="H13" s="140">
        <v>5835</v>
      </c>
      <c r="I13" s="115">
        <v>-611</v>
      </c>
      <c r="J13" s="116">
        <v>-10.471293916023994</v>
      </c>
      <c r="K13"/>
      <c r="L13"/>
      <c r="M13"/>
      <c r="N13"/>
      <c r="O13"/>
      <c r="P13"/>
    </row>
    <row r="14" spans="1:16" s="110" customFormat="1" ht="14.45" customHeight="1" x14ac:dyDescent="0.2">
      <c r="A14" s="120"/>
      <c r="B14" s="119" t="s">
        <v>107</v>
      </c>
      <c r="C14" s="113">
        <v>60.777836173886925</v>
      </c>
      <c r="D14" s="115">
        <v>8095</v>
      </c>
      <c r="E14" s="114">
        <v>8424</v>
      </c>
      <c r="F14" s="114">
        <v>8468</v>
      </c>
      <c r="G14" s="114">
        <v>8593</v>
      </c>
      <c r="H14" s="140">
        <v>8876</v>
      </c>
      <c r="I14" s="115">
        <v>-781</v>
      </c>
      <c r="J14" s="116">
        <v>-8.7990085624155032</v>
      </c>
      <c r="K14"/>
      <c r="L14"/>
      <c r="M14"/>
      <c r="N14"/>
      <c r="O14"/>
      <c r="P14"/>
    </row>
    <row r="15" spans="1:16" s="110" customFormat="1" ht="14.45" customHeight="1" x14ac:dyDescent="0.2">
      <c r="A15" s="118" t="s">
        <v>105</v>
      </c>
      <c r="B15" s="121" t="s">
        <v>108</v>
      </c>
      <c r="C15" s="113">
        <v>13.597116900668219</v>
      </c>
      <c r="D15" s="115">
        <v>1811</v>
      </c>
      <c r="E15" s="114">
        <v>1941</v>
      </c>
      <c r="F15" s="114">
        <v>1895</v>
      </c>
      <c r="G15" s="114">
        <v>2105</v>
      </c>
      <c r="H15" s="140">
        <v>2821</v>
      </c>
      <c r="I15" s="115">
        <v>-1010</v>
      </c>
      <c r="J15" s="116">
        <v>-35.802906770648704</v>
      </c>
      <c r="K15"/>
      <c r="L15"/>
      <c r="M15"/>
      <c r="N15"/>
      <c r="O15"/>
      <c r="P15"/>
    </row>
    <row r="16" spans="1:16" s="110" customFormat="1" ht="14.45" customHeight="1" x14ac:dyDescent="0.2">
      <c r="A16" s="118"/>
      <c r="B16" s="121" t="s">
        <v>109</v>
      </c>
      <c r="C16" s="113">
        <v>55.236879645619041</v>
      </c>
      <c r="D16" s="115">
        <v>7357</v>
      </c>
      <c r="E16" s="114">
        <v>7639</v>
      </c>
      <c r="F16" s="114">
        <v>7669</v>
      </c>
      <c r="G16" s="114">
        <v>7674</v>
      </c>
      <c r="H16" s="140">
        <v>7719</v>
      </c>
      <c r="I16" s="115">
        <v>-362</v>
      </c>
      <c r="J16" s="116">
        <v>-4.6897266485296019</v>
      </c>
      <c r="K16"/>
      <c r="L16"/>
      <c r="M16"/>
      <c r="N16"/>
      <c r="O16"/>
      <c r="P16"/>
    </row>
    <row r="17" spans="1:16" s="110" customFormat="1" ht="14.45" customHeight="1" x14ac:dyDescent="0.2">
      <c r="A17" s="118"/>
      <c r="B17" s="121" t="s">
        <v>110</v>
      </c>
      <c r="C17" s="113">
        <v>17.568886553044521</v>
      </c>
      <c r="D17" s="115">
        <v>2340</v>
      </c>
      <c r="E17" s="114">
        <v>2377</v>
      </c>
      <c r="F17" s="114">
        <v>2409</v>
      </c>
      <c r="G17" s="114">
        <v>2380</v>
      </c>
      <c r="H17" s="140">
        <v>2391</v>
      </c>
      <c r="I17" s="115">
        <v>-51</v>
      </c>
      <c r="J17" s="116">
        <v>-2.1329987452948558</v>
      </c>
      <c r="K17"/>
      <c r="L17"/>
      <c r="M17"/>
      <c r="N17"/>
      <c r="O17"/>
      <c r="P17"/>
    </row>
    <row r="18" spans="1:16" s="110" customFormat="1" ht="14.45" customHeight="1" x14ac:dyDescent="0.2">
      <c r="A18" s="120"/>
      <c r="B18" s="121" t="s">
        <v>111</v>
      </c>
      <c r="C18" s="113">
        <v>13.597116900668219</v>
      </c>
      <c r="D18" s="115">
        <v>1811</v>
      </c>
      <c r="E18" s="114">
        <v>1867</v>
      </c>
      <c r="F18" s="114">
        <v>1863</v>
      </c>
      <c r="G18" s="114">
        <v>1816</v>
      </c>
      <c r="H18" s="140">
        <v>1780</v>
      </c>
      <c r="I18" s="115">
        <v>31</v>
      </c>
      <c r="J18" s="116">
        <v>1.7415730337078652</v>
      </c>
      <c r="K18"/>
      <c r="L18"/>
      <c r="M18"/>
      <c r="N18"/>
      <c r="O18"/>
      <c r="P18"/>
    </row>
    <row r="19" spans="1:16" s="110" customFormat="1" ht="14.45" customHeight="1" x14ac:dyDescent="0.2">
      <c r="A19" s="120"/>
      <c r="B19" s="121" t="s">
        <v>112</v>
      </c>
      <c r="C19" s="113">
        <v>1.2613559576544786</v>
      </c>
      <c r="D19" s="115">
        <v>168</v>
      </c>
      <c r="E19" s="114">
        <v>182</v>
      </c>
      <c r="F19" s="114">
        <v>186</v>
      </c>
      <c r="G19" s="114">
        <v>159</v>
      </c>
      <c r="H19" s="140">
        <v>145</v>
      </c>
      <c r="I19" s="115">
        <v>23</v>
      </c>
      <c r="J19" s="116">
        <v>15.862068965517242</v>
      </c>
      <c r="K19"/>
      <c r="L19"/>
      <c r="M19"/>
      <c r="N19"/>
      <c r="O19"/>
      <c r="P19"/>
    </row>
    <row r="20" spans="1:16" s="110" customFormat="1" ht="14.45" customHeight="1" x14ac:dyDescent="0.2">
      <c r="A20" s="120" t="s">
        <v>113</v>
      </c>
      <c r="B20" s="119" t="s">
        <v>116</v>
      </c>
      <c r="C20" s="113">
        <v>75.936631879270209</v>
      </c>
      <c r="D20" s="115">
        <v>10114</v>
      </c>
      <c r="E20" s="114">
        <v>10522</v>
      </c>
      <c r="F20" s="114">
        <v>10546</v>
      </c>
      <c r="G20" s="114">
        <v>10689</v>
      </c>
      <c r="H20" s="140">
        <v>11440</v>
      </c>
      <c r="I20" s="115">
        <v>-1326</v>
      </c>
      <c r="J20" s="116">
        <v>-11.590909090909092</v>
      </c>
      <c r="K20"/>
      <c r="L20"/>
      <c r="M20"/>
      <c r="N20"/>
      <c r="O20"/>
      <c r="P20"/>
    </row>
    <row r="21" spans="1:16" s="110" customFormat="1" ht="14.45" customHeight="1" x14ac:dyDescent="0.2">
      <c r="A21" s="123"/>
      <c r="B21" s="124" t="s">
        <v>117</v>
      </c>
      <c r="C21" s="125">
        <v>23.650424206021473</v>
      </c>
      <c r="D21" s="143">
        <v>3150</v>
      </c>
      <c r="E21" s="144">
        <v>3255</v>
      </c>
      <c r="F21" s="144">
        <v>3230</v>
      </c>
      <c r="G21" s="144">
        <v>3230</v>
      </c>
      <c r="H21" s="145">
        <v>3218</v>
      </c>
      <c r="I21" s="143">
        <v>-68</v>
      </c>
      <c r="J21" s="146">
        <v>-2.113113735239279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14679</v>
      </c>
      <c r="E56" s="114">
        <v>15340</v>
      </c>
      <c r="F56" s="114">
        <v>15278</v>
      </c>
      <c r="G56" s="114">
        <v>15199</v>
      </c>
      <c r="H56" s="140">
        <v>15089</v>
      </c>
      <c r="I56" s="115">
        <v>-410</v>
      </c>
      <c r="J56" s="116">
        <v>-2.7172112134667641</v>
      </c>
      <c r="K56"/>
      <c r="L56"/>
      <c r="M56"/>
      <c r="N56"/>
      <c r="O56"/>
      <c r="P56"/>
    </row>
    <row r="57" spans="1:16" s="110" customFormat="1" ht="14.45" customHeight="1" x14ac:dyDescent="0.2">
      <c r="A57" s="120" t="s">
        <v>105</v>
      </c>
      <c r="B57" s="119" t="s">
        <v>106</v>
      </c>
      <c r="C57" s="113">
        <v>40.888343892635739</v>
      </c>
      <c r="D57" s="115">
        <v>6002</v>
      </c>
      <c r="E57" s="114">
        <v>6263</v>
      </c>
      <c r="F57" s="114">
        <v>6231</v>
      </c>
      <c r="G57" s="114">
        <v>6136</v>
      </c>
      <c r="H57" s="140">
        <v>6058</v>
      </c>
      <c r="I57" s="115">
        <v>-56</v>
      </c>
      <c r="J57" s="116">
        <v>-0.92439749092109602</v>
      </c>
    </row>
    <row r="58" spans="1:16" s="110" customFormat="1" ht="14.45" customHeight="1" x14ac:dyDescent="0.2">
      <c r="A58" s="120"/>
      <c r="B58" s="119" t="s">
        <v>107</v>
      </c>
      <c r="C58" s="113">
        <v>59.111656107364261</v>
      </c>
      <c r="D58" s="115">
        <v>8677</v>
      </c>
      <c r="E58" s="114">
        <v>9077</v>
      </c>
      <c r="F58" s="114">
        <v>9047</v>
      </c>
      <c r="G58" s="114">
        <v>9063</v>
      </c>
      <c r="H58" s="140">
        <v>9031</v>
      </c>
      <c r="I58" s="115">
        <v>-354</v>
      </c>
      <c r="J58" s="116">
        <v>-3.9198316908426531</v>
      </c>
    </row>
    <row r="59" spans="1:16" s="110" customFormat="1" ht="14.45" customHeight="1" x14ac:dyDescent="0.2">
      <c r="A59" s="118" t="s">
        <v>105</v>
      </c>
      <c r="B59" s="121" t="s">
        <v>108</v>
      </c>
      <c r="C59" s="113">
        <v>15.484706042645957</v>
      </c>
      <c r="D59" s="115">
        <v>2273</v>
      </c>
      <c r="E59" s="114">
        <v>2462</v>
      </c>
      <c r="F59" s="114">
        <v>2374</v>
      </c>
      <c r="G59" s="114">
        <v>2436</v>
      </c>
      <c r="H59" s="140">
        <v>2352</v>
      </c>
      <c r="I59" s="115">
        <v>-79</v>
      </c>
      <c r="J59" s="116">
        <v>-3.3588435374149661</v>
      </c>
    </row>
    <row r="60" spans="1:16" s="110" customFormat="1" ht="14.45" customHeight="1" x14ac:dyDescent="0.2">
      <c r="A60" s="118"/>
      <c r="B60" s="121" t="s">
        <v>109</v>
      </c>
      <c r="C60" s="113">
        <v>57.210981674500985</v>
      </c>
      <c r="D60" s="115">
        <v>8398</v>
      </c>
      <c r="E60" s="114">
        <v>8811</v>
      </c>
      <c r="F60" s="114">
        <v>8809</v>
      </c>
      <c r="G60" s="114">
        <v>8717</v>
      </c>
      <c r="H60" s="140">
        <v>8742</v>
      </c>
      <c r="I60" s="115">
        <v>-344</v>
      </c>
      <c r="J60" s="116">
        <v>-3.9350263097689315</v>
      </c>
    </row>
    <row r="61" spans="1:16" s="110" customFormat="1" ht="14.45" customHeight="1" x14ac:dyDescent="0.2">
      <c r="A61" s="118"/>
      <c r="B61" s="121" t="s">
        <v>110</v>
      </c>
      <c r="C61" s="113">
        <v>15.873015873015873</v>
      </c>
      <c r="D61" s="115">
        <v>2330</v>
      </c>
      <c r="E61" s="114">
        <v>2353</v>
      </c>
      <c r="F61" s="114">
        <v>2373</v>
      </c>
      <c r="G61" s="114">
        <v>2341</v>
      </c>
      <c r="H61" s="140">
        <v>2319</v>
      </c>
      <c r="I61" s="115">
        <v>11</v>
      </c>
      <c r="J61" s="116">
        <v>0.47434238896075892</v>
      </c>
    </row>
    <row r="62" spans="1:16" s="110" customFormat="1" ht="14.45" customHeight="1" x14ac:dyDescent="0.2">
      <c r="A62" s="120"/>
      <c r="B62" s="121" t="s">
        <v>111</v>
      </c>
      <c r="C62" s="113">
        <v>11.431296409837183</v>
      </c>
      <c r="D62" s="115">
        <v>1678</v>
      </c>
      <c r="E62" s="114">
        <v>1714</v>
      </c>
      <c r="F62" s="114">
        <v>1722</v>
      </c>
      <c r="G62" s="114">
        <v>1705</v>
      </c>
      <c r="H62" s="140">
        <v>1676</v>
      </c>
      <c r="I62" s="115">
        <v>2</v>
      </c>
      <c r="J62" s="116">
        <v>0.11933174224343675</v>
      </c>
    </row>
    <row r="63" spans="1:16" s="110" customFormat="1" ht="14.45" customHeight="1" x14ac:dyDescent="0.2">
      <c r="A63" s="120"/>
      <c r="B63" s="121" t="s">
        <v>112</v>
      </c>
      <c r="C63" s="113">
        <v>1.0899925063015192</v>
      </c>
      <c r="D63" s="115">
        <v>160</v>
      </c>
      <c r="E63" s="114">
        <v>168</v>
      </c>
      <c r="F63" s="114">
        <v>166</v>
      </c>
      <c r="G63" s="114">
        <v>136</v>
      </c>
      <c r="H63" s="140">
        <v>128</v>
      </c>
      <c r="I63" s="115">
        <v>32</v>
      </c>
      <c r="J63" s="116">
        <v>25</v>
      </c>
    </row>
    <row r="64" spans="1:16" s="110" customFormat="1" ht="14.45" customHeight="1" x14ac:dyDescent="0.2">
      <c r="A64" s="120" t="s">
        <v>113</v>
      </c>
      <c r="B64" s="119" t="s">
        <v>116</v>
      </c>
      <c r="C64" s="113">
        <v>69.78677021595476</v>
      </c>
      <c r="D64" s="115">
        <v>10244</v>
      </c>
      <c r="E64" s="114">
        <v>10680</v>
      </c>
      <c r="F64" s="114">
        <v>10694</v>
      </c>
      <c r="G64" s="114">
        <v>10677</v>
      </c>
      <c r="H64" s="140">
        <v>10648</v>
      </c>
      <c r="I64" s="115">
        <v>-404</v>
      </c>
      <c r="J64" s="116">
        <v>-3.7941397445529677</v>
      </c>
    </row>
    <row r="65" spans="1:10" s="110" customFormat="1" ht="14.45" customHeight="1" x14ac:dyDescent="0.2">
      <c r="A65" s="123"/>
      <c r="B65" s="124" t="s">
        <v>117</v>
      </c>
      <c r="C65" s="125">
        <v>29.770420328360242</v>
      </c>
      <c r="D65" s="143">
        <v>4370</v>
      </c>
      <c r="E65" s="144">
        <v>4594</v>
      </c>
      <c r="F65" s="144">
        <v>4515</v>
      </c>
      <c r="G65" s="144">
        <v>4450</v>
      </c>
      <c r="H65" s="145">
        <v>4372</v>
      </c>
      <c r="I65" s="143">
        <v>-2</v>
      </c>
      <c r="J65" s="146">
        <v>-4.5745654162854532E-2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13319</v>
      </c>
      <c r="G11" s="114">
        <v>13824</v>
      </c>
      <c r="H11" s="114">
        <v>13836</v>
      </c>
      <c r="I11" s="114">
        <v>13975</v>
      </c>
      <c r="J11" s="140">
        <v>14711</v>
      </c>
      <c r="K11" s="114">
        <v>-1392</v>
      </c>
      <c r="L11" s="116">
        <v>-9.4623071171232418</v>
      </c>
    </row>
    <row r="12" spans="1:17" s="110" customFormat="1" ht="24" customHeight="1" x14ac:dyDescent="0.2">
      <c r="A12" s="604" t="s">
        <v>185</v>
      </c>
      <c r="B12" s="605"/>
      <c r="C12" s="605"/>
      <c r="D12" s="606"/>
      <c r="E12" s="113">
        <v>39.222163826113075</v>
      </c>
      <c r="F12" s="115">
        <v>5224</v>
      </c>
      <c r="G12" s="114">
        <v>5400</v>
      </c>
      <c r="H12" s="114">
        <v>5368</v>
      </c>
      <c r="I12" s="114">
        <v>5382</v>
      </c>
      <c r="J12" s="140">
        <v>5835</v>
      </c>
      <c r="K12" s="114">
        <v>-611</v>
      </c>
      <c r="L12" s="116">
        <v>-10.471293916023994</v>
      </c>
    </row>
    <row r="13" spans="1:17" s="110" customFormat="1" ht="15" customHeight="1" x14ac:dyDescent="0.2">
      <c r="A13" s="120"/>
      <c r="B13" s="612" t="s">
        <v>107</v>
      </c>
      <c r="C13" s="612"/>
      <c r="E13" s="113">
        <v>60.777836173886925</v>
      </c>
      <c r="F13" s="115">
        <v>8095</v>
      </c>
      <c r="G13" s="114">
        <v>8424</v>
      </c>
      <c r="H13" s="114">
        <v>8468</v>
      </c>
      <c r="I13" s="114">
        <v>8593</v>
      </c>
      <c r="J13" s="140">
        <v>8876</v>
      </c>
      <c r="K13" s="114">
        <v>-781</v>
      </c>
      <c r="L13" s="116">
        <v>-8.7990085624155032</v>
      </c>
    </row>
    <row r="14" spans="1:17" s="110" customFormat="1" ht="22.5" customHeight="1" x14ac:dyDescent="0.2">
      <c r="A14" s="604" t="s">
        <v>186</v>
      </c>
      <c r="B14" s="605"/>
      <c r="C14" s="605"/>
      <c r="D14" s="606"/>
      <c r="E14" s="113">
        <v>13.597116900668219</v>
      </c>
      <c r="F14" s="115">
        <v>1811</v>
      </c>
      <c r="G14" s="114">
        <v>1941</v>
      </c>
      <c r="H14" s="114">
        <v>1895</v>
      </c>
      <c r="I14" s="114">
        <v>2105</v>
      </c>
      <c r="J14" s="140">
        <v>2821</v>
      </c>
      <c r="K14" s="114">
        <v>-1010</v>
      </c>
      <c r="L14" s="116">
        <v>-35.802906770648704</v>
      </c>
    </row>
    <row r="15" spans="1:17" s="110" customFormat="1" ht="15" customHeight="1" x14ac:dyDescent="0.2">
      <c r="A15" s="120"/>
      <c r="B15" s="119"/>
      <c r="C15" s="258" t="s">
        <v>106</v>
      </c>
      <c r="E15" s="113">
        <v>46.71452236333517</v>
      </c>
      <c r="F15" s="115">
        <v>846</v>
      </c>
      <c r="G15" s="114">
        <v>898</v>
      </c>
      <c r="H15" s="114">
        <v>855</v>
      </c>
      <c r="I15" s="114">
        <v>959</v>
      </c>
      <c r="J15" s="140">
        <v>1439</v>
      </c>
      <c r="K15" s="114">
        <v>-593</v>
      </c>
      <c r="L15" s="116">
        <v>-41.209173036831132</v>
      </c>
    </row>
    <row r="16" spans="1:17" s="110" customFormat="1" ht="15" customHeight="1" x14ac:dyDescent="0.2">
      <c r="A16" s="120"/>
      <c r="B16" s="119"/>
      <c r="C16" s="258" t="s">
        <v>107</v>
      </c>
      <c r="E16" s="113">
        <v>53.28547763666483</v>
      </c>
      <c r="F16" s="115">
        <v>965</v>
      </c>
      <c r="G16" s="114">
        <v>1043</v>
      </c>
      <c r="H16" s="114">
        <v>1040</v>
      </c>
      <c r="I16" s="114">
        <v>1146</v>
      </c>
      <c r="J16" s="140">
        <v>1382</v>
      </c>
      <c r="K16" s="114">
        <v>-417</v>
      </c>
      <c r="L16" s="116">
        <v>-30.173661360347324</v>
      </c>
    </row>
    <row r="17" spans="1:12" s="110" customFormat="1" ht="15" customHeight="1" x14ac:dyDescent="0.2">
      <c r="A17" s="120"/>
      <c r="B17" s="121" t="s">
        <v>109</v>
      </c>
      <c r="C17" s="258"/>
      <c r="E17" s="113">
        <v>55.236879645619041</v>
      </c>
      <c r="F17" s="115">
        <v>7357</v>
      </c>
      <c r="G17" s="114">
        <v>7639</v>
      </c>
      <c r="H17" s="114">
        <v>7669</v>
      </c>
      <c r="I17" s="114">
        <v>7674</v>
      </c>
      <c r="J17" s="140">
        <v>7719</v>
      </c>
      <c r="K17" s="114">
        <v>-362</v>
      </c>
      <c r="L17" s="116">
        <v>-4.6897266485296019</v>
      </c>
    </row>
    <row r="18" spans="1:12" s="110" customFormat="1" ht="15" customHeight="1" x14ac:dyDescent="0.2">
      <c r="A18" s="120"/>
      <c r="B18" s="119"/>
      <c r="C18" s="258" t="s">
        <v>106</v>
      </c>
      <c r="E18" s="113">
        <v>35.979339404648634</v>
      </c>
      <c r="F18" s="115">
        <v>2647</v>
      </c>
      <c r="G18" s="114">
        <v>2741</v>
      </c>
      <c r="H18" s="114">
        <v>2739</v>
      </c>
      <c r="I18" s="114">
        <v>2696</v>
      </c>
      <c r="J18" s="140">
        <v>2687</v>
      </c>
      <c r="K18" s="114">
        <v>-40</v>
      </c>
      <c r="L18" s="116">
        <v>-1.48864905098623</v>
      </c>
    </row>
    <row r="19" spans="1:12" s="110" customFormat="1" ht="15" customHeight="1" x14ac:dyDescent="0.2">
      <c r="A19" s="120"/>
      <c r="B19" s="119"/>
      <c r="C19" s="258" t="s">
        <v>107</v>
      </c>
      <c r="E19" s="113">
        <v>64.020660595351373</v>
      </c>
      <c r="F19" s="115">
        <v>4710</v>
      </c>
      <c r="G19" s="114">
        <v>4898</v>
      </c>
      <c r="H19" s="114">
        <v>4930</v>
      </c>
      <c r="I19" s="114">
        <v>4978</v>
      </c>
      <c r="J19" s="140">
        <v>5032</v>
      </c>
      <c r="K19" s="114">
        <v>-322</v>
      </c>
      <c r="L19" s="116">
        <v>-6.3990461049284582</v>
      </c>
    </row>
    <row r="20" spans="1:12" s="110" customFormat="1" ht="15" customHeight="1" x14ac:dyDescent="0.2">
      <c r="A20" s="120"/>
      <c r="B20" s="121" t="s">
        <v>110</v>
      </c>
      <c r="C20" s="258"/>
      <c r="E20" s="113">
        <v>17.568886553044521</v>
      </c>
      <c r="F20" s="115">
        <v>2340</v>
      </c>
      <c r="G20" s="114">
        <v>2377</v>
      </c>
      <c r="H20" s="114">
        <v>2409</v>
      </c>
      <c r="I20" s="114">
        <v>2380</v>
      </c>
      <c r="J20" s="140">
        <v>2391</v>
      </c>
      <c r="K20" s="114">
        <v>-51</v>
      </c>
      <c r="L20" s="116">
        <v>-2.1329987452948558</v>
      </c>
    </row>
    <row r="21" spans="1:12" s="110" customFormat="1" ht="15" customHeight="1" x14ac:dyDescent="0.2">
      <c r="A21" s="120"/>
      <c r="B21" s="119"/>
      <c r="C21" s="258" t="s">
        <v>106</v>
      </c>
      <c r="E21" s="113">
        <v>33.888888888888886</v>
      </c>
      <c r="F21" s="115">
        <v>793</v>
      </c>
      <c r="G21" s="114">
        <v>783</v>
      </c>
      <c r="H21" s="114">
        <v>805</v>
      </c>
      <c r="I21" s="114">
        <v>789</v>
      </c>
      <c r="J21" s="140">
        <v>790</v>
      </c>
      <c r="K21" s="114">
        <v>3</v>
      </c>
      <c r="L21" s="116">
        <v>0.379746835443038</v>
      </c>
    </row>
    <row r="22" spans="1:12" s="110" customFormat="1" ht="15" customHeight="1" x14ac:dyDescent="0.2">
      <c r="A22" s="120"/>
      <c r="B22" s="119"/>
      <c r="C22" s="258" t="s">
        <v>107</v>
      </c>
      <c r="E22" s="113">
        <v>66.111111111111114</v>
      </c>
      <c r="F22" s="115">
        <v>1547</v>
      </c>
      <c r="G22" s="114">
        <v>1594</v>
      </c>
      <c r="H22" s="114">
        <v>1604</v>
      </c>
      <c r="I22" s="114">
        <v>1591</v>
      </c>
      <c r="J22" s="140">
        <v>1601</v>
      </c>
      <c r="K22" s="114">
        <v>-54</v>
      </c>
      <c r="L22" s="116">
        <v>-3.3728919425359152</v>
      </c>
    </row>
    <row r="23" spans="1:12" s="110" customFormat="1" ht="15" customHeight="1" x14ac:dyDescent="0.2">
      <c r="A23" s="120"/>
      <c r="B23" s="121" t="s">
        <v>111</v>
      </c>
      <c r="C23" s="258"/>
      <c r="E23" s="113">
        <v>13.597116900668219</v>
      </c>
      <c r="F23" s="115">
        <v>1811</v>
      </c>
      <c r="G23" s="114">
        <v>1867</v>
      </c>
      <c r="H23" s="114">
        <v>1863</v>
      </c>
      <c r="I23" s="114">
        <v>1816</v>
      </c>
      <c r="J23" s="140">
        <v>1780</v>
      </c>
      <c r="K23" s="114">
        <v>31</v>
      </c>
      <c r="L23" s="116">
        <v>1.7415730337078652</v>
      </c>
    </row>
    <row r="24" spans="1:12" s="110" customFormat="1" ht="15" customHeight="1" x14ac:dyDescent="0.2">
      <c r="A24" s="120"/>
      <c r="B24" s="119"/>
      <c r="C24" s="258" t="s">
        <v>106</v>
      </c>
      <c r="E24" s="113">
        <v>51.794588625069025</v>
      </c>
      <c r="F24" s="115">
        <v>938</v>
      </c>
      <c r="G24" s="114">
        <v>978</v>
      </c>
      <c r="H24" s="114">
        <v>969</v>
      </c>
      <c r="I24" s="114">
        <v>938</v>
      </c>
      <c r="J24" s="140">
        <v>919</v>
      </c>
      <c r="K24" s="114">
        <v>19</v>
      </c>
      <c r="L24" s="116">
        <v>2.0674646354733408</v>
      </c>
    </row>
    <row r="25" spans="1:12" s="110" customFormat="1" ht="15" customHeight="1" x14ac:dyDescent="0.2">
      <c r="A25" s="120"/>
      <c r="B25" s="119"/>
      <c r="C25" s="258" t="s">
        <v>107</v>
      </c>
      <c r="E25" s="113">
        <v>48.205411374930975</v>
      </c>
      <c r="F25" s="115">
        <v>873</v>
      </c>
      <c r="G25" s="114">
        <v>889</v>
      </c>
      <c r="H25" s="114">
        <v>894</v>
      </c>
      <c r="I25" s="114">
        <v>878</v>
      </c>
      <c r="J25" s="140">
        <v>861</v>
      </c>
      <c r="K25" s="114">
        <v>12</v>
      </c>
      <c r="L25" s="116">
        <v>1.3937282229965158</v>
      </c>
    </row>
    <row r="26" spans="1:12" s="110" customFormat="1" ht="15" customHeight="1" x14ac:dyDescent="0.2">
      <c r="A26" s="120"/>
      <c r="C26" s="121" t="s">
        <v>187</v>
      </c>
      <c r="D26" s="110" t="s">
        <v>188</v>
      </c>
      <c r="E26" s="113">
        <v>1.2613559576544786</v>
      </c>
      <c r="F26" s="115">
        <v>168</v>
      </c>
      <c r="G26" s="114">
        <v>182</v>
      </c>
      <c r="H26" s="114">
        <v>186</v>
      </c>
      <c r="I26" s="114">
        <v>159</v>
      </c>
      <c r="J26" s="140">
        <v>145</v>
      </c>
      <c r="K26" s="114">
        <v>23</v>
      </c>
      <c r="L26" s="116">
        <v>15.862068965517242</v>
      </c>
    </row>
    <row r="27" spans="1:12" s="110" customFormat="1" ht="15" customHeight="1" x14ac:dyDescent="0.2">
      <c r="A27" s="120"/>
      <c r="B27" s="119"/>
      <c r="D27" s="259" t="s">
        <v>106</v>
      </c>
      <c r="E27" s="113">
        <v>44.047619047619051</v>
      </c>
      <c r="F27" s="115">
        <v>74</v>
      </c>
      <c r="G27" s="114">
        <v>84</v>
      </c>
      <c r="H27" s="114">
        <v>82</v>
      </c>
      <c r="I27" s="114">
        <v>63</v>
      </c>
      <c r="J27" s="140">
        <v>58</v>
      </c>
      <c r="K27" s="114">
        <v>16</v>
      </c>
      <c r="L27" s="116">
        <v>27.586206896551722</v>
      </c>
    </row>
    <row r="28" spans="1:12" s="110" customFormat="1" ht="15" customHeight="1" x14ac:dyDescent="0.2">
      <c r="A28" s="120"/>
      <c r="B28" s="119"/>
      <c r="D28" s="259" t="s">
        <v>107</v>
      </c>
      <c r="E28" s="113">
        <v>55.952380952380949</v>
      </c>
      <c r="F28" s="115">
        <v>94</v>
      </c>
      <c r="G28" s="114">
        <v>98</v>
      </c>
      <c r="H28" s="114">
        <v>104</v>
      </c>
      <c r="I28" s="114">
        <v>96</v>
      </c>
      <c r="J28" s="140">
        <v>87</v>
      </c>
      <c r="K28" s="114">
        <v>7</v>
      </c>
      <c r="L28" s="116">
        <v>8.0459770114942533</v>
      </c>
    </row>
    <row r="29" spans="1:12" s="110" customFormat="1" ht="24" customHeight="1" x14ac:dyDescent="0.2">
      <c r="A29" s="604" t="s">
        <v>189</v>
      </c>
      <c r="B29" s="605"/>
      <c r="C29" s="605"/>
      <c r="D29" s="606"/>
      <c r="E29" s="113">
        <v>75.936631879270209</v>
      </c>
      <c r="F29" s="115">
        <v>10114</v>
      </c>
      <c r="G29" s="114">
        <v>10522</v>
      </c>
      <c r="H29" s="114">
        <v>10546</v>
      </c>
      <c r="I29" s="114">
        <v>10689</v>
      </c>
      <c r="J29" s="140">
        <v>11440</v>
      </c>
      <c r="K29" s="114">
        <v>-1326</v>
      </c>
      <c r="L29" s="116">
        <v>-11.590909090909092</v>
      </c>
    </row>
    <row r="30" spans="1:12" s="110" customFormat="1" ht="15" customHeight="1" x14ac:dyDescent="0.2">
      <c r="A30" s="120"/>
      <c r="B30" s="119"/>
      <c r="C30" s="258" t="s">
        <v>106</v>
      </c>
      <c r="E30" s="113">
        <v>39.460154241645242</v>
      </c>
      <c r="F30" s="115">
        <v>3991</v>
      </c>
      <c r="G30" s="114">
        <v>4130</v>
      </c>
      <c r="H30" s="114">
        <v>4117</v>
      </c>
      <c r="I30" s="114">
        <v>4135</v>
      </c>
      <c r="J30" s="140">
        <v>4590</v>
      </c>
      <c r="K30" s="114">
        <v>-599</v>
      </c>
      <c r="L30" s="116">
        <v>-13.050108932461873</v>
      </c>
    </row>
    <row r="31" spans="1:12" s="110" customFormat="1" ht="15" customHeight="1" x14ac:dyDescent="0.2">
      <c r="A31" s="120"/>
      <c r="B31" s="119"/>
      <c r="C31" s="258" t="s">
        <v>107</v>
      </c>
      <c r="E31" s="113">
        <v>60.539845758354758</v>
      </c>
      <c r="F31" s="115">
        <v>6123</v>
      </c>
      <c r="G31" s="114">
        <v>6392</v>
      </c>
      <c r="H31" s="114">
        <v>6429</v>
      </c>
      <c r="I31" s="114">
        <v>6554</v>
      </c>
      <c r="J31" s="140">
        <v>6850</v>
      </c>
      <c r="K31" s="114">
        <v>-727</v>
      </c>
      <c r="L31" s="116">
        <v>-10.613138686131387</v>
      </c>
    </row>
    <row r="32" spans="1:12" s="110" customFormat="1" ht="15" customHeight="1" x14ac:dyDescent="0.2">
      <c r="A32" s="120"/>
      <c r="B32" s="119" t="s">
        <v>117</v>
      </c>
      <c r="C32" s="258"/>
      <c r="E32" s="113">
        <v>23.650424206021473</v>
      </c>
      <c r="F32" s="114">
        <v>3150</v>
      </c>
      <c r="G32" s="114">
        <v>3255</v>
      </c>
      <c r="H32" s="114">
        <v>3230</v>
      </c>
      <c r="I32" s="114">
        <v>3230</v>
      </c>
      <c r="J32" s="140">
        <v>3218</v>
      </c>
      <c r="K32" s="114">
        <v>-68</v>
      </c>
      <c r="L32" s="116">
        <v>-2.113113735239279</v>
      </c>
    </row>
    <row r="33" spans="1:12" s="110" customFormat="1" ht="15" customHeight="1" x14ac:dyDescent="0.2">
      <c r="A33" s="120"/>
      <c r="B33" s="119"/>
      <c r="C33" s="258" t="s">
        <v>106</v>
      </c>
      <c r="E33" s="113">
        <v>38.539682539682538</v>
      </c>
      <c r="F33" s="114">
        <v>1214</v>
      </c>
      <c r="G33" s="114">
        <v>1254</v>
      </c>
      <c r="H33" s="114">
        <v>1228</v>
      </c>
      <c r="I33" s="114">
        <v>1230</v>
      </c>
      <c r="J33" s="140">
        <v>1229</v>
      </c>
      <c r="K33" s="114">
        <v>-15</v>
      </c>
      <c r="L33" s="116">
        <v>-1.2205044751830756</v>
      </c>
    </row>
    <row r="34" spans="1:12" s="110" customFormat="1" ht="15" customHeight="1" x14ac:dyDescent="0.2">
      <c r="A34" s="120"/>
      <c r="B34" s="119"/>
      <c r="C34" s="258" t="s">
        <v>107</v>
      </c>
      <c r="E34" s="113">
        <v>61.460317460317462</v>
      </c>
      <c r="F34" s="114">
        <v>1936</v>
      </c>
      <c r="G34" s="114">
        <v>2001</v>
      </c>
      <c r="H34" s="114">
        <v>2002</v>
      </c>
      <c r="I34" s="114">
        <v>2000</v>
      </c>
      <c r="J34" s="140">
        <v>1989</v>
      </c>
      <c r="K34" s="114">
        <v>-53</v>
      </c>
      <c r="L34" s="116">
        <v>-2.6646556058320763</v>
      </c>
    </row>
    <row r="35" spans="1:12" s="110" customFormat="1" ht="24" customHeight="1" x14ac:dyDescent="0.2">
      <c r="A35" s="604" t="s">
        <v>192</v>
      </c>
      <c r="B35" s="605"/>
      <c r="C35" s="605"/>
      <c r="D35" s="606"/>
      <c r="E35" s="113">
        <v>22.847060590134394</v>
      </c>
      <c r="F35" s="114">
        <v>3043</v>
      </c>
      <c r="G35" s="114">
        <v>3090</v>
      </c>
      <c r="H35" s="114">
        <v>3068</v>
      </c>
      <c r="I35" s="114">
        <v>3159</v>
      </c>
      <c r="J35" s="114">
        <v>3181</v>
      </c>
      <c r="K35" s="318">
        <v>-138</v>
      </c>
      <c r="L35" s="319">
        <v>-4.3382584093052499</v>
      </c>
    </row>
    <row r="36" spans="1:12" s="110" customFormat="1" ht="15" customHeight="1" x14ac:dyDescent="0.2">
      <c r="A36" s="120"/>
      <c r="B36" s="119"/>
      <c r="C36" s="258" t="s">
        <v>106</v>
      </c>
      <c r="E36" s="113">
        <v>38.908971409792969</v>
      </c>
      <c r="F36" s="114">
        <v>1184</v>
      </c>
      <c r="G36" s="114">
        <v>1183</v>
      </c>
      <c r="H36" s="114">
        <v>1157</v>
      </c>
      <c r="I36" s="114">
        <v>1185</v>
      </c>
      <c r="J36" s="114">
        <v>1221</v>
      </c>
      <c r="K36" s="318">
        <v>-37</v>
      </c>
      <c r="L36" s="116">
        <v>-3.0303030303030303</v>
      </c>
    </row>
    <row r="37" spans="1:12" s="110" customFormat="1" ht="15" customHeight="1" x14ac:dyDescent="0.2">
      <c r="A37" s="120"/>
      <c r="B37" s="119"/>
      <c r="C37" s="258" t="s">
        <v>107</v>
      </c>
      <c r="E37" s="113">
        <v>61.091028590207031</v>
      </c>
      <c r="F37" s="114">
        <v>1859</v>
      </c>
      <c r="G37" s="114">
        <v>1907</v>
      </c>
      <c r="H37" s="114">
        <v>1911</v>
      </c>
      <c r="I37" s="114">
        <v>1974</v>
      </c>
      <c r="J37" s="140">
        <v>1960</v>
      </c>
      <c r="K37" s="114">
        <v>-101</v>
      </c>
      <c r="L37" s="116">
        <v>-5.1530612244897958</v>
      </c>
    </row>
    <row r="38" spans="1:12" s="110" customFormat="1" ht="15" customHeight="1" x14ac:dyDescent="0.2">
      <c r="A38" s="120"/>
      <c r="B38" s="119" t="s">
        <v>328</v>
      </c>
      <c r="C38" s="258"/>
      <c r="E38" s="113">
        <v>46.700202717921769</v>
      </c>
      <c r="F38" s="114">
        <v>6220</v>
      </c>
      <c r="G38" s="114">
        <v>6463</v>
      </c>
      <c r="H38" s="114">
        <v>6470</v>
      </c>
      <c r="I38" s="114">
        <v>6427</v>
      </c>
      <c r="J38" s="140">
        <v>6419</v>
      </c>
      <c r="K38" s="114">
        <v>-199</v>
      </c>
      <c r="L38" s="116">
        <v>-3.1001713662564261</v>
      </c>
    </row>
    <row r="39" spans="1:12" s="110" customFormat="1" ht="15" customHeight="1" x14ac:dyDescent="0.2">
      <c r="A39" s="120"/>
      <c r="B39" s="119"/>
      <c r="C39" s="258" t="s">
        <v>106</v>
      </c>
      <c r="E39" s="113">
        <v>40.723472668810288</v>
      </c>
      <c r="F39" s="115">
        <v>2533</v>
      </c>
      <c r="G39" s="114">
        <v>2637</v>
      </c>
      <c r="H39" s="114">
        <v>2649</v>
      </c>
      <c r="I39" s="114">
        <v>2596</v>
      </c>
      <c r="J39" s="140">
        <v>2567</v>
      </c>
      <c r="K39" s="114">
        <v>-34</v>
      </c>
      <c r="L39" s="116">
        <v>-1.3245033112582782</v>
      </c>
    </row>
    <row r="40" spans="1:12" s="110" customFormat="1" ht="15" customHeight="1" x14ac:dyDescent="0.2">
      <c r="A40" s="120"/>
      <c r="B40" s="119"/>
      <c r="C40" s="258" t="s">
        <v>107</v>
      </c>
      <c r="E40" s="113">
        <v>59.276527331189712</v>
      </c>
      <c r="F40" s="115">
        <v>3687</v>
      </c>
      <c r="G40" s="114">
        <v>3826</v>
      </c>
      <c r="H40" s="114">
        <v>3821</v>
      </c>
      <c r="I40" s="114">
        <v>3831</v>
      </c>
      <c r="J40" s="140">
        <v>3852</v>
      </c>
      <c r="K40" s="114">
        <v>-165</v>
      </c>
      <c r="L40" s="116">
        <v>-4.2834890965732084</v>
      </c>
    </row>
    <row r="41" spans="1:12" s="110" customFormat="1" ht="15" customHeight="1" x14ac:dyDescent="0.2">
      <c r="A41" s="120"/>
      <c r="B41" s="320" t="s">
        <v>515</v>
      </c>
      <c r="C41" s="258"/>
      <c r="E41" s="113">
        <v>6.982506194158721</v>
      </c>
      <c r="F41" s="115">
        <v>930</v>
      </c>
      <c r="G41" s="114">
        <v>966</v>
      </c>
      <c r="H41" s="114">
        <v>966</v>
      </c>
      <c r="I41" s="114">
        <v>975</v>
      </c>
      <c r="J41" s="140">
        <v>942</v>
      </c>
      <c r="K41" s="114">
        <v>-12</v>
      </c>
      <c r="L41" s="116">
        <v>-1.2738853503184713</v>
      </c>
    </row>
    <row r="42" spans="1:12" s="110" customFormat="1" ht="15" customHeight="1" x14ac:dyDescent="0.2">
      <c r="A42" s="120"/>
      <c r="B42" s="119"/>
      <c r="C42" s="268" t="s">
        <v>106</v>
      </c>
      <c r="D42" s="182"/>
      <c r="E42" s="113">
        <v>47.311827956989248</v>
      </c>
      <c r="F42" s="115">
        <v>440</v>
      </c>
      <c r="G42" s="114">
        <v>455</v>
      </c>
      <c r="H42" s="114">
        <v>439</v>
      </c>
      <c r="I42" s="114">
        <v>438</v>
      </c>
      <c r="J42" s="140">
        <v>434</v>
      </c>
      <c r="K42" s="114">
        <v>6</v>
      </c>
      <c r="L42" s="116">
        <v>1.3824884792626728</v>
      </c>
    </row>
    <row r="43" spans="1:12" s="110" customFormat="1" ht="15" customHeight="1" x14ac:dyDescent="0.2">
      <c r="A43" s="120"/>
      <c r="B43" s="119"/>
      <c r="C43" s="268" t="s">
        <v>107</v>
      </c>
      <c r="D43" s="182"/>
      <c r="E43" s="113">
        <v>52.688172043010752</v>
      </c>
      <c r="F43" s="115">
        <v>490</v>
      </c>
      <c r="G43" s="114">
        <v>511</v>
      </c>
      <c r="H43" s="114">
        <v>527</v>
      </c>
      <c r="I43" s="114">
        <v>537</v>
      </c>
      <c r="J43" s="140">
        <v>508</v>
      </c>
      <c r="K43" s="114">
        <v>-18</v>
      </c>
      <c r="L43" s="116">
        <v>-3.5433070866141732</v>
      </c>
    </row>
    <row r="44" spans="1:12" s="110" customFormat="1" ht="15" customHeight="1" x14ac:dyDescent="0.2">
      <c r="A44" s="120"/>
      <c r="B44" s="119" t="s">
        <v>205</v>
      </c>
      <c r="C44" s="268"/>
      <c r="D44" s="182"/>
      <c r="E44" s="113">
        <v>23.470230497785121</v>
      </c>
      <c r="F44" s="115">
        <v>3126</v>
      </c>
      <c r="G44" s="114">
        <v>3305</v>
      </c>
      <c r="H44" s="114">
        <v>3332</v>
      </c>
      <c r="I44" s="114">
        <v>3414</v>
      </c>
      <c r="J44" s="140">
        <v>4169</v>
      </c>
      <c r="K44" s="114">
        <v>-1043</v>
      </c>
      <c r="L44" s="116">
        <v>-25.01798992564164</v>
      </c>
    </row>
    <row r="45" spans="1:12" s="110" customFormat="1" ht="15" customHeight="1" x14ac:dyDescent="0.2">
      <c r="A45" s="120"/>
      <c r="B45" s="119"/>
      <c r="C45" s="268" t="s">
        <v>106</v>
      </c>
      <c r="D45" s="182"/>
      <c r="E45" s="113">
        <v>34.133077415227127</v>
      </c>
      <c r="F45" s="115">
        <v>1067</v>
      </c>
      <c r="G45" s="114">
        <v>1125</v>
      </c>
      <c r="H45" s="114">
        <v>1123</v>
      </c>
      <c r="I45" s="114">
        <v>1163</v>
      </c>
      <c r="J45" s="140">
        <v>1613</v>
      </c>
      <c r="K45" s="114">
        <v>-546</v>
      </c>
      <c r="L45" s="116">
        <v>-33.84996900185989</v>
      </c>
    </row>
    <row r="46" spans="1:12" s="110" customFormat="1" ht="15" customHeight="1" x14ac:dyDescent="0.2">
      <c r="A46" s="123"/>
      <c r="B46" s="124"/>
      <c r="C46" s="260" t="s">
        <v>107</v>
      </c>
      <c r="D46" s="261"/>
      <c r="E46" s="125">
        <v>65.86692258477288</v>
      </c>
      <c r="F46" s="143">
        <v>2059</v>
      </c>
      <c r="G46" s="144">
        <v>2180</v>
      </c>
      <c r="H46" s="144">
        <v>2209</v>
      </c>
      <c r="I46" s="144">
        <v>2251</v>
      </c>
      <c r="J46" s="145">
        <v>2556</v>
      </c>
      <c r="K46" s="144">
        <v>-497</v>
      </c>
      <c r="L46" s="146">
        <v>-19.444444444444443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13319</v>
      </c>
      <c r="E11" s="114">
        <v>13824</v>
      </c>
      <c r="F11" s="114">
        <v>13836</v>
      </c>
      <c r="G11" s="114">
        <v>13975</v>
      </c>
      <c r="H11" s="140">
        <v>14711</v>
      </c>
      <c r="I11" s="115">
        <v>-1392</v>
      </c>
      <c r="J11" s="116">
        <v>-9.4623071171232418</v>
      </c>
    </row>
    <row r="12" spans="1:15" s="110" customFormat="1" ht="24.95" customHeight="1" x14ac:dyDescent="0.2">
      <c r="A12" s="193" t="s">
        <v>132</v>
      </c>
      <c r="B12" s="194" t="s">
        <v>133</v>
      </c>
      <c r="C12" s="113">
        <v>0.28530670470756064</v>
      </c>
      <c r="D12" s="115">
        <v>38</v>
      </c>
      <c r="E12" s="114">
        <v>39</v>
      </c>
      <c r="F12" s="114">
        <v>44</v>
      </c>
      <c r="G12" s="114">
        <v>57</v>
      </c>
      <c r="H12" s="140">
        <v>47</v>
      </c>
      <c r="I12" s="115">
        <v>-9</v>
      </c>
      <c r="J12" s="116">
        <v>-19.148936170212767</v>
      </c>
    </row>
    <row r="13" spans="1:15" s="110" customFormat="1" ht="24.95" customHeight="1" x14ac:dyDescent="0.2">
      <c r="A13" s="193" t="s">
        <v>134</v>
      </c>
      <c r="B13" s="199" t="s">
        <v>214</v>
      </c>
      <c r="C13" s="113">
        <v>0.2928147758840754</v>
      </c>
      <c r="D13" s="115">
        <v>39</v>
      </c>
      <c r="E13" s="114">
        <v>35</v>
      </c>
      <c r="F13" s="114">
        <v>37</v>
      </c>
      <c r="G13" s="114">
        <v>34</v>
      </c>
      <c r="H13" s="140">
        <v>35</v>
      </c>
      <c r="I13" s="115">
        <v>4</v>
      </c>
      <c r="J13" s="116">
        <v>11.428571428571429</v>
      </c>
    </row>
    <row r="14" spans="1:15" s="287" customFormat="1" ht="24.95" customHeight="1" x14ac:dyDescent="0.2">
      <c r="A14" s="193" t="s">
        <v>215</v>
      </c>
      <c r="B14" s="199" t="s">
        <v>137</v>
      </c>
      <c r="C14" s="113">
        <v>5.3532547488550195</v>
      </c>
      <c r="D14" s="115">
        <v>713</v>
      </c>
      <c r="E14" s="114">
        <v>703</v>
      </c>
      <c r="F14" s="114">
        <v>739</v>
      </c>
      <c r="G14" s="114">
        <v>751</v>
      </c>
      <c r="H14" s="140">
        <v>743</v>
      </c>
      <c r="I14" s="115">
        <v>-30</v>
      </c>
      <c r="J14" s="116">
        <v>-4.0376850605652761</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2.0572115023650426</v>
      </c>
      <c r="D16" s="115">
        <v>274</v>
      </c>
      <c r="E16" s="114">
        <v>265</v>
      </c>
      <c r="F16" s="114">
        <v>282</v>
      </c>
      <c r="G16" s="114">
        <v>267</v>
      </c>
      <c r="H16" s="140">
        <v>253</v>
      </c>
      <c r="I16" s="115">
        <v>21</v>
      </c>
      <c r="J16" s="116">
        <v>8.3003952569169961</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3.6489225917861701</v>
      </c>
      <c r="D18" s="115">
        <v>486</v>
      </c>
      <c r="E18" s="114">
        <v>488</v>
      </c>
      <c r="F18" s="114">
        <v>483</v>
      </c>
      <c r="G18" s="114">
        <v>477</v>
      </c>
      <c r="H18" s="140">
        <v>480</v>
      </c>
      <c r="I18" s="115">
        <v>6</v>
      </c>
      <c r="J18" s="116">
        <v>1.25</v>
      </c>
      <c r="K18" s="110"/>
      <c r="L18" s="110"/>
      <c r="M18" s="110"/>
      <c r="N18" s="110"/>
      <c r="O18" s="110"/>
    </row>
    <row r="19" spans="1:15" s="110" customFormat="1" ht="24.95" customHeight="1" x14ac:dyDescent="0.2">
      <c r="A19" s="193" t="s">
        <v>146</v>
      </c>
      <c r="B19" s="199" t="s">
        <v>147</v>
      </c>
      <c r="C19" s="113">
        <v>13.957504317140927</v>
      </c>
      <c r="D19" s="115">
        <v>1859</v>
      </c>
      <c r="E19" s="114">
        <v>1967</v>
      </c>
      <c r="F19" s="114">
        <v>1894</v>
      </c>
      <c r="G19" s="114">
        <v>2072</v>
      </c>
      <c r="H19" s="140">
        <v>2879</v>
      </c>
      <c r="I19" s="115">
        <v>-1020</v>
      </c>
      <c r="J19" s="116">
        <v>-35.428968391802712</v>
      </c>
    </row>
    <row r="20" spans="1:15" s="287" customFormat="1" ht="24.95" customHeight="1" x14ac:dyDescent="0.2">
      <c r="A20" s="193" t="s">
        <v>148</v>
      </c>
      <c r="B20" s="199" t="s">
        <v>149</v>
      </c>
      <c r="C20" s="113">
        <v>9.9557023800585629</v>
      </c>
      <c r="D20" s="115">
        <v>1326</v>
      </c>
      <c r="E20" s="114">
        <v>1373</v>
      </c>
      <c r="F20" s="114">
        <v>1353</v>
      </c>
      <c r="G20" s="114">
        <v>1340</v>
      </c>
      <c r="H20" s="140">
        <v>1335</v>
      </c>
      <c r="I20" s="115">
        <v>-9</v>
      </c>
      <c r="J20" s="116">
        <v>-0.6741573033707865</v>
      </c>
      <c r="K20" s="110"/>
      <c r="L20" s="110"/>
      <c r="M20" s="110"/>
      <c r="N20" s="110"/>
      <c r="O20" s="110"/>
    </row>
    <row r="21" spans="1:15" s="110" customFormat="1" ht="24.95" customHeight="1" x14ac:dyDescent="0.2">
      <c r="A21" s="201" t="s">
        <v>150</v>
      </c>
      <c r="B21" s="202" t="s">
        <v>151</v>
      </c>
      <c r="C21" s="113">
        <v>9.4526616112320738</v>
      </c>
      <c r="D21" s="115">
        <v>1259</v>
      </c>
      <c r="E21" s="114">
        <v>1441</v>
      </c>
      <c r="F21" s="114">
        <v>1516</v>
      </c>
      <c r="G21" s="114">
        <v>1495</v>
      </c>
      <c r="H21" s="140">
        <v>1387</v>
      </c>
      <c r="I21" s="115">
        <v>-128</v>
      </c>
      <c r="J21" s="116">
        <v>-9.228550829127613</v>
      </c>
    </row>
    <row r="22" spans="1:15" s="110" customFormat="1" ht="24.95" customHeight="1" x14ac:dyDescent="0.2">
      <c r="A22" s="201" t="s">
        <v>152</v>
      </c>
      <c r="B22" s="199" t="s">
        <v>153</v>
      </c>
      <c r="C22" s="113">
        <v>2.2749455664839702</v>
      </c>
      <c r="D22" s="115">
        <v>303</v>
      </c>
      <c r="E22" s="114">
        <v>338</v>
      </c>
      <c r="F22" s="114">
        <v>335</v>
      </c>
      <c r="G22" s="114">
        <v>332</v>
      </c>
      <c r="H22" s="140">
        <v>315</v>
      </c>
      <c r="I22" s="115">
        <v>-12</v>
      </c>
      <c r="J22" s="116">
        <v>-3.8095238095238093</v>
      </c>
    </row>
    <row r="23" spans="1:15" s="110" customFormat="1" ht="24.95" customHeight="1" x14ac:dyDescent="0.2">
      <c r="A23" s="193" t="s">
        <v>154</v>
      </c>
      <c r="B23" s="199" t="s">
        <v>155</v>
      </c>
      <c r="C23" s="113">
        <v>0.72828290412193109</v>
      </c>
      <c r="D23" s="115">
        <v>97</v>
      </c>
      <c r="E23" s="114">
        <v>97</v>
      </c>
      <c r="F23" s="114">
        <v>95</v>
      </c>
      <c r="G23" s="114">
        <v>97</v>
      </c>
      <c r="H23" s="140">
        <v>92</v>
      </c>
      <c r="I23" s="115">
        <v>5</v>
      </c>
      <c r="J23" s="116">
        <v>5.4347826086956523</v>
      </c>
    </row>
    <row r="24" spans="1:15" s="110" customFormat="1" ht="24.95" customHeight="1" x14ac:dyDescent="0.2">
      <c r="A24" s="193" t="s">
        <v>156</v>
      </c>
      <c r="B24" s="199" t="s">
        <v>221</v>
      </c>
      <c r="C24" s="113">
        <v>9.6779037465275177</v>
      </c>
      <c r="D24" s="115">
        <v>1289</v>
      </c>
      <c r="E24" s="114">
        <v>1302</v>
      </c>
      <c r="F24" s="114">
        <v>1290</v>
      </c>
      <c r="G24" s="114">
        <v>1272</v>
      </c>
      <c r="H24" s="140">
        <v>1260</v>
      </c>
      <c r="I24" s="115">
        <v>29</v>
      </c>
      <c r="J24" s="116">
        <v>2.3015873015873014</v>
      </c>
    </row>
    <row r="25" spans="1:15" s="110" customFormat="1" ht="24.95" customHeight="1" x14ac:dyDescent="0.2">
      <c r="A25" s="193" t="s">
        <v>222</v>
      </c>
      <c r="B25" s="204" t="s">
        <v>159</v>
      </c>
      <c r="C25" s="113">
        <v>17.373676702455139</v>
      </c>
      <c r="D25" s="115">
        <v>2314</v>
      </c>
      <c r="E25" s="114">
        <v>2342</v>
      </c>
      <c r="F25" s="114">
        <v>2382</v>
      </c>
      <c r="G25" s="114">
        <v>2288</v>
      </c>
      <c r="H25" s="140">
        <v>2298</v>
      </c>
      <c r="I25" s="115">
        <v>16</v>
      </c>
      <c r="J25" s="116">
        <v>0.6962576153176675</v>
      </c>
    </row>
    <row r="26" spans="1:15" s="110" customFormat="1" ht="24.95" customHeight="1" x14ac:dyDescent="0.2">
      <c r="A26" s="201">
        <v>782.78300000000002</v>
      </c>
      <c r="B26" s="203" t="s">
        <v>160</v>
      </c>
      <c r="C26" s="113">
        <v>1.3589608829491704</v>
      </c>
      <c r="D26" s="115">
        <v>181</v>
      </c>
      <c r="E26" s="114">
        <v>193</v>
      </c>
      <c r="F26" s="114">
        <v>183</v>
      </c>
      <c r="G26" s="114">
        <v>193</v>
      </c>
      <c r="H26" s="140">
        <v>213</v>
      </c>
      <c r="I26" s="115">
        <v>-32</v>
      </c>
      <c r="J26" s="116">
        <v>-15.023474178403756</v>
      </c>
    </row>
    <row r="27" spans="1:15" s="110" customFormat="1" ht="24.95" customHeight="1" x14ac:dyDescent="0.2">
      <c r="A27" s="193" t="s">
        <v>161</v>
      </c>
      <c r="B27" s="199" t="s">
        <v>162</v>
      </c>
      <c r="C27" s="113">
        <v>0.54808919588557703</v>
      </c>
      <c r="D27" s="115">
        <v>73</v>
      </c>
      <c r="E27" s="114">
        <v>69</v>
      </c>
      <c r="F27" s="114">
        <v>67</v>
      </c>
      <c r="G27" s="114">
        <v>67</v>
      </c>
      <c r="H27" s="140">
        <v>71</v>
      </c>
      <c r="I27" s="115">
        <v>2</v>
      </c>
      <c r="J27" s="116">
        <v>2.816901408450704</v>
      </c>
    </row>
    <row r="28" spans="1:15" s="110" customFormat="1" ht="24.95" customHeight="1" x14ac:dyDescent="0.2">
      <c r="A28" s="193" t="s">
        <v>163</v>
      </c>
      <c r="B28" s="199" t="s">
        <v>164</v>
      </c>
      <c r="C28" s="113">
        <v>2.2148809970718522</v>
      </c>
      <c r="D28" s="115">
        <v>295</v>
      </c>
      <c r="E28" s="114">
        <v>321</v>
      </c>
      <c r="F28" s="114">
        <v>302</v>
      </c>
      <c r="G28" s="114">
        <v>316</v>
      </c>
      <c r="H28" s="140">
        <v>352</v>
      </c>
      <c r="I28" s="115">
        <v>-57</v>
      </c>
      <c r="J28" s="116">
        <v>-16.193181818181817</v>
      </c>
    </row>
    <row r="29" spans="1:15" s="110" customFormat="1" ht="24.95" customHeight="1" x14ac:dyDescent="0.2">
      <c r="A29" s="193">
        <v>86</v>
      </c>
      <c r="B29" s="199" t="s">
        <v>165</v>
      </c>
      <c r="C29" s="113">
        <v>7.8834747353404913</v>
      </c>
      <c r="D29" s="115">
        <v>1050</v>
      </c>
      <c r="E29" s="114">
        <v>1077</v>
      </c>
      <c r="F29" s="114">
        <v>1071</v>
      </c>
      <c r="G29" s="114">
        <v>1092</v>
      </c>
      <c r="H29" s="140">
        <v>1095</v>
      </c>
      <c r="I29" s="115">
        <v>-45</v>
      </c>
      <c r="J29" s="116">
        <v>-4.1095890410958908</v>
      </c>
    </row>
    <row r="30" spans="1:15" s="110" customFormat="1" ht="24.95" customHeight="1" x14ac:dyDescent="0.2">
      <c r="A30" s="193">
        <v>87.88</v>
      </c>
      <c r="B30" s="204" t="s">
        <v>166</v>
      </c>
      <c r="C30" s="113">
        <v>4.4898265635558223</v>
      </c>
      <c r="D30" s="115">
        <v>598</v>
      </c>
      <c r="E30" s="114">
        <v>591</v>
      </c>
      <c r="F30" s="114">
        <v>585</v>
      </c>
      <c r="G30" s="114">
        <v>619</v>
      </c>
      <c r="H30" s="140">
        <v>644</v>
      </c>
      <c r="I30" s="115">
        <v>-46</v>
      </c>
      <c r="J30" s="116">
        <v>-7.1428571428571432</v>
      </c>
    </row>
    <row r="31" spans="1:15" s="110" customFormat="1" ht="24.95" customHeight="1" x14ac:dyDescent="0.2">
      <c r="A31" s="193" t="s">
        <v>167</v>
      </c>
      <c r="B31" s="199" t="s">
        <v>168</v>
      </c>
      <c r="C31" s="113">
        <v>10.50379157594414</v>
      </c>
      <c r="D31" s="115">
        <v>1399</v>
      </c>
      <c r="E31" s="114">
        <v>1448</v>
      </c>
      <c r="F31" s="114">
        <v>1460</v>
      </c>
      <c r="G31" s="114">
        <v>1473</v>
      </c>
      <c r="H31" s="140">
        <v>1465</v>
      </c>
      <c r="I31" s="115">
        <v>-66</v>
      </c>
      <c r="J31" s="116">
        <v>-4.5051194539249151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0.28530670470756064</v>
      </c>
      <c r="D34" s="115">
        <v>38</v>
      </c>
      <c r="E34" s="114">
        <v>39</v>
      </c>
      <c r="F34" s="114">
        <v>44</v>
      </c>
      <c r="G34" s="114">
        <v>57</v>
      </c>
      <c r="H34" s="140">
        <v>47</v>
      </c>
      <c r="I34" s="115">
        <v>-9</v>
      </c>
      <c r="J34" s="116">
        <v>-19.148936170212767</v>
      </c>
    </row>
    <row r="35" spans="1:10" s="110" customFormat="1" ht="24.95" customHeight="1" x14ac:dyDescent="0.2">
      <c r="A35" s="292" t="s">
        <v>171</v>
      </c>
      <c r="B35" s="293" t="s">
        <v>172</v>
      </c>
      <c r="C35" s="113">
        <v>9.2949921165252647</v>
      </c>
      <c r="D35" s="115">
        <v>1238</v>
      </c>
      <c r="E35" s="114">
        <v>1226</v>
      </c>
      <c r="F35" s="114">
        <v>1259</v>
      </c>
      <c r="G35" s="114">
        <v>1262</v>
      </c>
      <c r="H35" s="140">
        <v>1258</v>
      </c>
      <c r="I35" s="115">
        <v>-20</v>
      </c>
      <c r="J35" s="116">
        <v>-1.589825119236884</v>
      </c>
    </row>
    <row r="36" spans="1:10" s="110" customFormat="1" ht="24.95" customHeight="1" x14ac:dyDescent="0.2">
      <c r="A36" s="294" t="s">
        <v>173</v>
      </c>
      <c r="B36" s="295" t="s">
        <v>174</v>
      </c>
      <c r="C36" s="125">
        <v>90.41970117876717</v>
      </c>
      <c r="D36" s="143">
        <v>12043</v>
      </c>
      <c r="E36" s="144">
        <v>12559</v>
      </c>
      <c r="F36" s="144">
        <v>12533</v>
      </c>
      <c r="G36" s="144">
        <v>12656</v>
      </c>
      <c r="H36" s="145">
        <v>13406</v>
      </c>
      <c r="I36" s="143">
        <v>-1363</v>
      </c>
      <c r="J36" s="146">
        <v>-10.167089362971804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13319</v>
      </c>
      <c r="F11" s="264">
        <v>13824</v>
      </c>
      <c r="G11" s="264">
        <v>13836</v>
      </c>
      <c r="H11" s="264">
        <v>13975</v>
      </c>
      <c r="I11" s="265">
        <v>14711</v>
      </c>
      <c r="J11" s="263">
        <v>-1392</v>
      </c>
      <c r="K11" s="266">
        <v>-9.4623071171232418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40.010511299647121</v>
      </c>
      <c r="E13" s="115">
        <v>5329</v>
      </c>
      <c r="F13" s="114">
        <v>5479</v>
      </c>
      <c r="G13" s="114">
        <v>5484</v>
      </c>
      <c r="H13" s="114">
        <v>5665</v>
      </c>
      <c r="I13" s="140">
        <v>6413</v>
      </c>
      <c r="J13" s="115">
        <v>-1084</v>
      </c>
      <c r="K13" s="116">
        <v>-16.903165445189458</v>
      </c>
    </row>
    <row r="14" spans="1:15" ht="15.95" customHeight="1" x14ac:dyDescent="0.2">
      <c r="A14" s="306" t="s">
        <v>230</v>
      </c>
      <c r="B14" s="307"/>
      <c r="C14" s="308"/>
      <c r="D14" s="113">
        <v>49.605826263232977</v>
      </c>
      <c r="E14" s="115">
        <v>6607</v>
      </c>
      <c r="F14" s="114">
        <v>6949</v>
      </c>
      <c r="G14" s="114">
        <v>6963</v>
      </c>
      <c r="H14" s="114">
        <v>6902</v>
      </c>
      <c r="I14" s="140">
        <v>6866</v>
      </c>
      <c r="J14" s="115">
        <v>-259</v>
      </c>
      <c r="K14" s="116">
        <v>-3.7722108942615789</v>
      </c>
    </row>
    <row r="15" spans="1:15" ht="15.95" customHeight="1" x14ac:dyDescent="0.2">
      <c r="A15" s="306" t="s">
        <v>231</v>
      </c>
      <c r="B15" s="307"/>
      <c r="C15" s="308"/>
      <c r="D15" s="113">
        <v>4.5123507770853664</v>
      </c>
      <c r="E15" s="115">
        <v>601</v>
      </c>
      <c r="F15" s="114">
        <v>601</v>
      </c>
      <c r="G15" s="114">
        <v>597</v>
      </c>
      <c r="H15" s="114">
        <v>585</v>
      </c>
      <c r="I15" s="140">
        <v>598</v>
      </c>
      <c r="J15" s="115">
        <v>3</v>
      </c>
      <c r="K15" s="116">
        <v>0.50167224080267558</v>
      </c>
    </row>
    <row r="16" spans="1:15" ht="15.95" customHeight="1" x14ac:dyDescent="0.2">
      <c r="A16" s="306" t="s">
        <v>232</v>
      </c>
      <c r="B16" s="307"/>
      <c r="C16" s="308"/>
      <c r="D16" s="113">
        <v>2.7629701929574293</v>
      </c>
      <c r="E16" s="115">
        <v>368</v>
      </c>
      <c r="F16" s="114">
        <v>393</v>
      </c>
      <c r="G16" s="114">
        <v>372</v>
      </c>
      <c r="H16" s="114">
        <v>385</v>
      </c>
      <c r="I16" s="140">
        <v>395</v>
      </c>
      <c r="J16" s="115">
        <v>-27</v>
      </c>
      <c r="K16" s="116">
        <v>-6.8354430379746836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0.33035513176664916</v>
      </c>
      <c r="E18" s="115">
        <v>44</v>
      </c>
      <c r="F18" s="114">
        <v>46</v>
      </c>
      <c r="G18" s="114">
        <v>50</v>
      </c>
      <c r="H18" s="114">
        <v>52</v>
      </c>
      <c r="I18" s="140">
        <v>47</v>
      </c>
      <c r="J18" s="115">
        <v>-3</v>
      </c>
      <c r="K18" s="116">
        <v>-6.3829787234042552</v>
      </c>
    </row>
    <row r="19" spans="1:11" ht="14.1" customHeight="1" x14ac:dyDescent="0.2">
      <c r="A19" s="306" t="s">
        <v>235</v>
      </c>
      <c r="B19" s="307" t="s">
        <v>236</v>
      </c>
      <c r="C19" s="308"/>
      <c r="D19" s="113">
        <v>0.12763721000075082</v>
      </c>
      <c r="E19" s="115">
        <v>17</v>
      </c>
      <c r="F19" s="114">
        <v>13</v>
      </c>
      <c r="G19" s="114">
        <v>15</v>
      </c>
      <c r="H19" s="114">
        <v>15</v>
      </c>
      <c r="I19" s="140">
        <v>17</v>
      </c>
      <c r="J19" s="115">
        <v>0</v>
      </c>
      <c r="K19" s="116">
        <v>0</v>
      </c>
    </row>
    <row r="20" spans="1:11" ht="14.1" customHeight="1" x14ac:dyDescent="0.2">
      <c r="A20" s="306">
        <v>12</v>
      </c>
      <c r="B20" s="307" t="s">
        <v>237</v>
      </c>
      <c r="C20" s="308"/>
      <c r="D20" s="113">
        <v>0.69074254823935732</v>
      </c>
      <c r="E20" s="115">
        <v>92</v>
      </c>
      <c r="F20" s="114">
        <v>95</v>
      </c>
      <c r="G20" s="114">
        <v>102</v>
      </c>
      <c r="H20" s="114">
        <v>95</v>
      </c>
      <c r="I20" s="140">
        <v>94</v>
      </c>
      <c r="J20" s="115">
        <v>-2</v>
      </c>
      <c r="K20" s="116">
        <v>-2.1276595744680851</v>
      </c>
    </row>
    <row r="21" spans="1:11" ht="14.1" customHeight="1" x14ac:dyDescent="0.2">
      <c r="A21" s="306">
        <v>21</v>
      </c>
      <c r="B21" s="307" t="s">
        <v>238</v>
      </c>
      <c r="C21" s="308"/>
      <c r="D21" s="113">
        <v>4.5048427059088521E-2</v>
      </c>
      <c r="E21" s="115">
        <v>6</v>
      </c>
      <c r="F21" s="114">
        <v>6</v>
      </c>
      <c r="G21" s="114">
        <v>6</v>
      </c>
      <c r="H21" s="114">
        <v>4</v>
      </c>
      <c r="I21" s="140">
        <v>4</v>
      </c>
      <c r="J21" s="115">
        <v>2</v>
      </c>
      <c r="K21" s="116">
        <v>50</v>
      </c>
    </row>
    <row r="22" spans="1:11" ht="14.1" customHeight="1" x14ac:dyDescent="0.2">
      <c r="A22" s="306">
        <v>22</v>
      </c>
      <c r="B22" s="307" t="s">
        <v>239</v>
      </c>
      <c r="C22" s="308"/>
      <c r="D22" s="113">
        <v>0.21773406411892784</v>
      </c>
      <c r="E22" s="115">
        <v>29</v>
      </c>
      <c r="F22" s="114">
        <v>31</v>
      </c>
      <c r="G22" s="114">
        <v>34</v>
      </c>
      <c r="H22" s="114">
        <v>37</v>
      </c>
      <c r="I22" s="140">
        <v>34</v>
      </c>
      <c r="J22" s="115">
        <v>-5</v>
      </c>
      <c r="K22" s="116">
        <v>-14.705882352941176</v>
      </c>
    </row>
    <row r="23" spans="1:11" ht="14.1" customHeight="1" x14ac:dyDescent="0.2">
      <c r="A23" s="306">
        <v>23</v>
      </c>
      <c r="B23" s="307" t="s">
        <v>240</v>
      </c>
      <c r="C23" s="308"/>
      <c r="D23" s="113">
        <v>0.84090397176965237</v>
      </c>
      <c r="E23" s="115">
        <v>112</v>
      </c>
      <c r="F23" s="114">
        <v>122</v>
      </c>
      <c r="G23" s="114">
        <v>129</v>
      </c>
      <c r="H23" s="114">
        <v>134</v>
      </c>
      <c r="I23" s="140">
        <v>144</v>
      </c>
      <c r="J23" s="115">
        <v>-32</v>
      </c>
      <c r="K23" s="116">
        <v>-22.222222222222221</v>
      </c>
    </row>
    <row r="24" spans="1:11" ht="14.1" customHeight="1" x14ac:dyDescent="0.2">
      <c r="A24" s="306">
        <v>24</v>
      </c>
      <c r="B24" s="307" t="s">
        <v>241</v>
      </c>
      <c r="C24" s="308"/>
      <c r="D24" s="113">
        <v>0.45048427059088519</v>
      </c>
      <c r="E24" s="115">
        <v>60</v>
      </c>
      <c r="F24" s="114">
        <v>60</v>
      </c>
      <c r="G24" s="114">
        <v>64</v>
      </c>
      <c r="H24" s="114">
        <v>53</v>
      </c>
      <c r="I24" s="140">
        <v>56</v>
      </c>
      <c r="J24" s="115">
        <v>4</v>
      </c>
      <c r="K24" s="116">
        <v>7.1428571428571432</v>
      </c>
    </row>
    <row r="25" spans="1:11" ht="14.1" customHeight="1" x14ac:dyDescent="0.2">
      <c r="A25" s="306">
        <v>25</v>
      </c>
      <c r="B25" s="307" t="s">
        <v>242</v>
      </c>
      <c r="C25" s="308"/>
      <c r="D25" s="113">
        <v>0.63818605000375406</v>
      </c>
      <c r="E25" s="115">
        <v>85</v>
      </c>
      <c r="F25" s="114">
        <v>89</v>
      </c>
      <c r="G25" s="114">
        <v>86</v>
      </c>
      <c r="H25" s="114">
        <v>80</v>
      </c>
      <c r="I25" s="140">
        <v>87</v>
      </c>
      <c r="J25" s="115">
        <v>-2</v>
      </c>
      <c r="K25" s="116">
        <v>-2.2988505747126435</v>
      </c>
    </row>
    <row r="26" spans="1:11" ht="14.1" customHeight="1" x14ac:dyDescent="0.2">
      <c r="A26" s="306">
        <v>26</v>
      </c>
      <c r="B26" s="307" t="s">
        <v>243</v>
      </c>
      <c r="C26" s="308"/>
      <c r="D26" s="113">
        <v>0.50304076882648852</v>
      </c>
      <c r="E26" s="115">
        <v>67</v>
      </c>
      <c r="F26" s="114">
        <v>69</v>
      </c>
      <c r="G26" s="114">
        <v>69</v>
      </c>
      <c r="H26" s="114">
        <v>70</v>
      </c>
      <c r="I26" s="140">
        <v>64</v>
      </c>
      <c r="J26" s="115">
        <v>3</v>
      </c>
      <c r="K26" s="116">
        <v>4.6875</v>
      </c>
    </row>
    <row r="27" spans="1:11" ht="14.1" customHeight="1" x14ac:dyDescent="0.2">
      <c r="A27" s="306">
        <v>27</v>
      </c>
      <c r="B27" s="307" t="s">
        <v>244</v>
      </c>
      <c r="C27" s="308"/>
      <c r="D27" s="113">
        <v>0.24776634882498685</v>
      </c>
      <c r="E27" s="115">
        <v>33</v>
      </c>
      <c r="F27" s="114">
        <v>32</v>
      </c>
      <c r="G27" s="114">
        <v>32</v>
      </c>
      <c r="H27" s="114">
        <v>32</v>
      </c>
      <c r="I27" s="140">
        <v>30</v>
      </c>
      <c r="J27" s="115">
        <v>3</v>
      </c>
      <c r="K27" s="116">
        <v>10</v>
      </c>
    </row>
    <row r="28" spans="1:11" ht="14.1" customHeight="1" x14ac:dyDescent="0.2">
      <c r="A28" s="306">
        <v>28</v>
      </c>
      <c r="B28" s="307" t="s">
        <v>245</v>
      </c>
      <c r="C28" s="308"/>
      <c r="D28" s="113">
        <v>0.23275020647195735</v>
      </c>
      <c r="E28" s="115">
        <v>31</v>
      </c>
      <c r="F28" s="114">
        <v>33</v>
      </c>
      <c r="G28" s="114">
        <v>32</v>
      </c>
      <c r="H28" s="114">
        <v>31</v>
      </c>
      <c r="I28" s="140">
        <v>36</v>
      </c>
      <c r="J28" s="115">
        <v>-5</v>
      </c>
      <c r="K28" s="116">
        <v>-13.888888888888889</v>
      </c>
    </row>
    <row r="29" spans="1:11" ht="14.1" customHeight="1" x14ac:dyDescent="0.2">
      <c r="A29" s="306">
        <v>29</v>
      </c>
      <c r="B29" s="307" t="s">
        <v>246</v>
      </c>
      <c r="C29" s="308"/>
      <c r="D29" s="113">
        <v>2.6953975523687963</v>
      </c>
      <c r="E29" s="115">
        <v>359</v>
      </c>
      <c r="F29" s="114">
        <v>390</v>
      </c>
      <c r="G29" s="114">
        <v>402</v>
      </c>
      <c r="H29" s="114">
        <v>383</v>
      </c>
      <c r="I29" s="140">
        <v>377</v>
      </c>
      <c r="J29" s="115">
        <v>-18</v>
      </c>
      <c r="K29" s="116">
        <v>-4.7745358090185679</v>
      </c>
    </row>
    <row r="30" spans="1:11" ht="14.1" customHeight="1" x14ac:dyDescent="0.2">
      <c r="A30" s="306" t="s">
        <v>247</v>
      </c>
      <c r="B30" s="307" t="s">
        <v>248</v>
      </c>
      <c r="C30" s="308"/>
      <c r="D30" s="113">
        <v>0.47300848412042945</v>
      </c>
      <c r="E30" s="115">
        <v>63</v>
      </c>
      <c r="F30" s="114">
        <v>61</v>
      </c>
      <c r="G30" s="114">
        <v>66</v>
      </c>
      <c r="H30" s="114">
        <v>70</v>
      </c>
      <c r="I30" s="140">
        <v>64</v>
      </c>
      <c r="J30" s="115">
        <v>-1</v>
      </c>
      <c r="K30" s="116">
        <v>-1.5625</v>
      </c>
    </row>
    <row r="31" spans="1:11" ht="14.1" customHeight="1" x14ac:dyDescent="0.2">
      <c r="A31" s="306" t="s">
        <v>249</v>
      </c>
      <c r="B31" s="307" t="s">
        <v>250</v>
      </c>
      <c r="C31" s="308"/>
      <c r="D31" s="113">
        <v>2.1998648547188226</v>
      </c>
      <c r="E31" s="115">
        <v>293</v>
      </c>
      <c r="F31" s="114">
        <v>326</v>
      </c>
      <c r="G31" s="114">
        <v>331</v>
      </c>
      <c r="H31" s="114">
        <v>309</v>
      </c>
      <c r="I31" s="140">
        <v>310</v>
      </c>
      <c r="J31" s="115">
        <v>-17</v>
      </c>
      <c r="K31" s="116">
        <v>-5.4838709677419351</v>
      </c>
    </row>
    <row r="32" spans="1:11" ht="14.1" customHeight="1" x14ac:dyDescent="0.2">
      <c r="A32" s="306">
        <v>31</v>
      </c>
      <c r="B32" s="307" t="s">
        <v>251</v>
      </c>
      <c r="C32" s="308"/>
      <c r="D32" s="113">
        <v>0.20271792176589834</v>
      </c>
      <c r="E32" s="115">
        <v>27</v>
      </c>
      <c r="F32" s="114">
        <v>23</v>
      </c>
      <c r="G32" s="114">
        <v>26</v>
      </c>
      <c r="H32" s="114">
        <v>24</v>
      </c>
      <c r="I32" s="140">
        <v>23</v>
      </c>
      <c r="J32" s="115">
        <v>4</v>
      </c>
      <c r="K32" s="116">
        <v>17.391304347826086</v>
      </c>
    </row>
    <row r="33" spans="1:11" ht="14.1" customHeight="1" x14ac:dyDescent="0.2">
      <c r="A33" s="306">
        <v>32</v>
      </c>
      <c r="B33" s="307" t="s">
        <v>252</v>
      </c>
      <c r="C33" s="308"/>
      <c r="D33" s="113">
        <v>0.81837975824010811</v>
      </c>
      <c r="E33" s="115">
        <v>109</v>
      </c>
      <c r="F33" s="114">
        <v>103</v>
      </c>
      <c r="G33" s="114">
        <v>97</v>
      </c>
      <c r="H33" s="114">
        <v>98</v>
      </c>
      <c r="I33" s="140">
        <v>99</v>
      </c>
      <c r="J33" s="115">
        <v>10</v>
      </c>
      <c r="K33" s="116">
        <v>10.1010101010101</v>
      </c>
    </row>
    <row r="34" spans="1:11" ht="14.1" customHeight="1" x14ac:dyDescent="0.2">
      <c r="A34" s="306">
        <v>33</v>
      </c>
      <c r="B34" s="307" t="s">
        <v>253</v>
      </c>
      <c r="C34" s="308"/>
      <c r="D34" s="113">
        <v>0.56310533823860653</v>
      </c>
      <c r="E34" s="115">
        <v>75</v>
      </c>
      <c r="F34" s="114">
        <v>68</v>
      </c>
      <c r="G34" s="114">
        <v>68</v>
      </c>
      <c r="H34" s="114">
        <v>68</v>
      </c>
      <c r="I34" s="140">
        <v>71</v>
      </c>
      <c r="J34" s="115">
        <v>4</v>
      </c>
      <c r="K34" s="116">
        <v>5.6338028169014081</v>
      </c>
    </row>
    <row r="35" spans="1:11" ht="14.1" customHeight="1" x14ac:dyDescent="0.2">
      <c r="A35" s="306">
        <v>34</v>
      </c>
      <c r="B35" s="307" t="s">
        <v>254</v>
      </c>
      <c r="C35" s="308"/>
      <c r="D35" s="113">
        <v>4.7150686988512653</v>
      </c>
      <c r="E35" s="115">
        <v>628</v>
      </c>
      <c r="F35" s="114">
        <v>640</v>
      </c>
      <c r="G35" s="114">
        <v>643</v>
      </c>
      <c r="H35" s="114">
        <v>628</v>
      </c>
      <c r="I35" s="140">
        <v>627</v>
      </c>
      <c r="J35" s="115">
        <v>1</v>
      </c>
      <c r="K35" s="116">
        <v>0.15948963317384371</v>
      </c>
    </row>
    <row r="36" spans="1:11" ht="14.1" customHeight="1" x14ac:dyDescent="0.2">
      <c r="A36" s="306">
        <v>41</v>
      </c>
      <c r="B36" s="307" t="s">
        <v>255</v>
      </c>
      <c r="C36" s="308"/>
      <c r="D36" s="113">
        <v>0.21022599294241309</v>
      </c>
      <c r="E36" s="115">
        <v>28</v>
      </c>
      <c r="F36" s="114">
        <v>25</v>
      </c>
      <c r="G36" s="114">
        <v>17</v>
      </c>
      <c r="H36" s="114">
        <v>17</v>
      </c>
      <c r="I36" s="140">
        <v>14</v>
      </c>
      <c r="J36" s="115">
        <v>14</v>
      </c>
      <c r="K36" s="116">
        <v>100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0.42045198588482618</v>
      </c>
      <c r="E38" s="115">
        <v>56</v>
      </c>
      <c r="F38" s="114">
        <v>56</v>
      </c>
      <c r="G38" s="114">
        <v>54</v>
      </c>
      <c r="H38" s="114">
        <v>47</v>
      </c>
      <c r="I38" s="140">
        <v>46</v>
      </c>
      <c r="J38" s="115">
        <v>10</v>
      </c>
      <c r="K38" s="116">
        <v>21.739130434782609</v>
      </c>
    </row>
    <row r="39" spans="1:11" ht="14.1" customHeight="1" x14ac:dyDescent="0.2">
      <c r="A39" s="306">
        <v>51</v>
      </c>
      <c r="B39" s="307" t="s">
        <v>258</v>
      </c>
      <c r="C39" s="308"/>
      <c r="D39" s="113">
        <v>7.8384263082814023</v>
      </c>
      <c r="E39" s="115">
        <v>1044</v>
      </c>
      <c r="F39" s="114">
        <v>1081</v>
      </c>
      <c r="G39" s="114">
        <v>1062</v>
      </c>
      <c r="H39" s="114">
        <v>1211</v>
      </c>
      <c r="I39" s="140">
        <v>2064</v>
      </c>
      <c r="J39" s="115">
        <v>-1020</v>
      </c>
      <c r="K39" s="116">
        <v>-49.418604651162788</v>
      </c>
    </row>
    <row r="40" spans="1:11" ht="14.1" customHeight="1" x14ac:dyDescent="0.2">
      <c r="A40" s="306" t="s">
        <v>259</v>
      </c>
      <c r="B40" s="307" t="s">
        <v>260</v>
      </c>
      <c r="C40" s="308"/>
      <c r="D40" s="113">
        <v>6.0439972970943767</v>
      </c>
      <c r="E40" s="115">
        <v>805</v>
      </c>
      <c r="F40" s="114">
        <v>840</v>
      </c>
      <c r="G40" s="114">
        <v>833</v>
      </c>
      <c r="H40" s="114">
        <v>988</v>
      </c>
      <c r="I40" s="140">
        <v>1841</v>
      </c>
      <c r="J40" s="115">
        <v>-1036</v>
      </c>
      <c r="K40" s="116">
        <v>-56.273764258555133</v>
      </c>
    </row>
    <row r="41" spans="1:11" ht="14.1" customHeight="1" x14ac:dyDescent="0.2">
      <c r="A41" s="306"/>
      <c r="B41" s="307" t="s">
        <v>261</v>
      </c>
      <c r="C41" s="308"/>
      <c r="D41" s="113">
        <v>2.2298971394248817</v>
      </c>
      <c r="E41" s="115">
        <v>297</v>
      </c>
      <c r="F41" s="114">
        <v>321</v>
      </c>
      <c r="G41" s="114">
        <v>319</v>
      </c>
      <c r="H41" s="114">
        <v>337</v>
      </c>
      <c r="I41" s="140">
        <v>345</v>
      </c>
      <c r="J41" s="115">
        <v>-48</v>
      </c>
      <c r="K41" s="116">
        <v>-13.913043478260869</v>
      </c>
    </row>
    <row r="42" spans="1:11" ht="14.1" customHeight="1" x14ac:dyDescent="0.2">
      <c r="A42" s="306">
        <v>52</v>
      </c>
      <c r="B42" s="307" t="s">
        <v>262</v>
      </c>
      <c r="C42" s="308"/>
      <c r="D42" s="113">
        <v>5.2331256100307835</v>
      </c>
      <c r="E42" s="115">
        <v>697</v>
      </c>
      <c r="F42" s="114">
        <v>743</v>
      </c>
      <c r="G42" s="114">
        <v>742</v>
      </c>
      <c r="H42" s="114">
        <v>732</v>
      </c>
      <c r="I42" s="140">
        <v>735</v>
      </c>
      <c r="J42" s="115">
        <v>-38</v>
      </c>
      <c r="K42" s="116">
        <v>-5.1700680272108848</v>
      </c>
    </row>
    <row r="43" spans="1:11" ht="14.1" customHeight="1" x14ac:dyDescent="0.2">
      <c r="A43" s="306" t="s">
        <v>263</v>
      </c>
      <c r="B43" s="307" t="s">
        <v>264</v>
      </c>
      <c r="C43" s="308"/>
      <c r="D43" s="113">
        <v>5.2106013965012385</v>
      </c>
      <c r="E43" s="115">
        <v>694</v>
      </c>
      <c r="F43" s="114">
        <v>738</v>
      </c>
      <c r="G43" s="114">
        <v>737</v>
      </c>
      <c r="H43" s="114">
        <v>725</v>
      </c>
      <c r="I43" s="140">
        <v>727</v>
      </c>
      <c r="J43" s="115">
        <v>-33</v>
      </c>
      <c r="K43" s="116">
        <v>-4.5392022008253097</v>
      </c>
    </row>
    <row r="44" spans="1:11" ht="14.1" customHeight="1" x14ac:dyDescent="0.2">
      <c r="A44" s="306">
        <v>53</v>
      </c>
      <c r="B44" s="307" t="s">
        <v>265</v>
      </c>
      <c r="C44" s="308"/>
      <c r="D44" s="113">
        <v>0.74329904647496059</v>
      </c>
      <c r="E44" s="115">
        <v>99</v>
      </c>
      <c r="F44" s="114">
        <v>122</v>
      </c>
      <c r="G44" s="114">
        <v>120</v>
      </c>
      <c r="H44" s="114">
        <v>102</v>
      </c>
      <c r="I44" s="140">
        <v>106</v>
      </c>
      <c r="J44" s="115">
        <v>-7</v>
      </c>
      <c r="K44" s="116">
        <v>-6.6037735849056602</v>
      </c>
    </row>
    <row r="45" spans="1:11" ht="14.1" customHeight="1" x14ac:dyDescent="0.2">
      <c r="A45" s="306" t="s">
        <v>266</v>
      </c>
      <c r="B45" s="307" t="s">
        <v>267</v>
      </c>
      <c r="C45" s="308"/>
      <c r="D45" s="113">
        <v>0.71326676176890158</v>
      </c>
      <c r="E45" s="115">
        <v>95</v>
      </c>
      <c r="F45" s="114">
        <v>117</v>
      </c>
      <c r="G45" s="114">
        <v>115</v>
      </c>
      <c r="H45" s="114">
        <v>98</v>
      </c>
      <c r="I45" s="140">
        <v>102</v>
      </c>
      <c r="J45" s="115">
        <v>-7</v>
      </c>
      <c r="K45" s="116">
        <v>-6.8627450980392153</v>
      </c>
    </row>
    <row r="46" spans="1:11" ht="14.1" customHeight="1" x14ac:dyDescent="0.2">
      <c r="A46" s="306">
        <v>54</v>
      </c>
      <c r="B46" s="307" t="s">
        <v>268</v>
      </c>
      <c r="C46" s="308"/>
      <c r="D46" s="113">
        <v>22.914633230723027</v>
      </c>
      <c r="E46" s="115">
        <v>3052</v>
      </c>
      <c r="F46" s="114">
        <v>3075</v>
      </c>
      <c r="G46" s="114">
        <v>3114</v>
      </c>
      <c r="H46" s="114">
        <v>3053</v>
      </c>
      <c r="I46" s="140">
        <v>3037</v>
      </c>
      <c r="J46" s="115">
        <v>15</v>
      </c>
      <c r="K46" s="116">
        <v>0.49390846229832069</v>
      </c>
    </row>
    <row r="47" spans="1:11" ht="14.1" customHeight="1" x14ac:dyDescent="0.2">
      <c r="A47" s="306">
        <v>61</v>
      </c>
      <c r="B47" s="307" t="s">
        <v>269</v>
      </c>
      <c r="C47" s="308"/>
      <c r="D47" s="113">
        <v>0.72828290412193109</v>
      </c>
      <c r="E47" s="115">
        <v>97</v>
      </c>
      <c r="F47" s="114">
        <v>98</v>
      </c>
      <c r="G47" s="114">
        <v>105</v>
      </c>
      <c r="H47" s="114">
        <v>109</v>
      </c>
      <c r="I47" s="140">
        <v>111</v>
      </c>
      <c r="J47" s="115">
        <v>-14</v>
      </c>
      <c r="K47" s="116">
        <v>-12.612612612612613</v>
      </c>
    </row>
    <row r="48" spans="1:11" ht="14.1" customHeight="1" x14ac:dyDescent="0.2">
      <c r="A48" s="306">
        <v>62</v>
      </c>
      <c r="B48" s="307" t="s">
        <v>270</v>
      </c>
      <c r="C48" s="308"/>
      <c r="D48" s="113">
        <v>10.541331931826713</v>
      </c>
      <c r="E48" s="115">
        <v>1404</v>
      </c>
      <c r="F48" s="114">
        <v>1515</v>
      </c>
      <c r="G48" s="114">
        <v>1452</v>
      </c>
      <c r="H48" s="114">
        <v>1532</v>
      </c>
      <c r="I48" s="140">
        <v>1470</v>
      </c>
      <c r="J48" s="115">
        <v>-66</v>
      </c>
      <c r="K48" s="116">
        <v>-4.4897959183673466</v>
      </c>
    </row>
    <row r="49" spans="1:11" ht="14.1" customHeight="1" x14ac:dyDescent="0.2">
      <c r="A49" s="306">
        <v>63</v>
      </c>
      <c r="B49" s="307" t="s">
        <v>271</v>
      </c>
      <c r="C49" s="308"/>
      <c r="D49" s="113">
        <v>8.4090397176965244</v>
      </c>
      <c r="E49" s="115">
        <v>1120</v>
      </c>
      <c r="F49" s="114">
        <v>1249</v>
      </c>
      <c r="G49" s="114">
        <v>1296</v>
      </c>
      <c r="H49" s="114">
        <v>1285</v>
      </c>
      <c r="I49" s="140">
        <v>1189</v>
      </c>
      <c r="J49" s="115">
        <v>-69</v>
      </c>
      <c r="K49" s="116">
        <v>-5.8031959629941126</v>
      </c>
    </row>
    <row r="50" spans="1:11" ht="14.1" customHeight="1" x14ac:dyDescent="0.2">
      <c r="A50" s="306" t="s">
        <v>272</v>
      </c>
      <c r="B50" s="307" t="s">
        <v>273</v>
      </c>
      <c r="C50" s="308"/>
      <c r="D50" s="113">
        <v>0.3228470605901344</v>
      </c>
      <c r="E50" s="115">
        <v>43</v>
      </c>
      <c r="F50" s="114">
        <v>49</v>
      </c>
      <c r="G50" s="114">
        <v>49</v>
      </c>
      <c r="H50" s="114">
        <v>46</v>
      </c>
      <c r="I50" s="140">
        <v>48</v>
      </c>
      <c r="J50" s="115">
        <v>-5</v>
      </c>
      <c r="K50" s="116">
        <v>-10.416666666666666</v>
      </c>
    </row>
    <row r="51" spans="1:11" ht="14.1" customHeight="1" x14ac:dyDescent="0.2">
      <c r="A51" s="306" t="s">
        <v>274</v>
      </c>
      <c r="B51" s="307" t="s">
        <v>275</v>
      </c>
      <c r="C51" s="308"/>
      <c r="D51" s="113">
        <v>7.3428936106314291</v>
      </c>
      <c r="E51" s="115">
        <v>978</v>
      </c>
      <c r="F51" s="114">
        <v>1087</v>
      </c>
      <c r="G51" s="114">
        <v>1142</v>
      </c>
      <c r="H51" s="114">
        <v>1144</v>
      </c>
      <c r="I51" s="140">
        <v>1051</v>
      </c>
      <c r="J51" s="115">
        <v>-73</v>
      </c>
      <c r="K51" s="116">
        <v>-6.9457659372026646</v>
      </c>
    </row>
    <row r="52" spans="1:11" ht="14.1" customHeight="1" x14ac:dyDescent="0.2">
      <c r="A52" s="306">
        <v>71</v>
      </c>
      <c r="B52" s="307" t="s">
        <v>276</v>
      </c>
      <c r="C52" s="308"/>
      <c r="D52" s="113">
        <v>10.886703205946393</v>
      </c>
      <c r="E52" s="115">
        <v>1450</v>
      </c>
      <c r="F52" s="114">
        <v>1447</v>
      </c>
      <c r="G52" s="114">
        <v>1447</v>
      </c>
      <c r="H52" s="114">
        <v>1426</v>
      </c>
      <c r="I52" s="140">
        <v>1405</v>
      </c>
      <c r="J52" s="115">
        <v>45</v>
      </c>
      <c r="K52" s="116">
        <v>3.2028469750889679</v>
      </c>
    </row>
    <row r="53" spans="1:11" ht="14.1" customHeight="1" x14ac:dyDescent="0.2">
      <c r="A53" s="306" t="s">
        <v>277</v>
      </c>
      <c r="B53" s="307" t="s">
        <v>278</v>
      </c>
      <c r="C53" s="308"/>
      <c r="D53" s="113">
        <v>1.0210976800060065</v>
      </c>
      <c r="E53" s="115">
        <v>136</v>
      </c>
      <c r="F53" s="114">
        <v>123</v>
      </c>
      <c r="G53" s="114">
        <v>135</v>
      </c>
      <c r="H53" s="114">
        <v>117</v>
      </c>
      <c r="I53" s="140">
        <v>114</v>
      </c>
      <c r="J53" s="115">
        <v>22</v>
      </c>
      <c r="K53" s="116">
        <v>19.298245614035089</v>
      </c>
    </row>
    <row r="54" spans="1:11" ht="14.1" customHeight="1" x14ac:dyDescent="0.2">
      <c r="A54" s="306" t="s">
        <v>279</v>
      </c>
      <c r="B54" s="307" t="s">
        <v>280</v>
      </c>
      <c r="C54" s="308"/>
      <c r="D54" s="113">
        <v>9.5352503941737368</v>
      </c>
      <c r="E54" s="115">
        <v>1270</v>
      </c>
      <c r="F54" s="114">
        <v>1281</v>
      </c>
      <c r="G54" s="114">
        <v>1268</v>
      </c>
      <c r="H54" s="114">
        <v>1262</v>
      </c>
      <c r="I54" s="140">
        <v>1244</v>
      </c>
      <c r="J54" s="115">
        <v>26</v>
      </c>
      <c r="K54" s="116">
        <v>2.090032154340836</v>
      </c>
    </row>
    <row r="55" spans="1:11" ht="14.1" customHeight="1" x14ac:dyDescent="0.2">
      <c r="A55" s="306">
        <v>72</v>
      </c>
      <c r="B55" s="307" t="s">
        <v>281</v>
      </c>
      <c r="C55" s="308"/>
      <c r="D55" s="113">
        <v>0.69825061941587208</v>
      </c>
      <c r="E55" s="115">
        <v>93</v>
      </c>
      <c r="F55" s="114">
        <v>103</v>
      </c>
      <c r="G55" s="114">
        <v>99</v>
      </c>
      <c r="H55" s="114">
        <v>106</v>
      </c>
      <c r="I55" s="140">
        <v>110</v>
      </c>
      <c r="J55" s="115">
        <v>-17</v>
      </c>
      <c r="K55" s="116">
        <v>-15.454545454545455</v>
      </c>
    </row>
    <row r="56" spans="1:11" ht="14.1" customHeight="1" x14ac:dyDescent="0.2">
      <c r="A56" s="306" t="s">
        <v>282</v>
      </c>
      <c r="B56" s="307" t="s">
        <v>283</v>
      </c>
      <c r="C56" s="308"/>
      <c r="D56" s="113">
        <v>8.2588782941662289E-2</v>
      </c>
      <c r="E56" s="115">
        <v>11</v>
      </c>
      <c r="F56" s="114">
        <v>13</v>
      </c>
      <c r="G56" s="114">
        <v>12</v>
      </c>
      <c r="H56" s="114">
        <v>16</v>
      </c>
      <c r="I56" s="140">
        <v>17</v>
      </c>
      <c r="J56" s="115">
        <v>-6</v>
      </c>
      <c r="K56" s="116">
        <v>-35.294117647058826</v>
      </c>
    </row>
    <row r="57" spans="1:11" ht="14.1" customHeight="1" x14ac:dyDescent="0.2">
      <c r="A57" s="306" t="s">
        <v>284</v>
      </c>
      <c r="B57" s="307" t="s">
        <v>285</v>
      </c>
      <c r="C57" s="308"/>
      <c r="D57" s="113">
        <v>0.43546812823785569</v>
      </c>
      <c r="E57" s="115">
        <v>58</v>
      </c>
      <c r="F57" s="114">
        <v>63</v>
      </c>
      <c r="G57" s="114">
        <v>61</v>
      </c>
      <c r="H57" s="114">
        <v>63</v>
      </c>
      <c r="I57" s="140">
        <v>65</v>
      </c>
      <c r="J57" s="115">
        <v>-7</v>
      </c>
      <c r="K57" s="116">
        <v>-10.76923076923077</v>
      </c>
    </row>
    <row r="58" spans="1:11" ht="14.1" customHeight="1" x14ac:dyDescent="0.2">
      <c r="A58" s="306">
        <v>73</v>
      </c>
      <c r="B58" s="307" t="s">
        <v>286</v>
      </c>
      <c r="C58" s="308"/>
      <c r="D58" s="113">
        <v>0.80336361588707861</v>
      </c>
      <c r="E58" s="115">
        <v>107</v>
      </c>
      <c r="F58" s="114">
        <v>120</v>
      </c>
      <c r="G58" s="114">
        <v>121</v>
      </c>
      <c r="H58" s="114">
        <v>121</v>
      </c>
      <c r="I58" s="140">
        <v>117</v>
      </c>
      <c r="J58" s="115">
        <v>-10</v>
      </c>
      <c r="K58" s="116">
        <v>-8.5470085470085468</v>
      </c>
    </row>
    <row r="59" spans="1:11" ht="14.1" customHeight="1" x14ac:dyDescent="0.2">
      <c r="A59" s="306" t="s">
        <v>287</v>
      </c>
      <c r="B59" s="307" t="s">
        <v>288</v>
      </c>
      <c r="C59" s="308"/>
      <c r="D59" s="113">
        <v>0.54058112470906228</v>
      </c>
      <c r="E59" s="115">
        <v>72</v>
      </c>
      <c r="F59" s="114">
        <v>80</v>
      </c>
      <c r="G59" s="114">
        <v>81</v>
      </c>
      <c r="H59" s="114">
        <v>80</v>
      </c>
      <c r="I59" s="140">
        <v>81</v>
      </c>
      <c r="J59" s="115">
        <v>-9</v>
      </c>
      <c r="K59" s="116">
        <v>-11.111111111111111</v>
      </c>
    </row>
    <row r="60" spans="1:11" ht="14.1" customHeight="1" x14ac:dyDescent="0.2">
      <c r="A60" s="306">
        <v>81</v>
      </c>
      <c r="B60" s="307" t="s">
        <v>289</v>
      </c>
      <c r="C60" s="308"/>
      <c r="D60" s="113">
        <v>5.9764246565057437</v>
      </c>
      <c r="E60" s="115">
        <v>796</v>
      </c>
      <c r="F60" s="114">
        <v>836</v>
      </c>
      <c r="G60" s="114">
        <v>842</v>
      </c>
      <c r="H60" s="114">
        <v>886</v>
      </c>
      <c r="I60" s="140">
        <v>884</v>
      </c>
      <c r="J60" s="115">
        <v>-88</v>
      </c>
      <c r="K60" s="116">
        <v>-9.9547511312217196</v>
      </c>
    </row>
    <row r="61" spans="1:11" ht="14.1" customHeight="1" x14ac:dyDescent="0.2">
      <c r="A61" s="306" t="s">
        <v>290</v>
      </c>
      <c r="B61" s="307" t="s">
        <v>291</v>
      </c>
      <c r="C61" s="308"/>
      <c r="D61" s="113">
        <v>1.5391545911855244</v>
      </c>
      <c r="E61" s="115">
        <v>205</v>
      </c>
      <c r="F61" s="114">
        <v>214</v>
      </c>
      <c r="G61" s="114">
        <v>210</v>
      </c>
      <c r="H61" s="114">
        <v>228</v>
      </c>
      <c r="I61" s="140">
        <v>227</v>
      </c>
      <c r="J61" s="115">
        <v>-22</v>
      </c>
      <c r="K61" s="116">
        <v>-9.6916299559471373</v>
      </c>
    </row>
    <row r="62" spans="1:11" ht="14.1" customHeight="1" x14ac:dyDescent="0.2">
      <c r="A62" s="306" t="s">
        <v>292</v>
      </c>
      <c r="B62" s="307" t="s">
        <v>293</v>
      </c>
      <c r="C62" s="308"/>
      <c r="D62" s="113">
        <v>2.8455589758990913</v>
      </c>
      <c r="E62" s="115">
        <v>379</v>
      </c>
      <c r="F62" s="114">
        <v>395</v>
      </c>
      <c r="G62" s="114">
        <v>394</v>
      </c>
      <c r="H62" s="114">
        <v>415</v>
      </c>
      <c r="I62" s="140">
        <v>418</v>
      </c>
      <c r="J62" s="115">
        <v>-39</v>
      </c>
      <c r="K62" s="116">
        <v>-9.330143540669857</v>
      </c>
    </row>
    <row r="63" spans="1:11" ht="14.1" customHeight="1" x14ac:dyDescent="0.2">
      <c r="A63" s="306"/>
      <c r="B63" s="307" t="s">
        <v>294</v>
      </c>
      <c r="C63" s="308"/>
      <c r="D63" s="113">
        <v>1.7118402282453637</v>
      </c>
      <c r="E63" s="115">
        <v>228</v>
      </c>
      <c r="F63" s="114">
        <v>232</v>
      </c>
      <c r="G63" s="114">
        <v>231</v>
      </c>
      <c r="H63" s="114">
        <v>256</v>
      </c>
      <c r="I63" s="140">
        <v>260</v>
      </c>
      <c r="J63" s="115">
        <v>-32</v>
      </c>
      <c r="K63" s="116">
        <v>-12.307692307692308</v>
      </c>
    </row>
    <row r="64" spans="1:11" ht="14.1" customHeight="1" x14ac:dyDescent="0.2">
      <c r="A64" s="306" t="s">
        <v>295</v>
      </c>
      <c r="B64" s="307" t="s">
        <v>296</v>
      </c>
      <c r="C64" s="308"/>
      <c r="D64" s="113">
        <v>0.15766949470680983</v>
      </c>
      <c r="E64" s="115">
        <v>21</v>
      </c>
      <c r="F64" s="114">
        <v>25</v>
      </c>
      <c r="G64" s="114">
        <v>25</v>
      </c>
      <c r="H64" s="114">
        <v>26</v>
      </c>
      <c r="I64" s="140">
        <v>28</v>
      </c>
      <c r="J64" s="115">
        <v>-7</v>
      </c>
      <c r="K64" s="116">
        <v>-25</v>
      </c>
    </row>
    <row r="65" spans="1:11" ht="14.1" customHeight="1" x14ac:dyDescent="0.2">
      <c r="A65" s="306" t="s">
        <v>297</v>
      </c>
      <c r="B65" s="307" t="s">
        <v>298</v>
      </c>
      <c r="C65" s="308"/>
      <c r="D65" s="113">
        <v>0.75080711765147534</v>
      </c>
      <c r="E65" s="115">
        <v>100</v>
      </c>
      <c r="F65" s="114">
        <v>116</v>
      </c>
      <c r="G65" s="114">
        <v>125</v>
      </c>
      <c r="H65" s="114">
        <v>128</v>
      </c>
      <c r="I65" s="140">
        <v>127</v>
      </c>
      <c r="J65" s="115">
        <v>-27</v>
      </c>
      <c r="K65" s="116">
        <v>-21.259842519685041</v>
      </c>
    </row>
    <row r="66" spans="1:11" ht="14.1" customHeight="1" x14ac:dyDescent="0.2">
      <c r="A66" s="306">
        <v>82</v>
      </c>
      <c r="B66" s="307" t="s">
        <v>299</v>
      </c>
      <c r="C66" s="308"/>
      <c r="D66" s="113">
        <v>2.3725504917786622</v>
      </c>
      <c r="E66" s="115">
        <v>316</v>
      </c>
      <c r="F66" s="114">
        <v>338</v>
      </c>
      <c r="G66" s="114">
        <v>333</v>
      </c>
      <c r="H66" s="114">
        <v>348</v>
      </c>
      <c r="I66" s="140">
        <v>349</v>
      </c>
      <c r="J66" s="115">
        <v>-33</v>
      </c>
      <c r="K66" s="116">
        <v>-9.455587392550143</v>
      </c>
    </row>
    <row r="67" spans="1:11" ht="14.1" customHeight="1" x14ac:dyDescent="0.2">
      <c r="A67" s="306" t="s">
        <v>300</v>
      </c>
      <c r="B67" s="307" t="s">
        <v>301</v>
      </c>
      <c r="C67" s="308"/>
      <c r="D67" s="113">
        <v>1.0586380358885803</v>
      </c>
      <c r="E67" s="115">
        <v>141</v>
      </c>
      <c r="F67" s="114">
        <v>141</v>
      </c>
      <c r="G67" s="114">
        <v>137</v>
      </c>
      <c r="H67" s="114">
        <v>157</v>
      </c>
      <c r="I67" s="140">
        <v>156</v>
      </c>
      <c r="J67" s="115">
        <v>-15</v>
      </c>
      <c r="K67" s="116">
        <v>-9.615384615384615</v>
      </c>
    </row>
    <row r="68" spans="1:11" ht="14.1" customHeight="1" x14ac:dyDescent="0.2">
      <c r="A68" s="306" t="s">
        <v>302</v>
      </c>
      <c r="B68" s="307" t="s">
        <v>303</v>
      </c>
      <c r="C68" s="308"/>
      <c r="D68" s="113">
        <v>0.92349275471131465</v>
      </c>
      <c r="E68" s="115">
        <v>123</v>
      </c>
      <c r="F68" s="114">
        <v>144</v>
      </c>
      <c r="G68" s="114">
        <v>146</v>
      </c>
      <c r="H68" s="114">
        <v>140</v>
      </c>
      <c r="I68" s="140">
        <v>142</v>
      </c>
      <c r="J68" s="115">
        <v>-19</v>
      </c>
      <c r="K68" s="116">
        <v>-13.380281690140846</v>
      </c>
    </row>
    <row r="69" spans="1:11" ht="14.1" customHeight="1" x14ac:dyDescent="0.2">
      <c r="A69" s="306">
        <v>83</v>
      </c>
      <c r="B69" s="307" t="s">
        <v>304</v>
      </c>
      <c r="C69" s="308"/>
      <c r="D69" s="113">
        <v>2.2073729258953376</v>
      </c>
      <c r="E69" s="115">
        <v>294</v>
      </c>
      <c r="F69" s="114">
        <v>295</v>
      </c>
      <c r="G69" s="114">
        <v>304</v>
      </c>
      <c r="H69" s="114">
        <v>315</v>
      </c>
      <c r="I69" s="140">
        <v>352</v>
      </c>
      <c r="J69" s="115">
        <v>-58</v>
      </c>
      <c r="K69" s="116">
        <v>-16.477272727272727</v>
      </c>
    </row>
    <row r="70" spans="1:11" ht="14.1" customHeight="1" x14ac:dyDescent="0.2">
      <c r="A70" s="306" t="s">
        <v>305</v>
      </c>
      <c r="B70" s="307" t="s">
        <v>306</v>
      </c>
      <c r="C70" s="308"/>
      <c r="D70" s="113">
        <v>1.5316465200090097</v>
      </c>
      <c r="E70" s="115">
        <v>204</v>
      </c>
      <c r="F70" s="114">
        <v>207</v>
      </c>
      <c r="G70" s="114">
        <v>221</v>
      </c>
      <c r="H70" s="114">
        <v>233</v>
      </c>
      <c r="I70" s="140">
        <v>263</v>
      </c>
      <c r="J70" s="115">
        <v>-59</v>
      </c>
      <c r="K70" s="116">
        <v>-22.433460076045627</v>
      </c>
    </row>
    <row r="71" spans="1:11" ht="14.1" customHeight="1" x14ac:dyDescent="0.2">
      <c r="A71" s="306"/>
      <c r="B71" s="307" t="s">
        <v>307</v>
      </c>
      <c r="C71" s="308"/>
      <c r="D71" s="113">
        <v>1.036113822359036</v>
      </c>
      <c r="E71" s="115">
        <v>138</v>
      </c>
      <c r="F71" s="114">
        <v>141</v>
      </c>
      <c r="G71" s="114">
        <v>156</v>
      </c>
      <c r="H71" s="114">
        <v>173</v>
      </c>
      <c r="I71" s="140">
        <v>203</v>
      </c>
      <c r="J71" s="115">
        <v>-65</v>
      </c>
      <c r="K71" s="116">
        <v>-32.019704433497537</v>
      </c>
    </row>
    <row r="72" spans="1:11" ht="14.1" customHeight="1" x14ac:dyDescent="0.2">
      <c r="A72" s="306">
        <v>84</v>
      </c>
      <c r="B72" s="307" t="s">
        <v>308</v>
      </c>
      <c r="C72" s="308"/>
      <c r="D72" s="113">
        <v>1.7118402282453637</v>
      </c>
      <c r="E72" s="115">
        <v>228</v>
      </c>
      <c r="F72" s="114">
        <v>236</v>
      </c>
      <c r="G72" s="114">
        <v>205</v>
      </c>
      <c r="H72" s="114">
        <v>206</v>
      </c>
      <c r="I72" s="140">
        <v>230</v>
      </c>
      <c r="J72" s="115">
        <v>-2</v>
      </c>
      <c r="K72" s="116">
        <v>-0.86956521739130432</v>
      </c>
    </row>
    <row r="73" spans="1:11" ht="14.1" customHeight="1" x14ac:dyDescent="0.2">
      <c r="A73" s="306" t="s">
        <v>309</v>
      </c>
      <c r="B73" s="307" t="s">
        <v>310</v>
      </c>
      <c r="C73" s="308"/>
      <c r="D73" s="113">
        <v>0.3078309182371049</v>
      </c>
      <c r="E73" s="115">
        <v>41</v>
      </c>
      <c r="F73" s="114">
        <v>40</v>
      </c>
      <c r="G73" s="114">
        <v>39</v>
      </c>
      <c r="H73" s="114">
        <v>29</v>
      </c>
      <c r="I73" s="140">
        <v>38</v>
      </c>
      <c r="J73" s="115">
        <v>3</v>
      </c>
      <c r="K73" s="116">
        <v>7.8947368421052628</v>
      </c>
    </row>
    <row r="74" spans="1:11" ht="14.1" customHeight="1" x14ac:dyDescent="0.2">
      <c r="A74" s="306" t="s">
        <v>311</v>
      </c>
      <c r="B74" s="307" t="s">
        <v>312</v>
      </c>
      <c r="C74" s="308"/>
      <c r="D74" s="113">
        <v>7.5080711765147537E-2</v>
      </c>
      <c r="E74" s="115">
        <v>10</v>
      </c>
      <c r="F74" s="114">
        <v>11</v>
      </c>
      <c r="G74" s="114">
        <v>10</v>
      </c>
      <c r="H74" s="114">
        <v>9</v>
      </c>
      <c r="I74" s="140">
        <v>9</v>
      </c>
      <c r="J74" s="115">
        <v>1</v>
      </c>
      <c r="K74" s="116">
        <v>11.111111111111111</v>
      </c>
    </row>
    <row r="75" spans="1:11" ht="14.1" customHeight="1" x14ac:dyDescent="0.2">
      <c r="A75" s="306" t="s">
        <v>313</v>
      </c>
      <c r="B75" s="307" t="s">
        <v>314</v>
      </c>
      <c r="C75" s="308"/>
      <c r="D75" s="113">
        <v>0.4655004129439147</v>
      </c>
      <c r="E75" s="115">
        <v>62</v>
      </c>
      <c r="F75" s="114">
        <v>68</v>
      </c>
      <c r="G75" s="114">
        <v>46</v>
      </c>
      <c r="H75" s="114">
        <v>62</v>
      </c>
      <c r="I75" s="140">
        <v>68</v>
      </c>
      <c r="J75" s="115">
        <v>-6</v>
      </c>
      <c r="K75" s="116">
        <v>-8.8235294117647065</v>
      </c>
    </row>
    <row r="76" spans="1:11" ht="14.1" customHeight="1" x14ac:dyDescent="0.2">
      <c r="A76" s="306">
        <v>91</v>
      </c>
      <c r="B76" s="307" t="s">
        <v>315</v>
      </c>
      <c r="C76" s="308"/>
      <c r="D76" s="113">
        <v>0.18019370823635408</v>
      </c>
      <c r="E76" s="115">
        <v>24</v>
      </c>
      <c r="F76" s="114">
        <v>17</v>
      </c>
      <c r="G76" s="114">
        <v>16</v>
      </c>
      <c r="H76" s="114">
        <v>15</v>
      </c>
      <c r="I76" s="140">
        <v>16</v>
      </c>
      <c r="J76" s="115">
        <v>8</v>
      </c>
      <c r="K76" s="116">
        <v>50</v>
      </c>
    </row>
    <row r="77" spans="1:11" ht="14.1" customHeight="1" x14ac:dyDescent="0.2">
      <c r="A77" s="306">
        <v>92</v>
      </c>
      <c r="B77" s="307" t="s">
        <v>316</v>
      </c>
      <c r="C77" s="308"/>
      <c r="D77" s="113">
        <v>1.1337187476537278</v>
      </c>
      <c r="E77" s="115">
        <v>151</v>
      </c>
      <c r="F77" s="114">
        <v>152</v>
      </c>
      <c r="G77" s="114">
        <v>139</v>
      </c>
      <c r="H77" s="114">
        <v>145</v>
      </c>
      <c r="I77" s="140">
        <v>141</v>
      </c>
      <c r="J77" s="115">
        <v>10</v>
      </c>
      <c r="K77" s="116">
        <v>7.0921985815602833</v>
      </c>
    </row>
    <row r="78" spans="1:11" ht="14.1" customHeight="1" x14ac:dyDescent="0.2">
      <c r="A78" s="306">
        <v>93</v>
      </c>
      <c r="B78" s="307" t="s">
        <v>317</v>
      </c>
      <c r="C78" s="308"/>
      <c r="D78" s="113">
        <v>6.7572640588632785E-2</v>
      </c>
      <c r="E78" s="115">
        <v>9</v>
      </c>
      <c r="F78" s="114">
        <v>11</v>
      </c>
      <c r="G78" s="114">
        <v>12</v>
      </c>
      <c r="H78" s="114">
        <v>11</v>
      </c>
      <c r="I78" s="140">
        <v>7</v>
      </c>
      <c r="J78" s="115">
        <v>2</v>
      </c>
      <c r="K78" s="116">
        <v>28.571428571428573</v>
      </c>
    </row>
    <row r="79" spans="1:11" ht="14.1" customHeight="1" x14ac:dyDescent="0.2">
      <c r="A79" s="306">
        <v>94</v>
      </c>
      <c r="B79" s="307" t="s">
        <v>318</v>
      </c>
      <c r="C79" s="308"/>
      <c r="D79" s="113">
        <v>0.6006456941211803</v>
      </c>
      <c r="E79" s="115">
        <v>80</v>
      </c>
      <c r="F79" s="114">
        <v>92</v>
      </c>
      <c r="G79" s="114">
        <v>91</v>
      </c>
      <c r="H79" s="114">
        <v>76</v>
      </c>
      <c r="I79" s="140">
        <v>91</v>
      </c>
      <c r="J79" s="115">
        <v>-11</v>
      </c>
      <c r="K79" s="116">
        <v>-12.087912087912088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3.1083414670771079</v>
      </c>
      <c r="E81" s="143">
        <v>414</v>
      </c>
      <c r="F81" s="144">
        <v>402</v>
      </c>
      <c r="G81" s="144">
        <v>420</v>
      </c>
      <c r="H81" s="144">
        <v>438</v>
      </c>
      <c r="I81" s="145">
        <v>439</v>
      </c>
      <c r="J81" s="143">
        <v>-25</v>
      </c>
      <c r="K81" s="146">
        <v>-5.6947608200455582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6298</v>
      </c>
      <c r="G12" s="536">
        <v>5250</v>
      </c>
      <c r="H12" s="536">
        <v>8940</v>
      </c>
      <c r="I12" s="536">
        <v>5758</v>
      </c>
      <c r="J12" s="537">
        <v>6666</v>
      </c>
      <c r="K12" s="538">
        <v>-368</v>
      </c>
      <c r="L12" s="349">
        <v>-5.5205520552055205</v>
      </c>
    </row>
    <row r="13" spans="1:17" s="110" customFormat="1" ht="15" customHeight="1" x14ac:dyDescent="0.2">
      <c r="A13" s="350" t="s">
        <v>344</v>
      </c>
      <c r="B13" s="351" t="s">
        <v>345</v>
      </c>
      <c r="C13" s="347"/>
      <c r="D13" s="347"/>
      <c r="E13" s="348"/>
      <c r="F13" s="536">
        <v>4094</v>
      </c>
      <c r="G13" s="536">
        <v>2904</v>
      </c>
      <c r="H13" s="536">
        <v>5342</v>
      </c>
      <c r="I13" s="536">
        <v>3531</v>
      </c>
      <c r="J13" s="537">
        <v>4245</v>
      </c>
      <c r="K13" s="538">
        <v>-151</v>
      </c>
      <c r="L13" s="349">
        <v>-3.5571260306242638</v>
      </c>
    </row>
    <row r="14" spans="1:17" s="110" customFormat="1" ht="22.5" customHeight="1" x14ac:dyDescent="0.2">
      <c r="A14" s="350"/>
      <c r="B14" s="351" t="s">
        <v>346</v>
      </c>
      <c r="C14" s="347"/>
      <c r="D14" s="347"/>
      <c r="E14" s="348"/>
      <c r="F14" s="536">
        <v>2204</v>
      </c>
      <c r="G14" s="536">
        <v>2346</v>
      </c>
      <c r="H14" s="536">
        <v>3598</v>
      </c>
      <c r="I14" s="536">
        <v>2227</v>
      </c>
      <c r="J14" s="537">
        <v>2421</v>
      </c>
      <c r="K14" s="538">
        <v>-217</v>
      </c>
      <c r="L14" s="349">
        <v>-8.9632383312680712</v>
      </c>
    </row>
    <row r="15" spans="1:17" s="110" customFormat="1" ht="15" customHeight="1" x14ac:dyDescent="0.2">
      <c r="A15" s="350" t="s">
        <v>347</v>
      </c>
      <c r="B15" s="351" t="s">
        <v>108</v>
      </c>
      <c r="C15" s="347"/>
      <c r="D15" s="347"/>
      <c r="E15" s="348"/>
      <c r="F15" s="536">
        <v>1513</v>
      </c>
      <c r="G15" s="536">
        <v>1338</v>
      </c>
      <c r="H15" s="536">
        <v>3428</v>
      </c>
      <c r="I15" s="536">
        <v>1502</v>
      </c>
      <c r="J15" s="537">
        <v>1547</v>
      </c>
      <c r="K15" s="538">
        <v>-34</v>
      </c>
      <c r="L15" s="349">
        <v>-2.197802197802198</v>
      </c>
    </row>
    <row r="16" spans="1:17" s="110" customFormat="1" ht="15" customHeight="1" x14ac:dyDescent="0.2">
      <c r="A16" s="350"/>
      <c r="B16" s="351" t="s">
        <v>109</v>
      </c>
      <c r="C16" s="347"/>
      <c r="D16" s="347"/>
      <c r="E16" s="348"/>
      <c r="F16" s="536">
        <v>4207</v>
      </c>
      <c r="G16" s="536">
        <v>3535</v>
      </c>
      <c r="H16" s="536">
        <v>4965</v>
      </c>
      <c r="I16" s="536">
        <v>3889</v>
      </c>
      <c r="J16" s="537">
        <v>4594</v>
      </c>
      <c r="K16" s="538">
        <v>-387</v>
      </c>
      <c r="L16" s="349">
        <v>-8.4240313452329119</v>
      </c>
    </row>
    <row r="17" spans="1:12" s="110" customFormat="1" ht="15" customHeight="1" x14ac:dyDescent="0.2">
      <c r="A17" s="350"/>
      <c r="B17" s="351" t="s">
        <v>110</v>
      </c>
      <c r="C17" s="347"/>
      <c r="D17" s="347"/>
      <c r="E17" s="348"/>
      <c r="F17" s="536">
        <v>502</v>
      </c>
      <c r="G17" s="536">
        <v>319</v>
      </c>
      <c r="H17" s="536">
        <v>479</v>
      </c>
      <c r="I17" s="536">
        <v>308</v>
      </c>
      <c r="J17" s="537">
        <v>461</v>
      </c>
      <c r="K17" s="538">
        <v>41</v>
      </c>
      <c r="L17" s="349">
        <v>8.8937093275488071</v>
      </c>
    </row>
    <row r="18" spans="1:12" s="110" customFormat="1" ht="15" customHeight="1" x14ac:dyDescent="0.2">
      <c r="A18" s="350"/>
      <c r="B18" s="351" t="s">
        <v>111</v>
      </c>
      <c r="C18" s="347"/>
      <c r="D18" s="347"/>
      <c r="E18" s="348"/>
      <c r="F18" s="536">
        <v>76</v>
      </c>
      <c r="G18" s="536">
        <v>58</v>
      </c>
      <c r="H18" s="536">
        <v>68</v>
      </c>
      <c r="I18" s="536">
        <v>59</v>
      </c>
      <c r="J18" s="537">
        <v>64</v>
      </c>
      <c r="K18" s="538">
        <v>12</v>
      </c>
      <c r="L18" s="349">
        <v>18.75</v>
      </c>
    </row>
    <row r="19" spans="1:12" s="110" customFormat="1" ht="15" customHeight="1" x14ac:dyDescent="0.2">
      <c r="A19" s="118" t="s">
        <v>113</v>
      </c>
      <c r="B19" s="119" t="s">
        <v>181</v>
      </c>
      <c r="C19" s="347"/>
      <c r="D19" s="347"/>
      <c r="E19" s="348"/>
      <c r="F19" s="536">
        <v>4378</v>
      </c>
      <c r="G19" s="536">
        <v>3331</v>
      </c>
      <c r="H19" s="536">
        <v>6620</v>
      </c>
      <c r="I19" s="536">
        <v>3901</v>
      </c>
      <c r="J19" s="537">
        <v>4760</v>
      </c>
      <c r="K19" s="538">
        <v>-382</v>
      </c>
      <c r="L19" s="349">
        <v>-8.0252100840336134</v>
      </c>
    </row>
    <row r="20" spans="1:12" s="110" customFormat="1" ht="15" customHeight="1" x14ac:dyDescent="0.2">
      <c r="A20" s="118"/>
      <c r="B20" s="119" t="s">
        <v>182</v>
      </c>
      <c r="C20" s="347"/>
      <c r="D20" s="347"/>
      <c r="E20" s="348"/>
      <c r="F20" s="536">
        <v>1920</v>
      </c>
      <c r="G20" s="536">
        <v>1919</v>
      </c>
      <c r="H20" s="536">
        <v>2320</v>
      </c>
      <c r="I20" s="536">
        <v>1857</v>
      </c>
      <c r="J20" s="537">
        <v>1906</v>
      </c>
      <c r="K20" s="538">
        <v>14</v>
      </c>
      <c r="L20" s="349">
        <v>0.73452256033578178</v>
      </c>
    </row>
    <row r="21" spans="1:12" s="110" customFormat="1" ht="15" customHeight="1" x14ac:dyDescent="0.2">
      <c r="A21" s="118" t="s">
        <v>113</v>
      </c>
      <c r="B21" s="119" t="s">
        <v>116</v>
      </c>
      <c r="C21" s="347"/>
      <c r="D21" s="347"/>
      <c r="E21" s="348"/>
      <c r="F21" s="536">
        <v>3867</v>
      </c>
      <c r="G21" s="536">
        <v>3334</v>
      </c>
      <c r="H21" s="536">
        <v>5946</v>
      </c>
      <c r="I21" s="536">
        <v>3537</v>
      </c>
      <c r="J21" s="537">
        <v>4298</v>
      </c>
      <c r="K21" s="538">
        <v>-431</v>
      </c>
      <c r="L21" s="349">
        <v>-10.027919962773383</v>
      </c>
    </row>
    <row r="22" spans="1:12" s="110" customFormat="1" ht="15" customHeight="1" x14ac:dyDescent="0.2">
      <c r="A22" s="118"/>
      <c r="B22" s="119" t="s">
        <v>117</v>
      </c>
      <c r="C22" s="347"/>
      <c r="D22" s="347"/>
      <c r="E22" s="348"/>
      <c r="F22" s="536">
        <v>2414</v>
      </c>
      <c r="G22" s="536">
        <v>1899</v>
      </c>
      <c r="H22" s="536">
        <v>2974</v>
      </c>
      <c r="I22" s="536">
        <v>2214</v>
      </c>
      <c r="J22" s="537">
        <v>2362</v>
      </c>
      <c r="K22" s="538">
        <v>52</v>
      </c>
      <c r="L22" s="349">
        <v>2.201524132091448</v>
      </c>
    </row>
    <row r="23" spans="1:12" s="110" customFormat="1" ht="15" customHeight="1" x14ac:dyDescent="0.2">
      <c r="A23" s="352" t="s">
        <v>347</v>
      </c>
      <c r="B23" s="353" t="s">
        <v>193</v>
      </c>
      <c r="C23" s="354"/>
      <c r="D23" s="354"/>
      <c r="E23" s="355"/>
      <c r="F23" s="539">
        <v>91</v>
      </c>
      <c r="G23" s="539">
        <v>294</v>
      </c>
      <c r="H23" s="539">
        <v>1946</v>
      </c>
      <c r="I23" s="539">
        <v>141</v>
      </c>
      <c r="J23" s="540">
        <v>167</v>
      </c>
      <c r="K23" s="541">
        <v>-76</v>
      </c>
      <c r="L23" s="356">
        <v>-45.508982035928142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36.299999999999997</v>
      </c>
      <c r="G25" s="542">
        <v>40.1</v>
      </c>
      <c r="H25" s="542">
        <v>38.5</v>
      </c>
      <c r="I25" s="542">
        <v>36.799999999999997</v>
      </c>
      <c r="J25" s="542">
        <v>33.700000000000003</v>
      </c>
      <c r="K25" s="543" t="s">
        <v>349</v>
      </c>
      <c r="L25" s="364">
        <v>2.5999999999999943</v>
      </c>
    </row>
    <row r="26" spans="1:12" s="110" customFormat="1" ht="15" customHeight="1" x14ac:dyDescent="0.2">
      <c r="A26" s="365" t="s">
        <v>105</v>
      </c>
      <c r="B26" s="366" t="s">
        <v>345</v>
      </c>
      <c r="C26" s="362"/>
      <c r="D26" s="362"/>
      <c r="E26" s="363"/>
      <c r="F26" s="542">
        <v>33.6</v>
      </c>
      <c r="G26" s="542">
        <v>36.9</v>
      </c>
      <c r="H26" s="542">
        <v>34.6</v>
      </c>
      <c r="I26" s="542">
        <v>32.5</v>
      </c>
      <c r="J26" s="544">
        <v>30.7</v>
      </c>
      <c r="K26" s="543" t="s">
        <v>349</v>
      </c>
      <c r="L26" s="364">
        <v>2.9000000000000021</v>
      </c>
    </row>
    <row r="27" spans="1:12" s="110" customFormat="1" ht="15" customHeight="1" x14ac:dyDescent="0.2">
      <c r="A27" s="365"/>
      <c r="B27" s="366" t="s">
        <v>346</v>
      </c>
      <c r="C27" s="362"/>
      <c r="D27" s="362"/>
      <c r="E27" s="363"/>
      <c r="F27" s="542">
        <v>41.3</v>
      </c>
      <c r="G27" s="542">
        <v>44.2</v>
      </c>
      <c r="H27" s="542">
        <v>44.1</v>
      </c>
      <c r="I27" s="542">
        <v>43.9</v>
      </c>
      <c r="J27" s="542">
        <v>38.9</v>
      </c>
      <c r="K27" s="543" t="s">
        <v>349</v>
      </c>
      <c r="L27" s="364">
        <v>2.3999999999999986</v>
      </c>
    </row>
    <row r="28" spans="1:12" s="110" customFormat="1" ht="15" customHeight="1" x14ac:dyDescent="0.2">
      <c r="A28" s="365" t="s">
        <v>113</v>
      </c>
      <c r="B28" s="366" t="s">
        <v>108</v>
      </c>
      <c r="C28" s="362"/>
      <c r="D28" s="362"/>
      <c r="E28" s="363"/>
      <c r="F28" s="542">
        <v>41.3</v>
      </c>
      <c r="G28" s="542">
        <v>52.6</v>
      </c>
      <c r="H28" s="542">
        <v>48.8</v>
      </c>
      <c r="I28" s="542">
        <v>43.5</v>
      </c>
      <c r="J28" s="542">
        <v>39.6</v>
      </c>
      <c r="K28" s="543" t="s">
        <v>349</v>
      </c>
      <c r="L28" s="364">
        <v>1.6999999999999957</v>
      </c>
    </row>
    <row r="29" spans="1:12" s="110" customFormat="1" ht="11.25" x14ac:dyDescent="0.2">
      <c r="A29" s="365"/>
      <c r="B29" s="366" t="s">
        <v>109</v>
      </c>
      <c r="C29" s="362"/>
      <c r="D29" s="362"/>
      <c r="E29" s="363"/>
      <c r="F29" s="542">
        <v>35.299999999999997</v>
      </c>
      <c r="G29" s="542">
        <v>36.6</v>
      </c>
      <c r="H29" s="542">
        <v>36.200000000000003</v>
      </c>
      <c r="I29" s="542">
        <v>34</v>
      </c>
      <c r="J29" s="544">
        <v>32.700000000000003</v>
      </c>
      <c r="K29" s="543" t="s">
        <v>349</v>
      </c>
      <c r="L29" s="364">
        <v>2.5999999999999943</v>
      </c>
    </row>
    <row r="30" spans="1:12" s="110" customFormat="1" ht="15" customHeight="1" x14ac:dyDescent="0.2">
      <c r="A30" s="365"/>
      <c r="B30" s="366" t="s">
        <v>110</v>
      </c>
      <c r="C30" s="362"/>
      <c r="D30" s="362"/>
      <c r="E30" s="363"/>
      <c r="F30" s="542">
        <v>28.5</v>
      </c>
      <c r="G30" s="542">
        <v>34.5</v>
      </c>
      <c r="H30" s="542">
        <v>27.8</v>
      </c>
      <c r="I30" s="542">
        <v>37</v>
      </c>
      <c r="J30" s="542">
        <v>24.8</v>
      </c>
      <c r="K30" s="543" t="s">
        <v>349</v>
      </c>
      <c r="L30" s="364">
        <v>3.6999999999999993</v>
      </c>
    </row>
    <row r="31" spans="1:12" s="110" customFormat="1" ht="15" customHeight="1" x14ac:dyDescent="0.2">
      <c r="A31" s="365"/>
      <c r="B31" s="366" t="s">
        <v>111</v>
      </c>
      <c r="C31" s="362"/>
      <c r="D31" s="362"/>
      <c r="E31" s="363"/>
      <c r="F31" s="542">
        <v>51.3</v>
      </c>
      <c r="G31" s="542">
        <v>53.4</v>
      </c>
      <c r="H31" s="542">
        <v>51.5</v>
      </c>
      <c r="I31" s="542">
        <v>62.7</v>
      </c>
      <c r="J31" s="542">
        <v>39.1</v>
      </c>
      <c r="K31" s="543" t="s">
        <v>349</v>
      </c>
      <c r="L31" s="364">
        <v>12.199999999999996</v>
      </c>
    </row>
    <row r="32" spans="1:12" s="110" customFormat="1" ht="15" customHeight="1" x14ac:dyDescent="0.2">
      <c r="A32" s="367" t="s">
        <v>113</v>
      </c>
      <c r="B32" s="368" t="s">
        <v>181</v>
      </c>
      <c r="C32" s="362"/>
      <c r="D32" s="362"/>
      <c r="E32" s="363"/>
      <c r="F32" s="542">
        <v>34.1</v>
      </c>
      <c r="G32" s="542">
        <v>37.4</v>
      </c>
      <c r="H32" s="542">
        <v>34.9</v>
      </c>
      <c r="I32" s="542">
        <v>34.4</v>
      </c>
      <c r="J32" s="544">
        <v>30.7</v>
      </c>
      <c r="K32" s="543" t="s">
        <v>349</v>
      </c>
      <c r="L32" s="364">
        <v>3.4000000000000021</v>
      </c>
    </row>
    <row r="33" spans="1:12" s="110" customFormat="1" ht="15" customHeight="1" x14ac:dyDescent="0.2">
      <c r="A33" s="367"/>
      <c r="B33" s="368" t="s">
        <v>182</v>
      </c>
      <c r="C33" s="362"/>
      <c r="D33" s="362"/>
      <c r="E33" s="363"/>
      <c r="F33" s="542">
        <v>41.2</v>
      </c>
      <c r="G33" s="542">
        <v>44.3</v>
      </c>
      <c r="H33" s="542">
        <v>45.6</v>
      </c>
      <c r="I33" s="542">
        <v>41.5</v>
      </c>
      <c r="J33" s="542">
        <v>40.799999999999997</v>
      </c>
      <c r="K33" s="543" t="s">
        <v>349</v>
      </c>
      <c r="L33" s="364">
        <v>0.40000000000000568</v>
      </c>
    </row>
    <row r="34" spans="1:12" s="369" customFormat="1" ht="15" customHeight="1" x14ac:dyDescent="0.2">
      <c r="A34" s="367" t="s">
        <v>113</v>
      </c>
      <c r="B34" s="368" t="s">
        <v>116</v>
      </c>
      <c r="C34" s="362"/>
      <c r="D34" s="362"/>
      <c r="E34" s="363"/>
      <c r="F34" s="542">
        <v>35.5</v>
      </c>
      <c r="G34" s="542">
        <v>39.200000000000003</v>
      </c>
      <c r="H34" s="542">
        <v>37.4</v>
      </c>
      <c r="I34" s="542">
        <v>37.1</v>
      </c>
      <c r="J34" s="542">
        <v>33.6</v>
      </c>
      <c r="K34" s="543" t="s">
        <v>349</v>
      </c>
      <c r="L34" s="364">
        <v>1.8999999999999986</v>
      </c>
    </row>
    <row r="35" spans="1:12" s="369" customFormat="1" ht="11.25" x14ac:dyDescent="0.2">
      <c r="A35" s="370"/>
      <c r="B35" s="371" t="s">
        <v>117</v>
      </c>
      <c r="C35" s="372"/>
      <c r="D35" s="372"/>
      <c r="E35" s="373"/>
      <c r="F35" s="545">
        <v>37.6</v>
      </c>
      <c r="G35" s="545">
        <v>41.4</v>
      </c>
      <c r="H35" s="545">
        <v>40.200000000000003</v>
      </c>
      <c r="I35" s="545">
        <v>36.299999999999997</v>
      </c>
      <c r="J35" s="546">
        <v>33.700000000000003</v>
      </c>
      <c r="K35" s="547" t="s">
        <v>349</v>
      </c>
      <c r="L35" s="374">
        <v>3.8999999999999986</v>
      </c>
    </row>
    <row r="36" spans="1:12" s="369" customFormat="1" ht="15.95" customHeight="1" x14ac:dyDescent="0.2">
      <c r="A36" s="375" t="s">
        <v>350</v>
      </c>
      <c r="B36" s="376"/>
      <c r="C36" s="377"/>
      <c r="D36" s="376"/>
      <c r="E36" s="378"/>
      <c r="F36" s="548">
        <v>6158</v>
      </c>
      <c r="G36" s="548">
        <v>4888</v>
      </c>
      <c r="H36" s="548">
        <v>6759</v>
      </c>
      <c r="I36" s="548">
        <v>5518</v>
      </c>
      <c r="J36" s="548">
        <v>6442</v>
      </c>
      <c r="K36" s="549">
        <v>-284</v>
      </c>
      <c r="L36" s="380">
        <v>-4.408568767463521</v>
      </c>
    </row>
    <row r="37" spans="1:12" s="369" customFormat="1" ht="15.95" customHeight="1" x14ac:dyDescent="0.2">
      <c r="A37" s="381"/>
      <c r="B37" s="382" t="s">
        <v>113</v>
      </c>
      <c r="C37" s="382" t="s">
        <v>351</v>
      </c>
      <c r="D37" s="382"/>
      <c r="E37" s="383"/>
      <c r="F37" s="548">
        <v>2234</v>
      </c>
      <c r="G37" s="548">
        <v>1959</v>
      </c>
      <c r="H37" s="548">
        <v>2601</v>
      </c>
      <c r="I37" s="548">
        <v>2031</v>
      </c>
      <c r="J37" s="548">
        <v>2169</v>
      </c>
      <c r="K37" s="549">
        <v>65</v>
      </c>
      <c r="L37" s="380">
        <v>2.9967727063162748</v>
      </c>
    </row>
    <row r="38" spans="1:12" s="369" customFormat="1" ht="15.95" customHeight="1" x14ac:dyDescent="0.2">
      <c r="A38" s="381"/>
      <c r="B38" s="384" t="s">
        <v>105</v>
      </c>
      <c r="C38" s="384" t="s">
        <v>106</v>
      </c>
      <c r="D38" s="385"/>
      <c r="E38" s="383"/>
      <c r="F38" s="548">
        <v>4016</v>
      </c>
      <c r="G38" s="548">
        <v>2775</v>
      </c>
      <c r="H38" s="548">
        <v>3994</v>
      </c>
      <c r="I38" s="548">
        <v>3419</v>
      </c>
      <c r="J38" s="550">
        <v>4140</v>
      </c>
      <c r="K38" s="549">
        <v>-124</v>
      </c>
      <c r="L38" s="380">
        <v>-2.9951690821256038</v>
      </c>
    </row>
    <row r="39" spans="1:12" s="369" customFormat="1" ht="15.95" customHeight="1" x14ac:dyDescent="0.2">
      <c r="A39" s="381"/>
      <c r="B39" s="385"/>
      <c r="C39" s="382" t="s">
        <v>352</v>
      </c>
      <c r="D39" s="385"/>
      <c r="E39" s="383"/>
      <c r="F39" s="548">
        <v>1349</v>
      </c>
      <c r="G39" s="548">
        <v>1024</v>
      </c>
      <c r="H39" s="548">
        <v>1383</v>
      </c>
      <c r="I39" s="548">
        <v>1110</v>
      </c>
      <c r="J39" s="548">
        <v>1273</v>
      </c>
      <c r="K39" s="549">
        <v>76</v>
      </c>
      <c r="L39" s="380">
        <v>5.9701492537313436</v>
      </c>
    </row>
    <row r="40" spans="1:12" s="369" customFormat="1" ht="15.95" customHeight="1" x14ac:dyDescent="0.2">
      <c r="A40" s="381"/>
      <c r="B40" s="384"/>
      <c r="C40" s="384" t="s">
        <v>107</v>
      </c>
      <c r="D40" s="385"/>
      <c r="E40" s="383"/>
      <c r="F40" s="548">
        <v>2142</v>
      </c>
      <c r="G40" s="548">
        <v>2113</v>
      </c>
      <c r="H40" s="548">
        <v>2765</v>
      </c>
      <c r="I40" s="548">
        <v>2099</v>
      </c>
      <c r="J40" s="548">
        <v>2302</v>
      </c>
      <c r="K40" s="549">
        <v>-160</v>
      </c>
      <c r="L40" s="380">
        <v>-6.9504778453518679</v>
      </c>
    </row>
    <row r="41" spans="1:12" s="369" customFormat="1" ht="24" customHeight="1" x14ac:dyDescent="0.2">
      <c r="A41" s="381"/>
      <c r="B41" s="385"/>
      <c r="C41" s="382" t="s">
        <v>352</v>
      </c>
      <c r="D41" s="385"/>
      <c r="E41" s="383"/>
      <c r="F41" s="548">
        <v>885</v>
      </c>
      <c r="G41" s="548">
        <v>935</v>
      </c>
      <c r="H41" s="548">
        <v>1218</v>
      </c>
      <c r="I41" s="548">
        <v>921</v>
      </c>
      <c r="J41" s="550">
        <v>896</v>
      </c>
      <c r="K41" s="549">
        <v>-11</v>
      </c>
      <c r="L41" s="380">
        <v>-1.2276785714285714</v>
      </c>
    </row>
    <row r="42" spans="1:12" s="110" customFormat="1" ht="15" customHeight="1" x14ac:dyDescent="0.2">
      <c r="A42" s="381"/>
      <c r="B42" s="384" t="s">
        <v>113</v>
      </c>
      <c r="C42" s="384" t="s">
        <v>353</v>
      </c>
      <c r="D42" s="385"/>
      <c r="E42" s="383"/>
      <c r="F42" s="548">
        <v>1406</v>
      </c>
      <c r="G42" s="548">
        <v>1056</v>
      </c>
      <c r="H42" s="548">
        <v>1462</v>
      </c>
      <c r="I42" s="548">
        <v>1339</v>
      </c>
      <c r="J42" s="548">
        <v>1386</v>
      </c>
      <c r="K42" s="549">
        <v>20</v>
      </c>
      <c r="L42" s="380">
        <v>1.4430014430014431</v>
      </c>
    </row>
    <row r="43" spans="1:12" s="110" customFormat="1" ht="15" customHeight="1" x14ac:dyDescent="0.2">
      <c r="A43" s="381"/>
      <c r="B43" s="385"/>
      <c r="C43" s="382" t="s">
        <v>352</v>
      </c>
      <c r="D43" s="385"/>
      <c r="E43" s="383"/>
      <c r="F43" s="548">
        <v>580</v>
      </c>
      <c r="G43" s="548">
        <v>555</v>
      </c>
      <c r="H43" s="548">
        <v>714</v>
      </c>
      <c r="I43" s="548">
        <v>583</v>
      </c>
      <c r="J43" s="548">
        <v>549</v>
      </c>
      <c r="K43" s="549">
        <v>31</v>
      </c>
      <c r="L43" s="380">
        <v>5.646630236794171</v>
      </c>
    </row>
    <row r="44" spans="1:12" s="110" customFormat="1" ht="15" customHeight="1" x14ac:dyDescent="0.2">
      <c r="A44" s="381"/>
      <c r="B44" s="384"/>
      <c r="C44" s="366" t="s">
        <v>109</v>
      </c>
      <c r="D44" s="385"/>
      <c r="E44" s="383"/>
      <c r="F44" s="548">
        <v>4174</v>
      </c>
      <c r="G44" s="548">
        <v>3455</v>
      </c>
      <c r="H44" s="548">
        <v>4750</v>
      </c>
      <c r="I44" s="548">
        <v>3812</v>
      </c>
      <c r="J44" s="550">
        <v>4532</v>
      </c>
      <c r="K44" s="549">
        <v>-358</v>
      </c>
      <c r="L44" s="380">
        <v>-7.8993821712268311</v>
      </c>
    </row>
    <row r="45" spans="1:12" s="110" customFormat="1" ht="15" customHeight="1" x14ac:dyDescent="0.2">
      <c r="A45" s="381"/>
      <c r="B45" s="385"/>
      <c r="C45" s="382" t="s">
        <v>352</v>
      </c>
      <c r="D45" s="385"/>
      <c r="E45" s="383"/>
      <c r="F45" s="548">
        <v>1472</v>
      </c>
      <c r="G45" s="548">
        <v>1263</v>
      </c>
      <c r="H45" s="548">
        <v>1719</v>
      </c>
      <c r="I45" s="548">
        <v>1297</v>
      </c>
      <c r="J45" s="548">
        <v>1481</v>
      </c>
      <c r="K45" s="549">
        <v>-9</v>
      </c>
      <c r="L45" s="380">
        <v>-0.60769750168804859</v>
      </c>
    </row>
    <row r="46" spans="1:12" s="110" customFormat="1" ht="15" customHeight="1" x14ac:dyDescent="0.2">
      <c r="A46" s="381"/>
      <c r="B46" s="384"/>
      <c r="C46" s="366" t="s">
        <v>110</v>
      </c>
      <c r="D46" s="385"/>
      <c r="E46" s="383"/>
      <c r="F46" s="548">
        <v>502</v>
      </c>
      <c r="G46" s="548">
        <v>319</v>
      </c>
      <c r="H46" s="548">
        <v>479</v>
      </c>
      <c r="I46" s="548">
        <v>308</v>
      </c>
      <c r="J46" s="548">
        <v>460</v>
      </c>
      <c r="K46" s="549">
        <v>42</v>
      </c>
      <c r="L46" s="380">
        <v>9.1304347826086953</v>
      </c>
    </row>
    <row r="47" spans="1:12" s="110" customFormat="1" ht="15" customHeight="1" x14ac:dyDescent="0.2">
      <c r="A47" s="381"/>
      <c r="B47" s="385"/>
      <c r="C47" s="382" t="s">
        <v>352</v>
      </c>
      <c r="D47" s="385"/>
      <c r="E47" s="383"/>
      <c r="F47" s="548">
        <v>143</v>
      </c>
      <c r="G47" s="548">
        <v>110</v>
      </c>
      <c r="H47" s="548">
        <v>133</v>
      </c>
      <c r="I47" s="548">
        <v>114</v>
      </c>
      <c r="J47" s="550">
        <v>114</v>
      </c>
      <c r="K47" s="549">
        <v>29</v>
      </c>
      <c r="L47" s="380">
        <v>25.438596491228068</v>
      </c>
    </row>
    <row r="48" spans="1:12" s="110" customFormat="1" ht="15" customHeight="1" x14ac:dyDescent="0.2">
      <c r="A48" s="381"/>
      <c r="B48" s="385"/>
      <c r="C48" s="366" t="s">
        <v>111</v>
      </c>
      <c r="D48" s="386"/>
      <c r="E48" s="387"/>
      <c r="F48" s="548">
        <v>76</v>
      </c>
      <c r="G48" s="548">
        <v>58</v>
      </c>
      <c r="H48" s="548">
        <v>68</v>
      </c>
      <c r="I48" s="548">
        <v>59</v>
      </c>
      <c r="J48" s="548">
        <v>64</v>
      </c>
      <c r="K48" s="549">
        <v>12</v>
      </c>
      <c r="L48" s="380">
        <v>18.75</v>
      </c>
    </row>
    <row r="49" spans="1:12" s="110" customFormat="1" ht="15" customHeight="1" x14ac:dyDescent="0.2">
      <c r="A49" s="381"/>
      <c r="B49" s="385"/>
      <c r="C49" s="382" t="s">
        <v>352</v>
      </c>
      <c r="D49" s="385"/>
      <c r="E49" s="383"/>
      <c r="F49" s="548">
        <v>39</v>
      </c>
      <c r="G49" s="548">
        <v>31</v>
      </c>
      <c r="H49" s="548">
        <v>35</v>
      </c>
      <c r="I49" s="548">
        <v>37</v>
      </c>
      <c r="J49" s="548">
        <v>25</v>
      </c>
      <c r="K49" s="549">
        <v>14</v>
      </c>
      <c r="L49" s="380">
        <v>56</v>
      </c>
    </row>
    <row r="50" spans="1:12" s="110" customFormat="1" ht="15" customHeight="1" x14ac:dyDescent="0.2">
      <c r="A50" s="381"/>
      <c r="B50" s="384" t="s">
        <v>113</v>
      </c>
      <c r="C50" s="382" t="s">
        <v>181</v>
      </c>
      <c r="D50" s="385"/>
      <c r="E50" s="383"/>
      <c r="F50" s="548">
        <v>4249</v>
      </c>
      <c r="G50" s="548">
        <v>2984</v>
      </c>
      <c r="H50" s="548">
        <v>4489</v>
      </c>
      <c r="I50" s="548">
        <v>3672</v>
      </c>
      <c r="J50" s="550">
        <v>4553</v>
      </c>
      <c r="K50" s="549">
        <v>-304</v>
      </c>
      <c r="L50" s="380">
        <v>-6.6769163189106084</v>
      </c>
    </row>
    <row r="51" spans="1:12" s="110" customFormat="1" ht="15" customHeight="1" x14ac:dyDescent="0.2">
      <c r="A51" s="381"/>
      <c r="B51" s="385"/>
      <c r="C51" s="382" t="s">
        <v>352</v>
      </c>
      <c r="D51" s="385"/>
      <c r="E51" s="383"/>
      <c r="F51" s="548">
        <v>1447</v>
      </c>
      <c r="G51" s="548">
        <v>1115</v>
      </c>
      <c r="H51" s="548">
        <v>1566</v>
      </c>
      <c r="I51" s="548">
        <v>1265</v>
      </c>
      <c r="J51" s="548">
        <v>1398</v>
      </c>
      <c r="K51" s="549">
        <v>49</v>
      </c>
      <c r="L51" s="380">
        <v>3.5050071530758227</v>
      </c>
    </row>
    <row r="52" spans="1:12" s="110" customFormat="1" ht="15" customHeight="1" x14ac:dyDescent="0.2">
      <c r="A52" s="381"/>
      <c r="B52" s="384"/>
      <c r="C52" s="382" t="s">
        <v>182</v>
      </c>
      <c r="D52" s="385"/>
      <c r="E52" s="383"/>
      <c r="F52" s="548">
        <v>1909</v>
      </c>
      <c r="G52" s="548">
        <v>1904</v>
      </c>
      <c r="H52" s="548">
        <v>2270</v>
      </c>
      <c r="I52" s="548">
        <v>1846</v>
      </c>
      <c r="J52" s="548">
        <v>1889</v>
      </c>
      <c r="K52" s="549">
        <v>20</v>
      </c>
      <c r="L52" s="380">
        <v>1.0587612493382743</v>
      </c>
    </row>
    <row r="53" spans="1:12" s="269" customFormat="1" ht="11.25" customHeight="1" x14ac:dyDescent="0.2">
      <c r="A53" s="381"/>
      <c r="B53" s="385"/>
      <c r="C53" s="382" t="s">
        <v>352</v>
      </c>
      <c r="D53" s="385"/>
      <c r="E53" s="383"/>
      <c r="F53" s="548">
        <v>787</v>
      </c>
      <c r="G53" s="548">
        <v>844</v>
      </c>
      <c r="H53" s="548">
        <v>1035</v>
      </c>
      <c r="I53" s="548">
        <v>766</v>
      </c>
      <c r="J53" s="550">
        <v>771</v>
      </c>
      <c r="K53" s="549">
        <v>16</v>
      </c>
      <c r="L53" s="380">
        <v>2.0752269779507135</v>
      </c>
    </row>
    <row r="54" spans="1:12" s="151" customFormat="1" ht="12.75" customHeight="1" x14ac:dyDescent="0.2">
      <c r="A54" s="381"/>
      <c r="B54" s="384" t="s">
        <v>113</v>
      </c>
      <c r="C54" s="384" t="s">
        <v>116</v>
      </c>
      <c r="D54" s="385"/>
      <c r="E54" s="383"/>
      <c r="F54" s="548">
        <v>3764</v>
      </c>
      <c r="G54" s="548">
        <v>3035</v>
      </c>
      <c r="H54" s="548">
        <v>4100</v>
      </c>
      <c r="I54" s="548">
        <v>3379</v>
      </c>
      <c r="J54" s="548">
        <v>4126</v>
      </c>
      <c r="K54" s="549">
        <v>-362</v>
      </c>
      <c r="L54" s="380">
        <v>-8.773630634997577</v>
      </c>
    </row>
    <row r="55" spans="1:12" ht="11.25" x14ac:dyDescent="0.2">
      <c r="A55" s="381"/>
      <c r="B55" s="385"/>
      <c r="C55" s="382" t="s">
        <v>352</v>
      </c>
      <c r="D55" s="385"/>
      <c r="E55" s="383"/>
      <c r="F55" s="548">
        <v>1336</v>
      </c>
      <c r="G55" s="548">
        <v>1190</v>
      </c>
      <c r="H55" s="548">
        <v>1535</v>
      </c>
      <c r="I55" s="548">
        <v>1255</v>
      </c>
      <c r="J55" s="548">
        <v>1387</v>
      </c>
      <c r="K55" s="549">
        <v>-51</v>
      </c>
      <c r="L55" s="380">
        <v>-3.6770007209805335</v>
      </c>
    </row>
    <row r="56" spans="1:12" ht="14.25" customHeight="1" x14ac:dyDescent="0.2">
      <c r="A56" s="381"/>
      <c r="B56" s="385"/>
      <c r="C56" s="384" t="s">
        <v>117</v>
      </c>
      <c r="D56" s="385"/>
      <c r="E56" s="383"/>
      <c r="F56" s="548">
        <v>2378</v>
      </c>
      <c r="G56" s="548">
        <v>1837</v>
      </c>
      <c r="H56" s="548">
        <v>2641</v>
      </c>
      <c r="I56" s="548">
        <v>2132</v>
      </c>
      <c r="J56" s="548">
        <v>2310</v>
      </c>
      <c r="K56" s="549">
        <v>68</v>
      </c>
      <c r="L56" s="380">
        <v>2.9437229437229435</v>
      </c>
    </row>
    <row r="57" spans="1:12" ht="18.75" customHeight="1" x14ac:dyDescent="0.2">
      <c r="A57" s="388"/>
      <c r="B57" s="389"/>
      <c r="C57" s="390" t="s">
        <v>352</v>
      </c>
      <c r="D57" s="389"/>
      <c r="E57" s="391"/>
      <c r="F57" s="551">
        <v>895</v>
      </c>
      <c r="G57" s="552">
        <v>761</v>
      </c>
      <c r="H57" s="552">
        <v>1061</v>
      </c>
      <c r="I57" s="552">
        <v>774</v>
      </c>
      <c r="J57" s="552">
        <v>779</v>
      </c>
      <c r="K57" s="553">
        <f t="shared" ref="K57" si="0">IF(OR(F57=".",J57=".")=TRUE,".",IF(OR(F57="*",J57="*")=TRUE,"*",IF(AND(F57="-",J57="-")=TRUE,"-",IF(AND(ISNUMBER(J57),ISNUMBER(F57))=TRUE,IF(F57-J57=0,0,F57-J57),IF(ISNUMBER(F57)=TRUE,F57,-J57)))))</f>
        <v>116</v>
      </c>
      <c r="L57" s="392">
        <f t="shared" ref="L57" si="1">IF(K57 =".",".",IF(K57 ="*","*",IF(K57="-","-",IF(K57=0,0,IF(OR(J57="-",J57=".",F57="-",F57=".")=TRUE,"X",IF(J57=0,"0,0",IF(ABS(K57*100/J57)&gt;250,".X",(K57*100/J57))))))))</f>
        <v>14.890885750962774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6298</v>
      </c>
      <c r="E11" s="114">
        <v>5250</v>
      </c>
      <c r="F11" s="114">
        <v>8940</v>
      </c>
      <c r="G11" s="114">
        <v>5758</v>
      </c>
      <c r="H11" s="140">
        <v>6666</v>
      </c>
      <c r="I11" s="115">
        <v>-368</v>
      </c>
      <c r="J11" s="116">
        <v>-5.5205520552055205</v>
      </c>
    </row>
    <row r="12" spans="1:15" s="110" customFormat="1" ht="24.95" customHeight="1" x14ac:dyDescent="0.2">
      <c r="A12" s="193" t="s">
        <v>132</v>
      </c>
      <c r="B12" s="194" t="s">
        <v>133</v>
      </c>
      <c r="C12" s="113">
        <v>0.22229279136233726</v>
      </c>
      <c r="D12" s="115">
        <v>14</v>
      </c>
      <c r="E12" s="114">
        <v>15</v>
      </c>
      <c r="F12" s="114">
        <v>14</v>
      </c>
      <c r="G12" s="114">
        <v>11</v>
      </c>
      <c r="H12" s="140">
        <v>12</v>
      </c>
      <c r="I12" s="115">
        <v>2</v>
      </c>
      <c r="J12" s="116">
        <v>16.666666666666668</v>
      </c>
    </row>
    <row r="13" spans="1:15" s="110" customFormat="1" ht="24.95" customHeight="1" x14ac:dyDescent="0.2">
      <c r="A13" s="193" t="s">
        <v>134</v>
      </c>
      <c r="B13" s="199" t="s">
        <v>214</v>
      </c>
      <c r="C13" s="113">
        <v>0.95268339155287396</v>
      </c>
      <c r="D13" s="115">
        <v>60</v>
      </c>
      <c r="E13" s="114">
        <v>64</v>
      </c>
      <c r="F13" s="114">
        <v>87</v>
      </c>
      <c r="G13" s="114">
        <v>63</v>
      </c>
      <c r="H13" s="140">
        <v>65</v>
      </c>
      <c r="I13" s="115">
        <v>-5</v>
      </c>
      <c r="J13" s="116">
        <v>-7.6923076923076925</v>
      </c>
    </row>
    <row r="14" spans="1:15" s="287" customFormat="1" ht="24.95" customHeight="1" x14ac:dyDescent="0.2">
      <c r="A14" s="193" t="s">
        <v>215</v>
      </c>
      <c r="B14" s="199" t="s">
        <v>137</v>
      </c>
      <c r="C14" s="113">
        <v>15.925690695458876</v>
      </c>
      <c r="D14" s="115">
        <v>1003</v>
      </c>
      <c r="E14" s="114">
        <v>480</v>
      </c>
      <c r="F14" s="114">
        <v>1517</v>
      </c>
      <c r="G14" s="114">
        <v>859</v>
      </c>
      <c r="H14" s="140">
        <v>1529</v>
      </c>
      <c r="I14" s="115">
        <v>-526</v>
      </c>
      <c r="J14" s="116">
        <v>-34.401569653368213</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2.651635439822166</v>
      </c>
      <c r="D16" s="115">
        <v>167</v>
      </c>
      <c r="E16" s="114">
        <v>109</v>
      </c>
      <c r="F16" s="114">
        <v>255</v>
      </c>
      <c r="G16" s="114">
        <v>166</v>
      </c>
      <c r="H16" s="140">
        <v>244</v>
      </c>
      <c r="I16" s="115">
        <v>-77</v>
      </c>
      <c r="J16" s="116">
        <v>-31.557377049180328</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8.8917116544934895</v>
      </c>
      <c r="D18" s="115">
        <v>560</v>
      </c>
      <c r="E18" s="114">
        <v>338</v>
      </c>
      <c r="F18" s="114">
        <v>721</v>
      </c>
      <c r="G18" s="114">
        <v>445</v>
      </c>
      <c r="H18" s="140">
        <v>521</v>
      </c>
      <c r="I18" s="115">
        <v>39</v>
      </c>
      <c r="J18" s="116">
        <v>7.4856046065259116</v>
      </c>
      <c r="K18" s="110"/>
      <c r="L18" s="110"/>
      <c r="M18" s="110"/>
      <c r="N18" s="110"/>
      <c r="O18" s="110"/>
    </row>
    <row r="19" spans="1:15" s="110" customFormat="1" ht="24.95" customHeight="1" x14ac:dyDescent="0.2">
      <c r="A19" s="193" t="s">
        <v>146</v>
      </c>
      <c r="B19" s="199" t="s">
        <v>147</v>
      </c>
      <c r="C19" s="113">
        <v>8.7488091457605588</v>
      </c>
      <c r="D19" s="115">
        <v>551</v>
      </c>
      <c r="E19" s="114">
        <v>692</v>
      </c>
      <c r="F19" s="114">
        <v>817</v>
      </c>
      <c r="G19" s="114">
        <v>494</v>
      </c>
      <c r="H19" s="140">
        <v>591</v>
      </c>
      <c r="I19" s="115">
        <v>-40</v>
      </c>
      <c r="J19" s="116">
        <v>-6.7681895093062607</v>
      </c>
    </row>
    <row r="20" spans="1:15" s="287" customFormat="1" ht="24.95" customHeight="1" x14ac:dyDescent="0.2">
      <c r="A20" s="193" t="s">
        <v>148</v>
      </c>
      <c r="B20" s="199" t="s">
        <v>149</v>
      </c>
      <c r="C20" s="113">
        <v>11.305176246427438</v>
      </c>
      <c r="D20" s="115">
        <v>712</v>
      </c>
      <c r="E20" s="114">
        <v>377</v>
      </c>
      <c r="F20" s="114">
        <v>433</v>
      </c>
      <c r="G20" s="114">
        <v>392</v>
      </c>
      <c r="H20" s="140">
        <v>380</v>
      </c>
      <c r="I20" s="115">
        <v>332</v>
      </c>
      <c r="J20" s="116">
        <v>87.368421052631575</v>
      </c>
      <c r="K20" s="110"/>
      <c r="L20" s="110"/>
      <c r="M20" s="110"/>
      <c r="N20" s="110"/>
      <c r="O20" s="110"/>
    </row>
    <row r="21" spans="1:15" s="110" customFormat="1" ht="24.95" customHeight="1" x14ac:dyDescent="0.2">
      <c r="A21" s="201" t="s">
        <v>150</v>
      </c>
      <c r="B21" s="202" t="s">
        <v>151</v>
      </c>
      <c r="C21" s="113">
        <v>3.6201968879009208</v>
      </c>
      <c r="D21" s="115">
        <v>228</v>
      </c>
      <c r="E21" s="114">
        <v>221</v>
      </c>
      <c r="F21" s="114">
        <v>322</v>
      </c>
      <c r="G21" s="114">
        <v>275</v>
      </c>
      <c r="H21" s="140">
        <v>238</v>
      </c>
      <c r="I21" s="115">
        <v>-10</v>
      </c>
      <c r="J21" s="116">
        <v>-4.2016806722689077</v>
      </c>
    </row>
    <row r="22" spans="1:15" s="110" customFormat="1" ht="24.95" customHeight="1" x14ac:dyDescent="0.2">
      <c r="A22" s="201" t="s">
        <v>152</v>
      </c>
      <c r="B22" s="199" t="s">
        <v>153</v>
      </c>
      <c r="C22" s="113">
        <v>1.7783423308986981</v>
      </c>
      <c r="D22" s="115">
        <v>112</v>
      </c>
      <c r="E22" s="114">
        <v>104</v>
      </c>
      <c r="F22" s="114">
        <v>234</v>
      </c>
      <c r="G22" s="114">
        <v>105</v>
      </c>
      <c r="H22" s="140">
        <v>114</v>
      </c>
      <c r="I22" s="115">
        <v>-2</v>
      </c>
      <c r="J22" s="116">
        <v>-1.7543859649122806</v>
      </c>
    </row>
    <row r="23" spans="1:15" s="110" customFormat="1" ht="24.95" customHeight="1" x14ac:dyDescent="0.2">
      <c r="A23" s="193" t="s">
        <v>154</v>
      </c>
      <c r="B23" s="199" t="s">
        <v>155</v>
      </c>
      <c r="C23" s="113">
        <v>0.7303906001905367</v>
      </c>
      <c r="D23" s="115">
        <v>46</v>
      </c>
      <c r="E23" s="114">
        <v>41</v>
      </c>
      <c r="F23" s="114">
        <v>76</v>
      </c>
      <c r="G23" s="114">
        <v>26</v>
      </c>
      <c r="H23" s="140">
        <v>28</v>
      </c>
      <c r="I23" s="115">
        <v>18</v>
      </c>
      <c r="J23" s="116">
        <v>64.285714285714292</v>
      </c>
    </row>
    <row r="24" spans="1:15" s="110" customFormat="1" ht="24.95" customHeight="1" x14ac:dyDescent="0.2">
      <c r="A24" s="193" t="s">
        <v>156</v>
      </c>
      <c r="B24" s="199" t="s">
        <v>221</v>
      </c>
      <c r="C24" s="113">
        <v>5.6843442362654812</v>
      </c>
      <c r="D24" s="115">
        <v>358</v>
      </c>
      <c r="E24" s="114">
        <v>256</v>
      </c>
      <c r="F24" s="114">
        <v>396</v>
      </c>
      <c r="G24" s="114">
        <v>309</v>
      </c>
      <c r="H24" s="140">
        <v>308</v>
      </c>
      <c r="I24" s="115">
        <v>50</v>
      </c>
      <c r="J24" s="116">
        <v>16.233766233766232</v>
      </c>
    </row>
    <row r="25" spans="1:15" s="110" customFormat="1" ht="24.95" customHeight="1" x14ac:dyDescent="0.2">
      <c r="A25" s="193" t="s">
        <v>222</v>
      </c>
      <c r="B25" s="204" t="s">
        <v>159</v>
      </c>
      <c r="C25" s="113">
        <v>6.9387107018100984</v>
      </c>
      <c r="D25" s="115">
        <v>437</v>
      </c>
      <c r="E25" s="114">
        <v>444</v>
      </c>
      <c r="F25" s="114">
        <v>893</v>
      </c>
      <c r="G25" s="114">
        <v>510</v>
      </c>
      <c r="H25" s="140">
        <v>647</v>
      </c>
      <c r="I25" s="115">
        <v>-210</v>
      </c>
      <c r="J25" s="116">
        <v>-32.457496136012367</v>
      </c>
    </row>
    <row r="26" spans="1:15" s="110" customFormat="1" ht="24.95" customHeight="1" x14ac:dyDescent="0.2">
      <c r="A26" s="201">
        <v>782.78300000000002</v>
      </c>
      <c r="B26" s="203" t="s">
        <v>160</v>
      </c>
      <c r="C26" s="113">
        <v>16.576691013020007</v>
      </c>
      <c r="D26" s="115">
        <v>1044</v>
      </c>
      <c r="E26" s="114">
        <v>944</v>
      </c>
      <c r="F26" s="114">
        <v>1484</v>
      </c>
      <c r="G26" s="114">
        <v>1118</v>
      </c>
      <c r="H26" s="140">
        <v>1136</v>
      </c>
      <c r="I26" s="115">
        <v>-92</v>
      </c>
      <c r="J26" s="116">
        <v>-8.0985915492957741</v>
      </c>
    </row>
    <row r="27" spans="1:15" s="110" customFormat="1" ht="24.95" customHeight="1" x14ac:dyDescent="0.2">
      <c r="A27" s="193" t="s">
        <v>161</v>
      </c>
      <c r="B27" s="199" t="s">
        <v>162</v>
      </c>
      <c r="C27" s="113">
        <v>1.7307081613210542</v>
      </c>
      <c r="D27" s="115">
        <v>109</v>
      </c>
      <c r="E27" s="114">
        <v>131</v>
      </c>
      <c r="F27" s="114">
        <v>219</v>
      </c>
      <c r="G27" s="114">
        <v>122</v>
      </c>
      <c r="H27" s="140">
        <v>78</v>
      </c>
      <c r="I27" s="115">
        <v>31</v>
      </c>
      <c r="J27" s="116">
        <v>39.743589743589745</v>
      </c>
    </row>
    <row r="28" spans="1:15" s="110" customFormat="1" ht="24.95" customHeight="1" x14ac:dyDescent="0.2">
      <c r="A28" s="193" t="s">
        <v>163</v>
      </c>
      <c r="B28" s="199" t="s">
        <v>164</v>
      </c>
      <c r="C28" s="113">
        <v>2.5563671006668782</v>
      </c>
      <c r="D28" s="115">
        <v>161</v>
      </c>
      <c r="E28" s="114">
        <v>141</v>
      </c>
      <c r="F28" s="114">
        <v>354</v>
      </c>
      <c r="G28" s="114">
        <v>140</v>
      </c>
      <c r="H28" s="140">
        <v>153</v>
      </c>
      <c r="I28" s="115">
        <v>8</v>
      </c>
      <c r="J28" s="116">
        <v>5.2287581699346406</v>
      </c>
    </row>
    <row r="29" spans="1:15" s="110" customFormat="1" ht="24.95" customHeight="1" x14ac:dyDescent="0.2">
      <c r="A29" s="193">
        <v>86</v>
      </c>
      <c r="B29" s="199" t="s">
        <v>165</v>
      </c>
      <c r="C29" s="113">
        <v>7.7643696411559224</v>
      </c>
      <c r="D29" s="115">
        <v>489</v>
      </c>
      <c r="E29" s="114">
        <v>515</v>
      </c>
      <c r="F29" s="114">
        <v>677</v>
      </c>
      <c r="G29" s="114">
        <v>485</v>
      </c>
      <c r="H29" s="140">
        <v>467</v>
      </c>
      <c r="I29" s="115">
        <v>22</v>
      </c>
      <c r="J29" s="116">
        <v>4.7109207708779444</v>
      </c>
    </row>
    <row r="30" spans="1:15" s="110" customFormat="1" ht="24.95" customHeight="1" x14ac:dyDescent="0.2">
      <c r="A30" s="193">
        <v>87.88</v>
      </c>
      <c r="B30" s="204" t="s">
        <v>166</v>
      </c>
      <c r="C30" s="113">
        <v>3.763099396633852</v>
      </c>
      <c r="D30" s="115">
        <v>237</v>
      </c>
      <c r="E30" s="114">
        <v>324</v>
      </c>
      <c r="F30" s="114">
        <v>406</v>
      </c>
      <c r="G30" s="114">
        <v>241</v>
      </c>
      <c r="H30" s="140">
        <v>263</v>
      </c>
      <c r="I30" s="115">
        <v>-26</v>
      </c>
      <c r="J30" s="116">
        <v>-9.8859315589353614</v>
      </c>
    </row>
    <row r="31" spans="1:15" s="110" customFormat="1" ht="24.95" customHeight="1" x14ac:dyDescent="0.2">
      <c r="A31" s="193" t="s">
        <v>167</v>
      </c>
      <c r="B31" s="199" t="s">
        <v>168</v>
      </c>
      <c r="C31" s="113">
        <v>2.8104160050809779</v>
      </c>
      <c r="D31" s="115">
        <v>177</v>
      </c>
      <c r="E31" s="114">
        <v>163</v>
      </c>
      <c r="F31" s="114">
        <v>290</v>
      </c>
      <c r="G31" s="114">
        <v>163</v>
      </c>
      <c r="H31" s="140">
        <v>136</v>
      </c>
      <c r="I31" s="115">
        <v>41</v>
      </c>
      <c r="J31" s="116">
        <v>30.147058823529413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0.22229279136233726</v>
      </c>
      <c r="D34" s="115">
        <v>14</v>
      </c>
      <c r="E34" s="114">
        <v>15</v>
      </c>
      <c r="F34" s="114">
        <v>14</v>
      </c>
      <c r="G34" s="114">
        <v>11</v>
      </c>
      <c r="H34" s="140">
        <v>12</v>
      </c>
      <c r="I34" s="115">
        <v>2</v>
      </c>
      <c r="J34" s="116">
        <v>16.666666666666668</v>
      </c>
    </row>
    <row r="35" spans="1:10" s="110" customFormat="1" ht="24.95" customHeight="1" x14ac:dyDescent="0.2">
      <c r="A35" s="292" t="s">
        <v>171</v>
      </c>
      <c r="B35" s="293" t="s">
        <v>172</v>
      </c>
      <c r="C35" s="113">
        <v>25.770085741505241</v>
      </c>
      <c r="D35" s="115">
        <v>1623</v>
      </c>
      <c r="E35" s="114">
        <v>882</v>
      </c>
      <c r="F35" s="114">
        <v>2325</v>
      </c>
      <c r="G35" s="114">
        <v>1367</v>
      </c>
      <c r="H35" s="140">
        <v>2115</v>
      </c>
      <c r="I35" s="115">
        <v>-492</v>
      </c>
      <c r="J35" s="116">
        <v>-23.26241134751773</v>
      </c>
    </row>
    <row r="36" spans="1:10" s="110" customFormat="1" ht="24.95" customHeight="1" x14ac:dyDescent="0.2">
      <c r="A36" s="294" t="s">
        <v>173</v>
      </c>
      <c r="B36" s="295" t="s">
        <v>174</v>
      </c>
      <c r="C36" s="125">
        <v>74.007621467132424</v>
      </c>
      <c r="D36" s="143">
        <v>4661</v>
      </c>
      <c r="E36" s="144">
        <v>4353</v>
      </c>
      <c r="F36" s="144">
        <v>6601</v>
      </c>
      <c r="G36" s="144">
        <v>4380</v>
      </c>
      <c r="H36" s="145">
        <v>4539</v>
      </c>
      <c r="I36" s="143">
        <v>122</v>
      </c>
      <c r="J36" s="146">
        <v>2.6878166997135935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6298</v>
      </c>
      <c r="F11" s="264">
        <v>5250</v>
      </c>
      <c r="G11" s="264">
        <v>8940</v>
      </c>
      <c r="H11" s="264">
        <v>5758</v>
      </c>
      <c r="I11" s="265">
        <v>6666</v>
      </c>
      <c r="J11" s="263">
        <v>-368</v>
      </c>
      <c r="K11" s="266">
        <v>-5.5205520552055205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26.278183550333438</v>
      </c>
      <c r="E13" s="115">
        <v>1655</v>
      </c>
      <c r="F13" s="114">
        <v>1652</v>
      </c>
      <c r="G13" s="114">
        <v>2389</v>
      </c>
      <c r="H13" s="114">
        <v>1729</v>
      </c>
      <c r="I13" s="140">
        <v>1726</v>
      </c>
      <c r="J13" s="115">
        <v>-71</v>
      </c>
      <c r="K13" s="116">
        <v>-4.1135573580533027</v>
      </c>
    </row>
    <row r="14" spans="1:15" ht="15.95" customHeight="1" x14ac:dyDescent="0.2">
      <c r="A14" s="306" t="s">
        <v>230</v>
      </c>
      <c r="B14" s="307"/>
      <c r="C14" s="308"/>
      <c r="D14" s="113">
        <v>56.510003175611303</v>
      </c>
      <c r="E14" s="115">
        <v>3559</v>
      </c>
      <c r="F14" s="114">
        <v>2787</v>
      </c>
      <c r="G14" s="114">
        <v>5273</v>
      </c>
      <c r="H14" s="114">
        <v>3078</v>
      </c>
      <c r="I14" s="140">
        <v>3513</v>
      </c>
      <c r="J14" s="115">
        <v>46</v>
      </c>
      <c r="K14" s="116">
        <v>1.3094221463136919</v>
      </c>
    </row>
    <row r="15" spans="1:15" ht="15.95" customHeight="1" x14ac:dyDescent="0.2">
      <c r="A15" s="306" t="s">
        <v>231</v>
      </c>
      <c r="B15" s="307"/>
      <c r="C15" s="308"/>
      <c r="D15" s="113">
        <v>8.0025404890441418</v>
      </c>
      <c r="E15" s="115">
        <v>504</v>
      </c>
      <c r="F15" s="114">
        <v>384</v>
      </c>
      <c r="G15" s="114">
        <v>577</v>
      </c>
      <c r="H15" s="114">
        <v>443</v>
      </c>
      <c r="I15" s="140">
        <v>744</v>
      </c>
      <c r="J15" s="115">
        <v>-240</v>
      </c>
      <c r="K15" s="116">
        <v>-32.258064516129032</v>
      </c>
    </row>
    <row r="16" spans="1:15" ht="15.95" customHeight="1" x14ac:dyDescent="0.2">
      <c r="A16" s="306" t="s">
        <v>232</v>
      </c>
      <c r="B16" s="307"/>
      <c r="C16" s="308"/>
      <c r="D16" s="113">
        <v>9.0028580501746589</v>
      </c>
      <c r="E16" s="115">
        <v>567</v>
      </c>
      <c r="F16" s="114">
        <v>418</v>
      </c>
      <c r="G16" s="114">
        <v>673</v>
      </c>
      <c r="H16" s="114">
        <v>500</v>
      </c>
      <c r="I16" s="140">
        <v>664</v>
      </c>
      <c r="J16" s="115">
        <v>-97</v>
      </c>
      <c r="K16" s="116">
        <v>-14.608433734939759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0.25404890441409972</v>
      </c>
      <c r="E18" s="115">
        <v>16</v>
      </c>
      <c r="F18" s="114">
        <v>20</v>
      </c>
      <c r="G18" s="114">
        <v>27</v>
      </c>
      <c r="H18" s="114">
        <v>14</v>
      </c>
      <c r="I18" s="140">
        <v>16</v>
      </c>
      <c r="J18" s="115">
        <v>0</v>
      </c>
      <c r="K18" s="116">
        <v>0</v>
      </c>
    </row>
    <row r="19" spans="1:11" ht="14.1" customHeight="1" x14ac:dyDescent="0.2">
      <c r="A19" s="306" t="s">
        <v>235</v>
      </c>
      <c r="B19" s="307" t="s">
        <v>236</v>
      </c>
      <c r="C19" s="308"/>
      <c r="D19" s="113">
        <v>0.19053667831057478</v>
      </c>
      <c r="E19" s="115">
        <v>12</v>
      </c>
      <c r="F19" s="114">
        <v>19</v>
      </c>
      <c r="G19" s="114">
        <v>14</v>
      </c>
      <c r="H19" s="114">
        <v>10</v>
      </c>
      <c r="I19" s="140">
        <v>13</v>
      </c>
      <c r="J19" s="115">
        <v>-1</v>
      </c>
      <c r="K19" s="116">
        <v>-7.6923076923076925</v>
      </c>
    </row>
    <row r="20" spans="1:11" ht="14.1" customHeight="1" x14ac:dyDescent="0.2">
      <c r="A20" s="306">
        <v>12</v>
      </c>
      <c r="B20" s="307" t="s">
        <v>237</v>
      </c>
      <c r="C20" s="308"/>
      <c r="D20" s="113">
        <v>0.58748809145760561</v>
      </c>
      <c r="E20" s="115">
        <v>37</v>
      </c>
      <c r="F20" s="114">
        <v>37</v>
      </c>
      <c r="G20" s="114">
        <v>53</v>
      </c>
      <c r="H20" s="114">
        <v>58</v>
      </c>
      <c r="I20" s="140">
        <v>33</v>
      </c>
      <c r="J20" s="115">
        <v>4</v>
      </c>
      <c r="K20" s="116">
        <v>12.121212121212121</v>
      </c>
    </row>
    <row r="21" spans="1:11" ht="14.1" customHeight="1" x14ac:dyDescent="0.2">
      <c r="A21" s="306">
        <v>21</v>
      </c>
      <c r="B21" s="307" t="s">
        <v>238</v>
      </c>
      <c r="C21" s="308"/>
      <c r="D21" s="113" t="s">
        <v>513</v>
      </c>
      <c r="E21" s="115" t="s">
        <v>513</v>
      </c>
      <c r="F21" s="114">
        <v>4</v>
      </c>
      <c r="G21" s="114">
        <v>11</v>
      </c>
      <c r="H21" s="114">
        <v>6</v>
      </c>
      <c r="I21" s="140">
        <v>13</v>
      </c>
      <c r="J21" s="115" t="s">
        <v>513</v>
      </c>
      <c r="K21" s="116" t="s">
        <v>513</v>
      </c>
    </row>
    <row r="22" spans="1:11" ht="14.1" customHeight="1" x14ac:dyDescent="0.2">
      <c r="A22" s="306">
        <v>22</v>
      </c>
      <c r="B22" s="307" t="s">
        <v>239</v>
      </c>
      <c r="C22" s="308"/>
      <c r="D22" s="113">
        <v>0.7303906001905367</v>
      </c>
      <c r="E22" s="115">
        <v>46</v>
      </c>
      <c r="F22" s="114">
        <v>36</v>
      </c>
      <c r="G22" s="114">
        <v>48</v>
      </c>
      <c r="H22" s="114">
        <v>38</v>
      </c>
      <c r="I22" s="140">
        <v>78</v>
      </c>
      <c r="J22" s="115">
        <v>-32</v>
      </c>
      <c r="K22" s="116">
        <v>-41.025641025641029</v>
      </c>
    </row>
    <row r="23" spans="1:11" ht="14.1" customHeight="1" x14ac:dyDescent="0.2">
      <c r="A23" s="306">
        <v>23</v>
      </c>
      <c r="B23" s="307" t="s">
        <v>240</v>
      </c>
      <c r="C23" s="308"/>
      <c r="D23" s="113">
        <v>0.22229279136233726</v>
      </c>
      <c r="E23" s="115">
        <v>14</v>
      </c>
      <c r="F23" s="114">
        <v>18</v>
      </c>
      <c r="G23" s="114">
        <v>26</v>
      </c>
      <c r="H23" s="114">
        <v>21</v>
      </c>
      <c r="I23" s="140">
        <v>36</v>
      </c>
      <c r="J23" s="115">
        <v>-22</v>
      </c>
      <c r="K23" s="116">
        <v>-61.111111111111114</v>
      </c>
    </row>
    <row r="24" spans="1:11" ht="14.1" customHeight="1" x14ac:dyDescent="0.2">
      <c r="A24" s="306">
        <v>24</v>
      </c>
      <c r="B24" s="307" t="s">
        <v>241</v>
      </c>
      <c r="C24" s="308"/>
      <c r="D24" s="113">
        <v>3.3343918704350588</v>
      </c>
      <c r="E24" s="115">
        <v>210</v>
      </c>
      <c r="F24" s="114">
        <v>112</v>
      </c>
      <c r="G24" s="114">
        <v>335</v>
      </c>
      <c r="H24" s="114">
        <v>209</v>
      </c>
      <c r="I24" s="140">
        <v>270</v>
      </c>
      <c r="J24" s="115">
        <v>-60</v>
      </c>
      <c r="K24" s="116">
        <v>-22.222222222222221</v>
      </c>
    </row>
    <row r="25" spans="1:11" ht="14.1" customHeight="1" x14ac:dyDescent="0.2">
      <c r="A25" s="306">
        <v>25</v>
      </c>
      <c r="B25" s="307" t="s">
        <v>242</v>
      </c>
      <c r="C25" s="308"/>
      <c r="D25" s="113">
        <v>5.3826611622737373</v>
      </c>
      <c r="E25" s="115">
        <v>339</v>
      </c>
      <c r="F25" s="114">
        <v>159</v>
      </c>
      <c r="G25" s="114">
        <v>392</v>
      </c>
      <c r="H25" s="114">
        <v>332</v>
      </c>
      <c r="I25" s="140">
        <v>365</v>
      </c>
      <c r="J25" s="115">
        <v>-26</v>
      </c>
      <c r="K25" s="116">
        <v>-7.1232876712328768</v>
      </c>
    </row>
    <row r="26" spans="1:11" ht="14.1" customHeight="1" x14ac:dyDescent="0.2">
      <c r="A26" s="306">
        <v>26</v>
      </c>
      <c r="B26" s="307" t="s">
        <v>243</v>
      </c>
      <c r="C26" s="308"/>
      <c r="D26" s="113">
        <v>2.8898062877103841</v>
      </c>
      <c r="E26" s="115">
        <v>182</v>
      </c>
      <c r="F26" s="114">
        <v>104</v>
      </c>
      <c r="G26" s="114">
        <v>431</v>
      </c>
      <c r="H26" s="114">
        <v>136</v>
      </c>
      <c r="I26" s="140">
        <v>167</v>
      </c>
      <c r="J26" s="115">
        <v>15</v>
      </c>
      <c r="K26" s="116">
        <v>8.9820359281437128</v>
      </c>
    </row>
    <row r="27" spans="1:11" ht="14.1" customHeight="1" x14ac:dyDescent="0.2">
      <c r="A27" s="306">
        <v>27</v>
      </c>
      <c r="B27" s="307" t="s">
        <v>244</v>
      </c>
      <c r="C27" s="308"/>
      <c r="D27" s="113">
        <v>3.1120990790727214</v>
      </c>
      <c r="E27" s="115">
        <v>196</v>
      </c>
      <c r="F27" s="114">
        <v>107</v>
      </c>
      <c r="G27" s="114">
        <v>261</v>
      </c>
      <c r="H27" s="114">
        <v>139</v>
      </c>
      <c r="I27" s="140">
        <v>234</v>
      </c>
      <c r="J27" s="115">
        <v>-38</v>
      </c>
      <c r="K27" s="116">
        <v>-16.239316239316238</v>
      </c>
    </row>
    <row r="28" spans="1:11" ht="14.1" customHeight="1" x14ac:dyDescent="0.2">
      <c r="A28" s="306">
        <v>28</v>
      </c>
      <c r="B28" s="307" t="s">
        <v>245</v>
      </c>
      <c r="C28" s="308"/>
      <c r="D28" s="113">
        <v>0.15878056525881232</v>
      </c>
      <c r="E28" s="115">
        <v>10</v>
      </c>
      <c r="F28" s="114">
        <v>15</v>
      </c>
      <c r="G28" s="114">
        <v>6</v>
      </c>
      <c r="H28" s="114">
        <v>11</v>
      </c>
      <c r="I28" s="140">
        <v>7</v>
      </c>
      <c r="J28" s="115">
        <v>3</v>
      </c>
      <c r="K28" s="116">
        <v>42.857142857142854</v>
      </c>
    </row>
    <row r="29" spans="1:11" ht="14.1" customHeight="1" x14ac:dyDescent="0.2">
      <c r="A29" s="306">
        <v>29</v>
      </c>
      <c r="B29" s="307" t="s">
        <v>246</v>
      </c>
      <c r="C29" s="308"/>
      <c r="D29" s="113">
        <v>1.6989520482692919</v>
      </c>
      <c r="E29" s="115">
        <v>107</v>
      </c>
      <c r="F29" s="114">
        <v>184</v>
      </c>
      <c r="G29" s="114">
        <v>197</v>
      </c>
      <c r="H29" s="114">
        <v>141</v>
      </c>
      <c r="I29" s="140">
        <v>149</v>
      </c>
      <c r="J29" s="115">
        <v>-42</v>
      </c>
      <c r="K29" s="116">
        <v>-28.187919463087248</v>
      </c>
    </row>
    <row r="30" spans="1:11" ht="14.1" customHeight="1" x14ac:dyDescent="0.2">
      <c r="A30" s="306" t="s">
        <v>247</v>
      </c>
      <c r="B30" s="307" t="s">
        <v>248</v>
      </c>
      <c r="C30" s="308"/>
      <c r="D30" s="113">
        <v>0.39695141314703081</v>
      </c>
      <c r="E30" s="115">
        <v>25</v>
      </c>
      <c r="F30" s="114">
        <v>43</v>
      </c>
      <c r="G30" s="114">
        <v>56</v>
      </c>
      <c r="H30" s="114">
        <v>23</v>
      </c>
      <c r="I30" s="140" t="s">
        <v>513</v>
      </c>
      <c r="J30" s="115" t="s">
        <v>513</v>
      </c>
      <c r="K30" s="116" t="s">
        <v>513</v>
      </c>
    </row>
    <row r="31" spans="1:11" ht="14.1" customHeight="1" x14ac:dyDescent="0.2">
      <c r="A31" s="306" t="s">
        <v>249</v>
      </c>
      <c r="B31" s="307" t="s">
        <v>250</v>
      </c>
      <c r="C31" s="308"/>
      <c r="D31" s="113">
        <v>1.3020006351222611</v>
      </c>
      <c r="E31" s="115">
        <v>82</v>
      </c>
      <c r="F31" s="114">
        <v>141</v>
      </c>
      <c r="G31" s="114">
        <v>141</v>
      </c>
      <c r="H31" s="114">
        <v>118</v>
      </c>
      <c r="I31" s="140">
        <v>102</v>
      </c>
      <c r="J31" s="115">
        <v>-20</v>
      </c>
      <c r="K31" s="116">
        <v>-19.607843137254903</v>
      </c>
    </row>
    <row r="32" spans="1:11" ht="14.1" customHeight="1" x14ac:dyDescent="0.2">
      <c r="A32" s="306">
        <v>31</v>
      </c>
      <c r="B32" s="307" t="s">
        <v>251</v>
      </c>
      <c r="C32" s="308"/>
      <c r="D32" s="113">
        <v>0.88917116544934904</v>
      </c>
      <c r="E32" s="115">
        <v>56</v>
      </c>
      <c r="F32" s="114">
        <v>30</v>
      </c>
      <c r="G32" s="114">
        <v>44</v>
      </c>
      <c r="H32" s="114">
        <v>40</v>
      </c>
      <c r="I32" s="140">
        <v>38</v>
      </c>
      <c r="J32" s="115">
        <v>18</v>
      </c>
      <c r="K32" s="116">
        <v>47.368421052631582</v>
      </c>
    </row>
    <row r="33" spans="1:11" ht="14.1" customHeight="1" x14ac:dyDescent="0.2">
      <c r="A33" s="306">
        <v>32</v>
      </c>
      <c r="B33" s="307" t="s">
        <v>252</v>
      </c>
      <c r="C33" s="308"/>
      <c r="D33" s="113">
        <v>3.7948555096856147</v>
      </c>
      <c r="E33" s="115">
        <v>239</v>
      </c>
      <c r="F33" s="114">
        <v>147</v>
      </c>
      <c r="G33" s="114">
        <v>292</v>
      </c>
      <c r="H33" s="114">
        <v>214</v>
      </c>
      <c r="I33" s="140">
        <v>213</v>
      </c>
      <c r="J33" s="115">
        <v>26</v>
      </c>
      <c r="K33" s="116">
        <v>12.206572769953052</v>
      </c>
    </row>
    <row r="34" spans="1:11" ht="14.1" customHeight="1" x14ac:dyDescent="0.2">
      <c r="A34" s="306">
        <v>33</v>
      </c>
      <c r="B34" s="307" t="s">
        <v>253</v>
      </c>
      <c r="C34" s="308"/>
      <c r="D34" s="113">
        <v>1.5719275960622421</v>
      </c>
      <c r="E34" s="115">
        <v>99</v>
      </c>
      <c r="F34" s="114">
        <v>75</v>
      </c>
      <c r="G34" s="114">
        <v>126</v>
      </c>
      <c r="H34" s="114">
        <v>92</v>
      </c>
      <c r="I34" s="140">
        <v>89</v>
      </c>
      <c r="J34" s="115">
        <v>10</v>
      </c>
      <c r="K34" s="116">
        <v>11.235955056179776</v>
      </c>
    </row>
    <row r="35" spans="1:11" ht="14.1" customHeight="1" x14ac:dyDescent="0.2">
      <c r="A35" s="306">
        <v>34</v>
      </c>
      <c r="B35" s="307" t="s">
        <v>254</v>
      </c>
      <c r="C35" s="308"/>
      <c r="D35" s="113">
        <v>3.1438551921244842</v>
      </c>
      <c r="E35" s="115">
        <v>198</v>
      </c>
      <c r="F35" s="114">
        <v>133</v>
      </c>
      <c r="G35" s="114">
        <v>344</v>
      </c>
      <c r="H35" s="114">
        <v>185</v>
      </c>
      <c r="I35" s="140">
        <v>324</v>
      </c>
      <c r="J35" s="115">
        <v>-126</v>
      </c>
      <c r="K35" s="116">
        <v>-38.888888888888886</v>
      </c>
    </row>
    <row r="36" spans="1:11" ht="14.1" customHeight="1" x14ac:dyDescent="0.2">
      <c r="A36" s="306">
        <v>41</v>
      </c>
      <c r="B36" s="307" t="s">
        <v>255</v>
      </c>
      <c r="C36" s="308"/>
      <c r="D36" s="113">
        <v>5.2556367100666881</v>
      </c>
      <c r="E36" s="115">
        <v>331</v>
      </c>
      <c r="F36" s="114">
        <v>145</v>
      </c>
      <c r="G36" s="114">
        <v>490</v>
      </c>
      <c r="H36" s="114">
        <v>250</v>
      </c>
      <c r="I36" s="140">
        <v>382</v>
      </c>
      <c r="J36" s="115">
        <v>-51</v>
      </c>
      <c r="K36" s="116">
        <v>-13.350785340314136</v>
      </c>
    </row>
    <row r="37" spans="1:11" ht="14.1" customHeight="1" x14ac:dyDescent="0.2">
      <c r="A37" s="306">
        <v>42</v>
      </c>
      <c r="B37" s="307" t="s">
        <v>256</v>
      </c>
      <c r="C37" s="308"/>
      <c r="D37" s="113">
        <v>0.19053667831057478</v>
      </c>
      <c r="E37" s="115">
        <v>12</v>
      </c>
      <c r="F37" s="114">
        <v>7</v>
      </c>
      <c r="G37" s="114">
        <v>9</v>
      </c>
      <c r="H37" s="114">
        <v>5</v>
      </c>
      <c r="I37" s="140">
        <v>9</v>
      </c>
      <c r="J37" s="115">
        <v>3</v>
      </c>
      <c r="K37" s="116">
        <v>33.333333333333336</v>
      </c>
    </row>
    <row r="38" spans="1:11" ht="14.1" customHeight="1" x14ac:dyDescent="0.2">
      <c r="A38" s="306">
        <v>43</v>
      </c>
      <c r="B38" s="307" t="s">
        <v>257</v>
      </c>
      <c r="C38" s="308"/>
      <c r="D38" s="113">
        <v>1.1114639568116862</v>
      </c>
      <c r="E38" s="115">
        <v>70</v>
      </c>
      <c r="F38" s="114">
        <v>73</v>
      </c>
      <c r="G38" s="114">
        <v>118</v>
      </c>
      <c r="H38" s="114">
        <v>76</v>
      </c>
      <c r="I38" s="140">
        <v>109</v>
      </c>
      <c r="J38" s="115">
        <v>-39</v>
      </c>
      <c r="K38" s="116">
        <v>-35.779816513761467</v>
      </c>
    </row>
    <row r="39" spans="1:11" ht="14.1" customHeight="1" x14ac:dyDescent="0.2">
      <c r="A39" s="306">
        <v>51</v>
      </c>
      <c r="B39" s="307" t="s">
        <v>258</v>
      </c>
      <c r="C39" s="308"/>
      <c r="D39" s="113">
        <v>12.416640203239124</v>
      </c>
      <c r="E39" s="115">
        <v>782</v>
      </c>
      <c r="F39" s="114">
        <v>731</v>
      </c>
      <c r="G39" s="114">
        <v>1005</v>
      </c>
      <c r="H39" s="114">
        <v>707</v>
      </c>
      <c r="I39" s="140">
        <v>881</v>
      </c>
      <c r="J39" s="115">
        <v>-99</v>
      </c>
      <c r="K39" s="116">
        <v>-11.237230419977298</v>
      </c>
    </row>
    <row r="40" spans="1:11" ht="14.1" customHeight="1" x14ac:dyDescent="0.2">
      <c r="A40" s="306" t="s">
        <v>259</v>
      </c>
      <c r="B40" s="307" t="s">
        <v>260</v>
      </c>
      <c r="C40" s="308"/>
      <c r="D40" s="113">
        <v>11.575103207367418</v>
      </c>
      <c r="E40" s="115">
        <v>729</v>
      </c>
      <c r="F40" s="114">
        <v>676</v>
      </c>
      <c r="G40" s="114">
        <v>910</v>
      </c>
      <c r="H40" s="114">
        <v>636</v>
      </c>
      <c r="I40" s="140">
        <v>674</v>
      </c>
      <c r="J40" s="115">
        <v>55</v>
      </c>
      <c r="K40" s="116">
        <v>8.1602373887240365</v>
      </c>
    </row>
    <row r="41" spans="1:11" ht="14.1" customHeight="1" x14ac:dyDescent="0.2">
      <c r="A41" s="306"/>
      <c r="B41" s="307" t="s">
        <v>261</v>
      </c>
      <c r="C41" s="308"/>
      <c r="D41" s="113">
        <v>9.8920292156240084</v>
      </c>
      <c r="E41" s="115">
        <v>623</v>
      </c>
      <c r="F41" s="114">
        <v>604</v>
      </c>
      <c r="G41" s="114">
        <v>727</v>
      </c>
      <c r="H41" s="114">
        <v>523</v>
      </c>
      <c r="I41" s="140">
        <v>581</v>
      </c>
      <c r="J41" s="115">
        <v>42</v>
      </c>
      <c r="K41" s="116">
        <v>7.2289156626506026</v>
      </c>
    </row>
    <row r="42" spans="1:11" ht="14.1" customHeight="1" x14ac:dyDescent="0.2">
      <c r="A42" s="306">
        <v>52</v>
      </c>
      <c r="B42" s="307" t="s">
        <v>262</v>
      </c>
      <c r="C42" s="308"/>
      <c r="D42" s="113">
        <v>9.4791997459510959</v>
      </c>
      <c r="E42" s="115">
        <v>597</v>
      </c>
      <c r="F42" s="114">
        <v>312</v>
      </c>
      <c r="G42" s="114">
        <v>313</v>
      </c>
      <c r="H42" s="114">
        <v>294</v>
      </c>
      <c r="I42" s="140">
        <v>289</v>
      </c>
      <c r="J42" s="115">
        <v>308</v>
      </c>
      <c r="K42" s="116">
        <v>106.57439446366782</v>
      </c>
    </row>
    <row r="43" spans="1:11" ht="14.1" customHeight="1" x14ac:dyDescent="0.2">
      <c r="A43" s="306" t="s">
        <v>263</v>
      </c>
      <c r="B43" s="307" t="s">
        <v>264</v>
      </c>
      <c r="C43" s="308"/>
      <c r="D43" s="113">
        <v>8.177199110828834</v>
      </c>
      <c r="E43" s="115">
        <v>515</v>
      </c>
      <c r="F43" s="114">
        <v>227</v>
      </c>
      <c r="G43" s="114">
        <v>226</v>
      </c>
      <c r="H43" s="114">
        <v>220</v>
      </c>
      <c r="I43" s="140">
        <v>212</v>
      </c>
      <c r="J43" s="115">
        <v>303</v>
      </c>
      <c r="K43" s="116">
        <v>142.9245283018868</v>
      </c>
    </row>
    <row r="44" spans="1:11" ht="14.1" customHeight="1" x14ac:dyDescent="0.2">
      <c r="A44" s="306">
        <v>53</v>
      </c>
      <c r="B44" s="307" t="s">
        <v>265</v>
      </c>
      <c r="C44" s="308"/>
      <c r="D44" s="113">
        <v>1.1114639568116862</v>
      </c>
      <c r="E44" s="115">
        <v>70</v>
      </c>
      <c r="F44" s="114">
        <v>109</v>
      </c>
      <c r="G44" s="114">
        <v>110</v>
      </c>
      <c r="H44" s="114">
        <v>85</v>
      </c>
      <c r="I44" s="140">
        <v>170</v>
      </c>
      <c r="J44" s="115">
        <v>-100</v>
      </c>
      <c r="K44" s="116">
        <v>-58.823529411764703</v>
      </c>
    </row>
    <row r="45" spans="1:11" ht="14.1" customHeight="1" x14ac:dyDescent="0.2">
      <c r="A45" s="306" t="s">
        <v>266</v>
      </c>
      <c r="B45" s="307" t="s">
        <v>267</v>
      </c>
      <c r="C45" s="308"/>
      <c r="D45" s="113">
        <v>1.0638297872340425</v>
      </c>
      <c r="E45" s="115">
        <v>67</v>
      </c>
      <c r="F45" s="114">
        <v>106</v>
      </c>
      <c r="G45" s="114">
        <v>106</v>
      </c>
      <c r="H45" s="114">
        <v>80</v>
      </c>
      <c r="I45" s="140">
        <v>169</v>
      </c>
      <c r="J45" s="115">
        <v>-102</v>
      </c>
      <c r="K45" s="116">
        <v>-60.355029585798817</v>
      </c>
    </row>
    <row r="46" spans="1:11" ht="14.1" customHeight="1" x14ac:dyDescent="0.2">
      <c r="A46" s="306">
        <v>54</v>
      </c>
      <c r="B46" s="307" t="s">
        <v>268</v>
      </c>
      <c r="C46" s="308"/>
      <c r="D46" s="113">
        <v>5.3191489361702127</v>
      </c>
      <c r="E46" s="115">
        <v>335</v>
      </c>
      <c r="F46" s="114">
        <v>301</v>
      </c>
      <c r="G46" s="114">
        <v>638</v>
      </c>
      <c r="H46" s="114">
        <v>403</v>
      </c>
      <c r="I46" s="140">
        <v>362</v>
      </c>
      <c r="J46" s="115">
        <v>-27</v>
      </c>
      <c r="K46" s="116">
        <v>-7.458563535911602</v>
      </c>
    </row>
    <row r="47" spans="1:11" ht="14.1" customHeight="1" x14ac:dyDescent="0.2">
      <c r="A47" s="306">
        <v>61</v>
      </c>
      <c r="B47" s="307" t="s">
        <v>269</v>
      </c>
      <c r="C47" s="308"/>
      <c r="D47" s="113">
        <v>1.7148301047951731</v>
      </c>
      <c r="E47" s="115">
        <v>108</v>
      </c>
      <c r="F47" s="114">
        <v>89</v>
      </c>
      <c r="G47" s="114">
        <v>106</v>
      </c>
      <c r="H47" s="114">
        <v>94</v>
      </c>
      <c r="I47" s="140">
        <v>120</v>
      </c>
      <c r="J47" s="115">
        <v>-12</v>
      </c>
      <c r="K47" s="116">
        <v>-10</v>
      </c>
    </row>
    <row r="48" spans="1:11" ht="14.1" customHeight="1" x14ac:dyDescent="0.2">
      <c r="A48" s="306">
        <v>62</v>
      </c>
      <c r="B48" s="307" t="s">
        <v>270</v>
      </c>
      <c r="C48" s="308"/>
      <c r="D48" s="113">
        <v>6.0177834233089866</v>
      </c>
      <c r="E48" s="115">
        <v>379</v>
      </c>
      <c r="F48" s="114">
        <v>435</v>
      </c>
      <c r="G48" s="114">
        <v>534</v>
      </c>
      <c r="H48" s="114">
        <v>349</v>
      </c>
      <c r="I48" s="140">
        <v>388</v>
      </c>
      <c r="J48" s="115">
        <v>-9</v>
      </c>
      <c r="K48" s="116">
        <v>-2.3195876288659796</v>
      </c>
    </row>
    <row r="49" spans="1:11" ht="14.1" customHeight="1" x14ac:dyDescent="0.2">
      <c r="A49" s="306">
        <v>63</v>
      </c>
      <c r="B49" s="307" t="s">
        <v>271</v>
      </c>
      <c r="C49" s="308"/>
      <c r="D49" s="113">
        <v>2.7945379485550967</v>
      </c>
      <c r="E49" s="115">
        <v>176</v>
      </c>
      <c r="F49" s="114">
        <v>203</v>
      </c>
      <c r="G49" s="114">
        <v>292</v>
      </c>
      <c r="H49" s="114">
        <v>214</v>
      </c>
      <c r="I49" s="140">
        <v>188</v>
      </c>
      <c r="J49" s="115">
        <v>-12</v>
      </c>
      <c r="K49" s="116">
        <v>-6.3829787234042552</v>
      </c>
    </row>
    <row r="50" spans="1:11" ht="14.1" customHeight="1" x14ac:dyDescent="0.2">
      <c r="A50" s="306" t="s">
        <v>272</v>
      </c>
      <c r="B50" s="307" t="s">
        <v>273</v>
      </c>
      <c r="C50" s="308"/>
      <c r="D50" s="113">
        <v>0.30168307399174343</v>
      </c>
      <c r="E50" s="115">
        <v>19</v>
      </c>
      <c r="F50" s="114">
        <v>13</v>
      </c>
      <c r="G50" s="114">
        <v>52</v>
      </c>
      <c r="H50" s="114">
        <v>25</v>
      </c>
      <c r="I50" s="140">
        <v>18</v>
      </c>
      <c r="J50" s="115">
        <v>1</v>
      </c>
      <c r="K50" s="116">
        <v>5.5555555555555554</v>
      </c>
    </row>
    <row r="51" spans="1:11" ht="14.1" customHeight="1" x14ac:dyDescent="0.2">
      <c r="A51" s="306" t="s">
        <v>274</v>
      </c>
      <c r="B51" s="307" t="s">
        <v>275</v>
      </c>
      <c r="C51" s="308"/>
      <c r="D51" s="113">
        <v>2.3499523658304224</v>
      </c>
      <c r="E51" s="115">
        <v>148</v>
      </c>
      <c r="F51" s="114">
        <v>155</v>
      </c>
      <c r="G51" s="114">
        <v>197</v>
      </c>
      <c r="H51" s="114">
        <v>173</v>
      </c>
      <c r="I51" s="140">
        <v>162</v>
      </c>
      <c r="J51" s="115">
        <v>-14</v>
      </c>
      <c r="K51" s="116">
        <v>-8.6419753086419746</v>
      </c>
    </row>
    <row r="52" spans="1:11" ht="14.1" customHeight="1" x14ac:dyDescent="0.2">
      <c r="A52" s="306">
        <v>71</v>
      </c>
      <c r="B52" s="307" t="s">
        <v>276</v>
      </c>
      <c r="C52" s="308"/>
      <c r="D52" s="113">
        <v>7.6055890758971101</v>
      </c>
      <c r="E52" s="115">
        <v>479</v>
      </c>
      <c r="F52" s="114">
        <v>362</v>
      </c>
      <c r="G52" s="114">
        <v>743</v>
      </c>
      <c r="H52" s="114">
        <v>436</v>
      </c>
      <c r="I52" s="140">
        <v>518</v>
      </c>
      <c r="J52" s="115">
        <v>-39</v>
      </c>
      <c r="K52" s="116">
        <v>-7.5289575289575286</v>
      </c>
    </row>
    <row r="53" spans="1:11" ht="14.1" customHeight="1" x14ac:dyDescent="0.2">
      <c r="A53" s="306" t="s">
        <v>277</v>
      </c>
      <c r="B53" s="307" t="s">
        <v>278</v>
      </c>
      <c r="C53" s="308"/>
      <c r="D53" s="113">
        <v>2.0959034614163228</v>
      </c>
      <c r="E53" s="115">
        <v>132</v>
      </c>
      <c r="F53" s="114">
        <v>123</v>
      </c>
      <c r="G53" s="114">
        <v>266</v>
      </c>
      <c r="H53" s="114">
        <v>190</v>
      </c>
      <c r="I53" s="140">
        <v>182</v>
      </c>
      <c r="J53" s="115">
        <v>-50</v>
      </c>
      <c r="K53" s="116">
        <v>-27.472527472527471</v>
      </c>
    </row>
    <row r="54" spans="1:11" ht="14.1" customHeight="1" x14ac:dyDescent="0.2">
      <c r="A54" s="306" t="s">
        <v>279</v>
      </c>
      <c r="B54" s="307" t="s">
        <v>280</v>
      </c>
      <c r="C54" s="308"/>
      <c r="D54" s="113">
        <v>4.6840266751349633</v>
      </c>
      <c r="E54" s="115">
        <v>295</v>
      </c>
      <c r="F54" s="114">
        <v>197</v>
      </c>
      <c r="G54" s="114">
        <v>424</v>
      </c>
      <c r="H54" s="114">
        <v>215</v>
      </c>
      <c r="I54" s="140">
        <v>285</v>
      </c>
      <c r="J54" s="115">
        <v>10</v>
      </c>
      <c r="K54" s="116">
        <v>3.5087719298245612</v>
      </c>
    </row>
    <row r="55" spans="1:11" ht="14.1" customHeight="1" x14ac:dyDescent="0.2">
      <c r="A55" s="306">
        <v>72</v>
      </c>
      <c r="B55" s="307" t="s">
        <v>281</v>
      </c>
      <c r="C55" s="308"/>
      <c r="D55" s="113">
        <v>1.2067322959669737</v>
      </c>
      <c r="E55" s="115">
        <v>76</v>
      </c>
      <c r="F55" s="114">
        <v>56</v>
      </c>
      <c r="G55" s="114">
        <v>114</v>
      </c>
      <c r="H55" s="114">
        <v>65</v>
      </c>
      <c r="I55" s="140">
        <v>69</v>
      </c>
      <c r="J55" s="115">
        <v>7</v>
      </c>
      <c r="K55" s="116">
        <v>10.144927536231885</v>
      </c>
    </row>
    <row r="56" spans="1:11" ht="14.1" customHeight="1" x14ac:dyDescent="0.2">
      <c r="A56" s="306" t="s">
        <v>282</v>
      </c>
      <c r="B56" s="307" t="s">
        <v>283</v>
      </c>
      <c r="C56" s="308"/>
      <c r="D56" s="113">
        <v>0.57161003493172435</v>
      </c>
      <c r="E56" s="115">
        <v>36</v>
      </c>
      <c r="F56" s="114">
        <v>32</v>
      </c>
      <c r="G56" s="114">
        <v>60</v>
      </c>
      <c r="H56" s="114">
        <v>20</v>
      </c>
      <c r="I56" s="140">
        <v>19</v>
      </c>
      <c r="J56" s="115">
        <v>17</v>
      </c>
      <c r="K56" s="116">
        <v>89.473684210526315</v>
      </c>
    </row>
    <row r="57" spans="1:11" ht="14.1" customHeight="1" x14ac:dyDescent="0.2">
      <c r="A57" s="306" t="s">
        <v>284</v>
      </c>
      <c r="B57" s="307" t="s">
        <v>285</v>
      </c>
      <c r="C57" s="308"/>
      <c r="D57" s="113">
        <v>0.39695141314703081</v>
      </c>
      <c r="E57" s="115">
        <v>25</v>
      </c>
      <c r="F57" s="114">
        <v>19</v>
      </c>
      <c r="G57" s="114">
        <v>37</v>
      </c>
      <c r="H57" s="114">
        <v>37</v>
      </c>
      <c r="I57" s="140">
        <v>46</v>
      </c>
      <c r="J57" s="115">
        <v>-21</v>
      </c>
      <c r="K57" s="116">
        <v>-45.652173913043477</v>
      </c>
    </row>
    <row r="58" spans="1:11" ht="14.1" customHeight="1" x14ac:dyDescent="0.2">
      <c r="A58" s="306">
        <v>73</v>
      </c>
      <c r="B58" s="307" t="s">
        <v>286</v>
      </c>
      <c r="C58" s="308"/>
      <c r="D58" s="113">
        <v>1.3020006351222611</v>
      </c>
      <c r="E58" s="115">
        <v>82</v>
      </c>
      <c r="F58" s="114">
        <v>82</v>
      </c>
      <c r="G58" s="114">
        <v>191</v>
      </c>
      <c r="H58" s="114">
        <v>108</v>
      </c>
      <c r="I58" s="140">
        <v>79</v>
      </c>
      <c r="J58" s="115">
        <v>3</v>
      </c>
      <c r="K58" s="116">
        <v>3.7974683544303796</v>
      </c>
    </row>
    <row r="59" spans="1:11" ht="14.1" customHeight="1" x14ac:dyDescent="0.2">
      <c r="A59" s="306" t="s">
        <v>287</v>
      </c>
      <c r="B59" s="307" t="s">
        <v>288</v>
      </c>
      <c r="C59" s="308"/>
      <c r="D59" s="113">
        <v>1.0797078437599237</v>
      </c>
      <c r="E59" s="115">
        <v>68</v>
      </c>
      <c r="F59" s="114">
        <v>63</v>
      </c>
      <c r="G59" s="114">
        <v>146</v>
      </c>
      <c r="H59" s="114">
        <v>94</v>
      </c>
      <c r="I59" s="140">
        <v>60</v>
      </c>
      <c r="J59" s="115">
        <v>8</v>
      </c>
      <c r="K59" s="116">
        <v>13.333333333333334</v>
      </c>
    </row>
    <row r="60" spans="1:11" ht="14.1" customHeight="1" x14ac:dyDescent="0.2">
      <c r="A60" s="306">
        <v>81</v>
      </c>
      <c r="B60" s="307" t="s">
        <v>289</v>
      </c>
      <c r="C60" s="308"/>
      <c r="D60" s="113">
        <v>7.8596379803112102</v>
      </c>
      <c r="E60" s="115">
        <v>495</v>
      </c>
      <c r="F60" s="114">
        <v>566</v>
      </c>
      <c r="G60" s="114">
        <v>723</v>
      </c>
      <c r="H60" s="114">
        <v>513</v>
      </c>
      <c r="I60" s="140">
        <v>475</v>
      </c>
      <c r="J60" s="115">
        <v>20</v>
      </c>
      <c r="K60" s="116">
        <v>4.2105263157894735</v>
      </c>
    </row>
    <row r="61" spans="1:11" ht="14.1" customHeight="1" x14ac:dyDescent="0.2">
      <c r="A61" s="306" t="s">
        <v>290</v>
      </c>
      <c r="B61" s="307" t="s">
        <v>291</v>
      </c>
      <c r="C61" s="308"/>
      <c r="D61" s="113">
        <v>2.3817084788821847</v>
      </c>
      <c r="E61" s="115">
        <v>150</v>
      </c>
      <c r="F61" s="114">
        <v>116</v>
      </c>
      <c r="G61" s="114">
        <v>296</v>
      </c>
      <c r="H61" s="114">
        <v>133</v>
      </c>
      <c r="I61" s="140">
        <v>127</v>
      </c>
      <c r="J61" s="115">
        <v>23</v>
      </c>
      <c r="K61" s="116">
        <v>18.110236220472441</v>
      </c>
    </row>
    <row r="62" spans="1:11" ht="14.1" customHeight="1" x14ac:dyDescent="0.2">
      <c r="A62" s="306" t="s">
        <v>292</v>
      </c>
      <c r="B62" s="307" t="s">
        <v>293</v>
      </c>
      <c r="C62" s="308"/>
      <c r="D62" s="113">
        <v>2.1117815179422039</v>
      </c>
      <c r="E62" s="115">
        <v>133</v>
      </c>
      <c r="F62" s="114">
        <v>255</v>
      </c>
      <c r="G62" s="114">
        <v>227</v>
      </c>
      <c r="H62" s="114">
        <v>213</v>
      </c>
      <c r="I62" s="140">
        <v>119</v>
      </c>
      <c r="J62" s="115">
        <v>14</v>
      </c>
      <c r="K62" s="116">
        <v>11.764705882352942</v>
      </c>
    </row>
    <row r="63" spans="1:11" ht="14.1" customHeight="1" x14ac:dyDescent="0.2">
      <c r="A63" s="306"/>
      <c r="B63" s="307" t="s">
        <v>294</v>
      </c>
      <c r="C63" s="308"/>
      <c r="D63" s="113">
        <v>1.6671959352175294</v>
      </c>
      <c r="E63" s="115">
        <v>105</v>
      </c>
      <c r="F63" s="114">
        <v>215</v>
      </c>
      <c r="G63" s="114">
        <v>172</v>
      </c>
      <c r="H63" s="114">
        <v>169</v>
      </c>
      <c r="I63" s="140">
        <v>99</v>
      </c>
      <c r="J63" s="115">
        <v>6</v>
      </c>
      <c r="K63" s="116">
        <v>6.0606060606060606</v>
      </c>
    </row>
    <row r="64" spans="1:11" ht="14.1" customHeight="1" x14ac:dyDescent="0.2">
      <c r="A64" s="306" t="s">
        <v>295</v>
      </c>
      <c r="B64" s="307" t="s">
        <v>296</v>
      </c>
      <c r="C64" s="308"/>
      <c r="D64" s="113">
        <v>1.5560495395363607</v>
      </c>
      <c r="E64" s="115">
        <v>98</v>
      </c>
      <c r="F64" s="114">
        <v>76</v>
      </c>
      <c r="G64" s="114">
        <v>89</v>
      </c>
      <c r="H64" s="114">
        <v>65</v>
      </c>
      <c r="I64" s="140">
        <v>89</v>
      </c>
      <c r="J64" s="115">
        <v>9</v>
      </c>
      <c r="K64" s="116">
        <v>10.112359550561798</v>
      </c>
    </row>
    <row r="65" spans="1:11" ht="14.1" customHeight="1" x14ac:dyDescent="0.2">
      <c r="A65" s="306" t="s">
        <v>297</v>
      </c>
      <c r="B65" s="307" t="s">
        <v>298</v>
      </c>
      <c r="C65" s="308"/>
      <c r="D65" s="113">
        <v>0.61924420450936801</v>
      </c>
      <c r="E65" s="115">
        <v>39</v>
      </c>
      <c r="F65" s="114">
        <v>33</v>
      </c>
      <c r="G65" s="114">
        <v>27</v>
      </c>
      <c r="H65" s="114">
        <v>22</v>
      </c>
      <c r="I65" s="140">
        <v>33</v>
      </c>
      <c r="J65" s="115">
        <v>6</v>
      </c>
      <c r="K65" s="116">
        <v>18.181818181818183</v>
      </c>
    </row>
    <row r="66" spans="1:11" ht="14.1" customHeight="1" x14ac:dyDescent="0.2">
      <c r="A66" s="306">
        <v>82</v>
      </c>
      <c r="B66" s="307" t="s">
        <v>299</v>
      </c>
      <c r="C66" s="308"/>
      <c r="D66" s="113">
        <v>2.3181962527786597</v>
      </c>
      <c r="E66" s="115">
        <v>146</v>
      </c>
      <c r="F66" s="114">
        <v>169</v>
      </c>
      <c r="G66" s="114">
        <v>206</v>
      </c>
      <c r="H66" s="114">
        <v>160</v>
      </c>
      <c r="I66" s="140">
        <v>140</v>
      </c>
      <c r="J66" s="115">
        <v>6</v>
      </c>
      <c r="K66" s="116">
        <v>4.2857142857142856</v>
      </c>
    </row>
    <row r="67" spans="1:11" ht="14.1" customHeight="1" x14ac:dyDescent="0.2">
      <c r="A67" s="306" t="s">
        <v>300</v>
      </c>
      <c r="B67" s="307" t="s">
        <v>301</v>
      </c>
      <c r="C67" s="308"/>
      <c r="D67" s="113">
        <v>1.5401714830104796</v>
      </c>
      <c r="E67" s="115">
        <v>97</v>
      </c>
      <c r="F67" s="114">
        <v>129</v>
      </c>
      <c r="G67" s="114">
        <v>128</v>
      </c>
      <c r="H67" s="114">
        <v>124</v>
      </c>
      <c r="I67" s="140">
        <v>73</v>
      </c>
      <c r="J67" s="115">
        <v>24</v>
      </c>
      <c r="K67" s="116">
        <v>32.876712328767127</v>
      </c>
    </row>
    <row r="68" spans="1:11" ht="14.1" customHeight="1" x14ac:dyDescent="0.2">
      <c r="A68" s="306" t="s">
        <v>302</v>
      </c>
      <c r="B68" s="307" t="s">
        <v>303</v>
      </c>
      <c r="C68" s="308"/>
      <c r="D68" s="113">
        <v>0.57161003493172435</v>
      </c>
      <c r="E68" s="115">
        <v>36</v>
      </c>
      <c r="F68" s="114">
        <v>18</v>
      </c>
      <c r="G68" s="114">
        <v>48</v>
      </c>
      <c r="H68" s="114">
        <v>24</v>
      </c>
      <c r="I68" s="140">
        <v>33</v>
      </c>
      <c r="J68" s="115">
        <v>3</v>
      </c>
      <c r="K68" s="116">
        <v>9.0909090909090917</v>
      </c>
    </row>
    <row r="69" spans="1:11" ht="14.1" customHeight="1" x14ac:dyDescent="0.2">
      <c r="A69" s="306">
        <v>83</v>
      </c>
      <c r="B69" s="307" t="s">
        <v>304</v>
      </c>
      <c r="C69" s="308"/>
      <c r="D69" s="113">
        <v>3.000952683391553</v>
      </c>
      <c r="E69" s="115">
        <v>189</v>
      </c>
      <c r="F69" s="114">
        <v>250</v>
      </c>
      <c r="G69" s="114">
        <v>408</v>
      </c>
      <c r="H69" s="114">
        <v>183</v>
      </c>
      <c r="I69" s="140">
        <v>205</v>
      </c>
      <c r="J69" s="115">
        <v>-16</v>
      </c>
      <c r="K69" s="116">
        <v>-7.8048780487804876</v>
      </c>
    </row>
    <row r="70" spans="1:11" ht="14.1" customHeight="1" x14ac:dyDescent="0.2">
      <c r="A70" s="306" t="s">
        <v>305</v>
      </c>
      <c r="B70" s="307" t="s">
        <v>306</v>
      </c>
      <c r="C70" s="308"/>
      <c r="D70" s="113">
        <v>2.2546840266751351</v>
      </c>
      <c r="E70" s="115">
        <v>142</v>
      </c>
      <c r="F70" s="114">
        <v>205</v>
      </c>
      <c r="G70" s="114">
        <v>367</v>
      </c>
      <c r="H70" s="114">
        <v>126</v>
      </c>
      <c r="I70" s="140">
        <v>163</v>
      </c>
      <c r="J70" s="115">
        <v>-21</v>
      </c>
      <c r="K70" s="116">
        <v>-12.883435582822086</v>
      </c>
    </row>
    <row r="71" spans="1:11" ht="14.1" customHeight="1" x14ac:dyDescent="0.2">
      <c r="A71" s="306"/>
      <c r="B71" s="307" t="s">
        <v>307</v>
      </c>
      <c r="C71" s="308"/>
      <c r="D71" s="113">
        <v>1.1749761829152112</v>
      </c>
      <c r="E71" s="115">
        <v>74</v>
      </c>
      <c r="F71" s="114">
        <v>125</v>
      </c>
      <c r="G71" s="114">
        <v>250</v>
      </c>
      <c r="H71" s="114">
        <v>64</v>
      </c>
      <c r="I71" s="140">
        <v>96</v>
      </c>
      <c r="J71" s="115">
        <v>-22</v>
      </c>
      <c r="K71" s="116">
        <v>-22.916666666666668</v>
      </c>
    </row>
    <row r="72" spans="1:11" ht="14.1" customHeight="1" x14ac:dyDescent="0.2">
      <c r="A72" s="306">
        <v>84</v>
      </c>
      <c r="B72" s="307" t="s">
        <v>308</v>
      </c>
      <c r="C72" s="308"/>
      <c r="D72" s="113">
        <v>1.6830739917434105</v>
      </c>
      <c r="E72" s="115">
        <v>106</v>
      </c>
      <c r="F72" s="114">
        <v>76</v>
      </c>
      <c r="G72" s="114">
        <v>165</v>
      </c>
      <c r="H72" s="114">
        <v>87</v>
      </c>
      <c r="I72" s="140">
        <v>96</v>
      </c>
      <c r="J72" s="115">
        <v>10</v>
      </c>
      <c r="K72" s="116">
        <v>10.416666666666666</v>
      </c>
    </row>
    <row r="73" spans="1:11" ht="14.1" customHeight="1" x14ac:dyDescent="0.2">
      <c r="A73" s="306" t="s">
        <v>309</v>
      </c>
      <c r="B73" s="307" t="s">
        <v>310</v>
      </c>
      <c r="C73" s="308"/>
      <c r="D73" s="113">
        <v>0.88917116544934904</v>
      </c>
      <c r="E73" s="115">
        <v>56</v>
      </c>
      <c r="F73" s="114">
        <v>42</v>
      </c>
      <c r="G73" s="114">
        <v>91</v>
      </c>
      <c r="H73" s="114">
        <v>25</v>
      </c>
      <c r="I73" s="140">
        <v>56</v>
      </c>
      <c r="J73" s="115">
        <v>0</v>
      </c>
      <c r="K73" s="116">
        <v>0</v>
      </c>
    </row>
    <row r="74" spans="1:11" ht="14.1" customHeight="1" x14ac:dyDescent="0.2">
      <c r="A74" s="306" t="s">
        <v>311</v>
      </c>
      <c r="B74" s="307" t="s">
        <v>312</v>
      </c>
      <c r="C74" s="308"/>
      <c r="D74" s="113">
        <v>0.11114639568116863</v>
      </c>
      <c r="E74" s="115">
        <v>7</v>
      </c>
      <c r="F74" s="114">
        <v>6</v>
      </c>
      <c r="G74" s="114">
        <v>13</v>
      </c>
      <c r="H74" s="114">
        <v>11</v>
      </c>
      <c r="I74" s="140">
        <v>8</v>
      </c>
      <c r="J74" s="115">
        <v>-1</v>
      </c>
      <c r="K74" s="116">
        <v>-12.5</v>
      </c>
    </row>
    <row r="75" spans="1:11" ht="14.1" customHeight="1" x14ac:dyDescent="0.2">
      <c r="A75" s="306" t="s">
        <v>313</v>
      </c>
      <c r="B75" s="307" t="s">
        <v>314</v>
      </c>
      <c r="C75" s="308"/>
      <c r="D75" s="113">
        <v>0.28580501746586218</v>
      </c>
      <c r="E75" s="115">
        <v>18</v>
      </c>
      <c r="F75" s="114">
        <v>12</v>
      </c>
      <c r="G75" s="114">
        <v>37</v>
      </c>
      <c r="H75" s="114">
        <v>25</v>
      </c>
      <c r="I75" s="140">
        <v>18</v>
      </c>
      <c r="J75" s="115">
        <v>0</v>
      </c>
      <c r="K75" s="116">
        <v>0</v>
      </c>
    </row>
    <row r="76" spans="1:11" ht="14.1" customHeight="1" x14ac:dyDescent="0.2">
      <c r="A76" s="306">
        <v>91</v>
      </c>
      <c r="B76" s="307" t="s">
        <v>315</v>
      </c>
      <c r="C76" s="308"/>
      <c r="D76" s="113">
        <v>0.28580501746586218</v>
      </c>
      <c r="E76" s="115">
        <v>18</v>
      </c>
      <c r="F76" s="114">
        <v>19</v>
      </c>
      <c r="G76" s="114">
        <v>27</v>
      </c>
      <c r="H76" s="114">
        <v>18</v>
      </c>
      <c r="I76" s="140">
        <v>18</v>
      </c>
      <c r="J76" s="115">
        <v>0</v>
      </c>
      <c r="K76" s="116">
        <v>0</v>
      </c>
    </row>
    <row r="77" spans="1:11" ht="14.1" customHeight="1" x14ac:dyDescent="0.2">
      <c r="A77" s="306">
        <v>92</v>
      </c>
      <c r="B77" s="307" t="s">
        <v>316</v>
      </c>
      <c r="C77" s="308"/>
      <c r="D77" s="113">
        <v>1.095585900285805</v>
      </c>
      <c r="E77" s="115">
        <v>69</v>
      </c>
      <c r="F77" s="114">
        <v>68</v>
      </c>
      <c r="G77" s="114">
        <v>103</v>
      </c>
      <c r="H77" s="114">
        <v>56</v>
      </c>
      <c r="I77" s="140">
        <v>102</v>
      </c>
      <c r="J77" s="115">
        <v>-33</v>
      </c>
      <c r="K77" s="116">
        <v>-32.352941176470587</v>
      </c>
    </row>
    <row r="78" spans="1:11" ht="14.1" customHeight="1" x14ac:dyDescent="0.2">
      <c r="A78" s="306">
        <v>93</v>
      </c>
      <c r="B78" s="307" t="s">
        <v>317</v>
      </c>
      <c r="C78" s="308"/>
      <c r="D78" s="113">
        <v>6.351222610352493E-2</v>
      </c>
      <c r="E78" s="115">
        <v>4</v>
      </c>
      <c r="F78" s="114">
        <v>3</v>
      </c>
      <c r="G78" s="114">
        <v>9</v>
      </c>
      <c r="H78" s="114">
        <v>5</v>
      </c>
      <c r="I78" s="140">
        <v>9</v>
      </c>
      <c r="J78" s="115">
        <v>-5</v>
      </c>
      <c r="K78" s="116">
        <v>-55.555555555555557</v>
      </c>
    </row>
    <row r="79" spans="1:11" ht="14.1" customHeight="1" x14ac:dyDescent="0.2">
      <c r="A79" s="306">
        <v>94</v>
      </c>
      <c r="B79" s="307" t="s">
        <v>318</v>
      </c>
      <c r="C79" s="308"/>
      <c r="D79" s="113">
        <v>0.12702445220704986</v>
      </c>
      <c r="E79" s="115">
        <v>8</v>
      </c>
      <c r="F79" s="114">
        <v>4</v>
      </c>
      <c r="G79" s="114">
        <v>15</v>
      </c>
      <c r="H79" s="114">
        <v>6</v>
      </c>
      <c r="I79" s="140">
        <v>6</v>
      </c>
      <c r="J79" s="115">
        <v>2</v>
      </c>
      <c r="K79" s="116">
        <v>33.333333333333336</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0.206414734836456</v>
      </c>
      <c r="E81" s="143">
        <v>13</v>
      </c>
      <c r="F81" s="144">
        <v>9</v>
      </c>
      <c r="G81" s="144">
        <v>28</v>
      </c>
      <c r="H81" s="144">
        <v>8</v>
      </c>
      <c r="I81" s="145">
        <v>19</v>
      </c>
      <c r="J81" s="143">
        <v>-6</v>
      </c>
      <c r="K81" s="146">
        <v>-31.578947368421051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6886</v>
      </c>
      <c r="E11" s="114">
        <v>6225</v>
      </c>
      <c r="F11" s="114">
        <v>7802</v>
      </c>
      <c r="G11" s="114">
        <v>5912</v>
      </c>
      <c r="H11" s="140">
        <v>6812</v>
      </c>
      <c r="I11" s="115">
        <v>74</v>
      </c>
      <c r="J11" s="116">
        <v>1.086318261890781</v>
      </c>
    </row>
    <row r="12" spans="1:15" s="110" customFormat="1" ht="24.95" customHeight="1" x14ac:dyDescent="0.2">
      <c r="A12" s="193" t="s">
        <v>132</v>
      </c>
      <c r="B12" s="194" t="s">
        <v>133</v>
      </c>
      <c r="C12" s="113">
        <v>0.14522218995062444</v>
      </c>
      <c r="D12" s="115">
        <v>10</v>
      </c>
      <c r="E12" s="114">
        <v>23</v>
      </c>
      <c r="F12" s="114">
        <v>16</v>
      </c>
      <c r="G12" s="114">
        <v>6</v>
      </c>
      <c r="H12" s="140">
        <v>11</v>
      </c>
      <c r="I12" s="115">
        <v>-1</v>
      </c>
      <c r="J12" s="116">
        <v>-9.0909090909090917</v>
      </c>
    </row>
    <row r="13" spans="1:15" s="110" customFormat="1" ht="24.95" customHeight="1" x14ac:dyDescent="0.2">
      <c r="A13" s="193" t="s">
        <v>134</v>
      </c>
      <c r="B13" s="199" t="s">
        <v>214</v>
      </c>
      <c r="C13" s="113">
        <v>0.91489979668893406</v>
      </c>
      <c r="D13" s="115">
        <v>63</v>
      </c>
      <c r="E13" s="114">
        <v>41</v>
      </c>
      <c r="F13" s="114">
        <v>51</v>
      </c>
      <c r="G13" s="114">
        <v>64</v>
      </c>
      <c r="H13" s="140">
        <v>70</v>
      </c>
      <c r="I13" s="115">
        <v>-7</v>
      </c>
      <c r="J13" s="116">
        <v>-10</v>
      </c>
    </row>
    <row r="14" spans="1:15" s="287" customFormat="1" ht="24.95" customHeight="1" x14ac:dyDescent="0.2">
      <c r="A14" s="193" t="s">
        <v>215</v>
      </c>
      <c r="B14" s="199" t="s">
        <v>137</v>
      </c>
      <c r="C14" s="113">
        <v>18.806273598605866</v>
      </c>
      <c r="D14" s="115">
        <v>1295</v>
      </c>
      <c r="E14" s="114">
        <v>1089</v>
      </c>
      <c r="F14" s="114">
        <v>1340</v>
      </c>
      <c r="G14" s="114">
        <v>1005</v>
      </c>
      <c r="H14" s="140">
        <v>1377</v>
      </c>
      <c r="I14" s="115">
        <v>-82</v>
      </c>
      <c r="J14" s="116">
        <v>-5.9549745824255629</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3.0206215509729888</v>
      </c>
      <c r="D16" s="115">
        <v>208</v>
      </c>
      <c r="E16" s="114">
        <v>170</v>
      </c>
      <c r="F16" s="114">
        <v>180</v>
      </c>
      <c r="G16" s="114">
        <v>188</v>
      </c>
      <c r="H16" s="140">
        <v>282</v>
      </c>
      <c r="I16" s="115">
        <v>-74</v>
      </c>
      <c r="J16" s="116">
        <v>-26.24113475177305</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7.0868428695904733</v>
      </c>
      <c r="D18" s="115">
        <v>488</v>
      </c>
      <c r="E18" s="114">
        <v>431</v>
      </c>
      <c r="F18" s="114">
        <v>582</v>
      </c>
      <c r="G18" s="114">
        <v>366</v>
      </c>
      <c r="H18" s="140">
        <v>501</v>
      </c>
      <c r="I18" s="115">
        <v>-13</v>
      </c>
      <c r="J18" s="116">
        <v>-2.5948103792415171</v>
      </c>
      <c r="K18" s="110"/>
      <c r="L18" s="110"/>
      <c r="M18" s="110"/>
      <c r="N18" s="110"/>
      <c r="O18" s="110"/>
    </row>
    <row r="19" spans="1:15" s="110" customFormat="1" ht="24.95" customHeight="1" x14ac:dyDescent="0.2">
      <c r="A19" s="193" t="s">
        <v>146</v>
      </c>
      <c r="B19" s="199" t="s">
        <v>147</v>
      </c>
      <c r="C19" s="113">
        <v>10.717397618356085</v>
      </c>
      <c r="D19" s="115">
        <v>738</v>
      </c>
      <c r="E19" s="114">
        <v>610</v>
      </c>
      <c r="F19" s="114">
        <v>658</v>
      </c>
      <c r="G19" s="114">
        <v>670</v>
      </c>
      <c r="H19" s="140">
        <v>719</v>
      </c>
      <c r="I19" s="115">
        <v>19</v>
      </c>
      <c r="J19" s="116">
        <v>2.642559109874826</v>
      </c>
    </row>
    <row r="20" spans="1:15" s="287" customFormat="1" ht="24.95" customHeight="1" x14ac:dyDescent="0.2">
      <c r="A20" s="193" t="s">
        <v>148</v>
      </c>
      <c r="B20" s="199" t="s">
        <v>149</v>
      </c>
      <c r="C20" s="113">
        <v>9.192564623874528</v>
      </c>
      <c r="D20" s="115">
        <v>633</v>
      </c>
      <c r="E20" s="114">
        <v>364</v>
      </c>
      <c r="F20" s="114">
        <v>445</v>
      </c>
      <c r="G20" s="114">
        <v>383</v>
      </c>
      <c r="H20" s="140">
        <v>384</v>
      </c>
      <c r="I20" s="115">
        <v>249</v>
      </c>
      <c r="J20" s="116">
        <v>64.84375</v>
      </c>
      <c r="K20" s="110"/>
      <c r="L20" s="110"/>
      <c r="M20" s="110"/>
      <c r="N20" s="110"/>
      <c r="O20" s="110"/>
    </row>
    <row r="21" spans="1:15" s="110" customFormat="1" ht="24.95" customHeight="1" x14ac:dyDescent="0.2">
      <c r="A21" s="201" t="s">
        <v>150</v>
      </c>
      <c r="B21" s="202" t="s">
        <v>151</v>
      </c>
      <c r="C21" s="113">
        <v>4.0662213186174849</v>
      </c>
      <c r="D21" s="115">
        <v>280</v>
      </c>
      <c r="E21" s="114">
        <v>245</v>
      </c>
      <c r="F21" s="114">
        <v>317</v>
      </c>
      <c r="G21" s="114">
        <v>253</v>
      </c>
      <c r="H21" s="140">
        <v>257</v>
      </c>
      <c r="I21" s="115">
        <v>23</v>
      </c>
      <c r="J21" s="116">
        <v>8.9494163424124515</v>
      </c>
    </row>
    <row r="22" spans="1:15" s="110" customFormat="1" ht="24.95" customHeight="1" x14ac:dyDescent="0.2">
      <c r="A22" s="201" t="s">
        <v>152</v>
      </c>
      <c r="B22" s="199" t="s">
        <v>153</v>
      </c>
      <c r="C22" s="113">
        <v>2.2945106012198666</v>
      </c>
      <c r="D22" s="115">
        <v>158</v>
      </c>
      <c r="E22" s="114">
        <v>156</v>
      </c>
      <c r="F22" s="114">
        <v>223</v>
      </c>
      <c r="G22" s="114">
        <v>106</v>
      </c>
      <c r="H22" s="140">
        <v>213</v>
      </c>
      <c r="I22" s="115">
        <v>-55</v>
      </c>
      <c r="J22" s="116">
        <v>-25.821596244131456</v>
      </c>
    </row>
    <row r="23" spans="1:15" s="110" customFormat="1" ht="24.95" customHeight="1" x14ac:dyDescent="0.2">
      <c r="A23" s="193" t="s">
        <v>154</v>
      </c>
      <c r="B23" s="199" t="s">
        <v>155</v>
      </c>
      <c r="C23" s="113">
        <v>0.88585535869880916</v>
      </c>
      <c r="D23" s="115">
        <v>61</v>
      </c>
      <c r="E23" s="114">
        <v>60</v>
      </c>
      <c r="F23" s="114">
        <v>54</v>
      </c>
      <c r="G23" s="114">
        <v>56</v>
      </c>
      <c r="H23" s="140">
        <v>63</v>
      </c>
      <c r="I23" s="115">
        <v>-2</v>
      </c>
      <c r="J23" s="116">
        <v>-3.1746031746031744</v>
      </c>
    </row>
    <row r="24" spans="1:15" s="110" customFormat="1" ht="24.95" customHeight="1" x14ac:dyDescent="0.2">
      <c r="A24" s="193" t="s">
        <v>156</v>
      </c>
      <c r="B24" s="199" t="s">
        <v>221</v>
      </c>
      <c r="C24" s="113">
        <v>5.6781876270694163</v>
      </c>
      <c r="D24" s="115">
        <v>391</v>
      </c>
      <c r="E24" s="114">
        <v>277</v>
      </c>
      <c r="F24" s="114">
        <v>317</v>
      </c>
      <c r="G24" s="114">
        <v>279</v>
      </c>
      <c r="H24" s="140">
        <v>312</v>
      </c>
      <c r="I24" s="115">
        <v>79</v>
      </c>
      <c r="J24" s="116">
        <v>25.320512820512821</v>
      </c>
    </row>
    <row r="25" spans="1:15" s="110" customFormat="1" ht="24.95" customHeight="1" x14ac:dyDescent="0.2">
      <c r="A25" s="193" t="s">
        <v>222</v>
      </c>
      <c r="B25" s="204" t="s">
        <v>159</v>
      </c>
      <c r="C25" s="113">
        <v>7.4934650014522219</v>
      </c>
      <c r="D25" s="115">
        <v>516</v>
      </c>
      <c r="E25" s="114">
        <v>500</v>
      </c>
      <c r="F25" s="114">
        <v>747</v>
      </c>
      <c r="G25" s="114">
        <v>416</v>
      </c>
      <c r="H25" s="140">
        <v>446</v>
      </c>
      <c r="I25" s="115">
        <v>70</v>
      </c>
      <c r="J25" s="116">
        <v>15.695067264573991</v>
      </c>
    </row>
    <row r="26" spans="1:15" s="110" customFormat="1" ht="24.95" customHeight="1" x14ac:dyDescent="0.2">
      <c r="A26" s="201">
        <v>782.78300000000002</v>
      </c>
      <c r="B26" s="203" t="s">
        <v>160</v>
      </c>
      <c r="C26" s="113">
        <v>14.464130119082196</v>
      </c>
      <c r="D26" s="115">
        <v>996</v>
      </c>
      <c r="E26" s="114">
        <v>1279</v>
      </c>
      <c r="F26" s="114">
        <v>1440</v>
      </c>
      <c r="G26" s="114">
        <v>1067</v>
      </c>
      <c r="H26" s="140">
        <v>1313</v>
      </c>
      <c r="I26" s="115">
        <v>-317</v>
      </c>
      <c r="J26" s="116">
        <v>-24.143183549124142</v>
      </c>
    </row>
    <row r="27" spans="1:15" s="110" customFormat="1" ht="24.95" customHeight="1" x14ac:dyDescent="0.2">
      <c r="A27" s="193" t="s">
        <v>161</v>
      </c>
      <c r="B27" s="199" t="s">
        <v>162</v>
      </c>
      <c r="C27" s="113">
        <v>2.0476328783038049</v>
      </c>
      <c r="D27" s="115">
        <v>141</v>
      </c>
      <c r="E27" s="114">
        <v>103</v>
      </c>
      <c r="F27" s="114">
        <v>145</v>
      </c>
      <c r="G27" s="114">
        <v>118</v>
      </c>
      <c r="H27" s="140">
        <v>96</v>
      </c>
      <c r="I27" s="115">
        <v>45</v>
      </c>
      <c r="J27" s="116">
        <v>46.875</v>
      </c>
    </row>
    <row r="28" spans="1:15" s="110" customFormat="1" ht="24.95" customHeight="1" x14ac:dyDescent="0.2">
      <c r="A28" s="193" t="s">
        <v>163</v>
      </c>
      <c r="B28" s="199" t="s">
        <v>164</v>
      </c>
      <c r="C28" s="113">
        <v>2.7156549520766773</v>
      </c>
      <c r="D28" s="115">
        <v>187</v>
      </c>
      <c r="E28" s="114">
        <v>127</v>
      </c>
      <c r="F28" s="114">
        <v>275</v>
      </c>
      <c r="G28" s="114">
        <v>181</v>
      </c>
      <c r="H28" s="140">
        <v>186</v>
      </c>
      <c r="I28" s="115">
        <v>1</v>
      </c>
      <c r="J28" s="116">
        <v>0.5376344086021505</v>
      </c>
    </row>
    <row r="29" spans="1:15" s="110" customFormat="1" ht="24.95" customHeight="1" x14ac:dyDescent="0.2">
      <c r="A29" s="193">
        <v>86</v>
      </c>
      <c r="B29" s="199" t="s">
        <v>165</v>
      </c>
      <c r="C29" s="113">
        <v>7.0287539936102235</v>
      </c>
      <c r="D29" s="115">
        <v>484</v>
      </c>
      <c r="E29" s="114">
        <v>450</v>
      </c>
      <c r="F29" s="114">
        <v>584</v>
      </c>
      <c r="G29" s="114">
        <v>513</v>
      </c>
      <c r="H29" s="140">
        <v>398</v>
      </c>
      <c r="I29" s="115">
        <v>86</v>
      </c>
      <c r="J29" s="116">
        <v>21.608040201005025</v>
      </c>
    </row>
    <row r="30" spans="1:15" s="110" customFormat="1" ht="24.95" customHeight="1" x14ac:dyDescent="0.2">
      <c r="A30" s="193">
        <v>87.88</v>
      </c>
      <c r="B30" s="204" t="s">
        <v>166</v>
      </c>
      <c r="C30" s="113">
        <v>3.746732500726111</v>
      </c>
      <c r="D30" s="115">
        <v>258</v>
      </c>
      <c r="E30" s="114">
        <v>300</v>
      </c>
      <c r="F30" s="114">
        <v>363</v>
      </c>
      <c r="G30" s="114">
        <v>251</v>
      </c>
      <c r="H30" s="140">
        <v>311</v>
      </c>
      <c r="I30" s="115">
        <v>-53</v>
      </c>
      <c r="J30" s="116">
        <v>-17.041800643086816</v>
      </c>
    </row>
    <row r="31" spans="1:15" s="110" customFormat="1" ht="24.95" customHeight="1" x14ac:dyDescent="0.2">
      <c r="A31" s="193" t="s">
        <v>167</v>
      </c>
      <c r="B31" s="199" t="s">
        <v>168</v>
      </c>
      <c r="C31" s="113">
        <v>2.7156549520766773</v>
      </c>
      <c r="D31" s="115">
        <v>187</v>
      </c>
      <c r="E31" s="114">
        <v>170</v>
      </c>
      <c r="F31" s="114">
        <v>245</v>
      </c>
      <c r="G31" s="114">
        <v>178</v>
      </c>
      <c r="H31" s="140">
        <v>155</v>
      </c>
      <c r="I31" s="115">
        <v>32</v>
      </c>
      <c r="J31" s="116">
        <v>20.64516129032258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0.14522218995062444</v>
      </c>
      <c r="D34" s="115">
        <v>10</v>
      </c>
      <c r="E34" s="114">
        <v>23</v>
      </c>
      <c r="F34" s="114">
        <v>16</v>
      </c>
      <c r="G34" s="114">
        <v>6</v>
      </c>
      <c r="H34" s="140">
        <v>11</v>
      </c>
      <c r="I34" s="115">
        <v>-1</v>
      </c>
      <c r="J34" s="116">
        <v>-9.0909090909090917</v>
      </c>
    </row>
    <row r="35" spans="1:10" s="110" customFormat="1" ht="24.95" customHeight="1" x14ac:dyDescent="0.2">
      <c r="A35" s="292" t="s">
        <v>171</v>
      </c>
      <c r="B35" s="293" t="s">
        <v>172</v>
      </c>
      <c r="C35" s="113">
        <v>26.808016264885275</v>
      </c>
      <c r="D35" s="115">
        <v>1846</v>
      </c>
      <c r="E35" s="114">
        <v>1561</v>
      </c>
      <c r="F35" s="114">
        <v>1973</v>
      </c>
      <c r="G35" s="114">
        <v>1435</v>
      </c>
      <c r="H35" s="140">
        <v>1948</v>
      </c>
      <c r="I35" s="115">
        <v>-102</v>
      </c>
      <c r="J35" s="116">
        <v>-5.2361396303901433</v>
      </c>
    </row>
    <row r="36" spans="1:10" s="110" customFormat="1" ht="24.95" customHeight="1" x14ac:dyDescent="0.2">
      <c r="A36" s="294" t="s">
        <v>173</v>
      </c>
      <c r="B36" s="295" t="s">
        <v>174</v>
      </c>
      <c r="C36" s="125">
        <v>73.046761545164102</v>
      </c>
      <c r="D36" s="143">
        <v>5030</v>
      </c>
      <c r="E36" s="144">
        <v>4641</v>
      </c>
      <c r="F36" s="144">
        <v>5813</v>
      </c>
      <c r="G36" s="144">
        <v>4471</v>
      </c>
      <c r="H36" s="145">
        <v>4853</v>
      </c>
      <c r="I36" s="143">
        <v>177</v>
      </c>
      <c r="J36" s="146">
        <v>3.6472285184422009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6886</v>
      </c>
      <c r="F11" s="264">
        <v>6225</v>
      </c>
      <c r="G11" s="264">
        <v>7802</v>
      </c>
      <c r="H11" s="264">
        <v>5912</v>
      </c>
      <c r="I11" s="265">
        <v>6812</v>
      </c>
      <c r="J11" s="263">
        <v>74</v>
      </c>
      <c r="K11" s="266">
        <v>1.086318261890781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24.411850130699971</v>
      </c>
      <c r="E13" s="115">
        <v>1681</v>
      </c>
      <c r="F13" s="114">
        <v>1869</v>
      </c>
      <c r="G13" s="114">
        <v>2160</v>
      </c>
      <c r="H13" s="114">
        <v>1536</v>
      </c>
      <c r="I13" s="140">
        <v>1802</v>
      </c>
      <c r="J13" s="115">
        <v>-121</v>
      </c>
      <c r="K13" s="116">
        <v>-6.7147613762486129</v>
      </c>
    </row>
    <row r="14" spans="1:17" ht="15.95" customHeight="1" x14ac:dyDescent="0.2">
      <c r="A14" s="306" t="s">
        <v>230</v>
      </c>
      <c r="B14" s="307"/>
      <c r="C14" s="308"/>
      <c r="D14" s="113">
        <v>57.885564914318905</v>
      </c>
      <c r="E14" s="115">
        <v>3986</v>
      </c>
      <c r="F14" s="114">
        <v>3334</v>
      </c>
      <c r="G14" s="114">
        <v>4149</v>
      </c>
      <c r="H14" s="114">
        <v>3398</v>
      </c>
      <c r="I14" s="140">
        <v>3783</v>
      </c>
      <c r="J14" s="115">
        <v>203</v>
      </c>
      <c r="K14" s="116">
        <v>5.3661115516785616</v>
      </c>
    </row>
    <row r="15" spans="1:17" ht="15.95" customHeight="1" x14ac:dyDescent="0.2">
      <c r="A15" s="306" t="s">
        <v>231</v>
      </c>
      <c r="B15" s="307"/>
      <c r="C15" s="308"/>
      <c r="D15" s="113">
        <v>8.2340981702004061</v>
      </c>
      <c r="E15" s="115">
        <v>567</v>
      </c>
      <c r="F15" s="114">
        <v>533</v>
      </c>
      <c r="G15" s="114">
        <v>762</v>
      </c>
      <c r="H15" s="114">
        <v>486</v>
      </c>
      <c r="I15" s="140">
        <v>660</v>
      </c>
      <c r="J15" s="115">
        <v>-93</v>
      </c>
      <c r="K15" s="116">
        <v>-14.090909090909092</v>
      </c>
    </row>
    <row r="16" spans="1:17" ht="15.95" customHeight="1" x14ac:dyDescent="0.2">
      <c r="A16" s="306" t="s">
        <v>232</v>
      </c>
      <c r="B16" s="307"/>
      <c r="C16" s="308"/>
      <c r="D16" s="113">
        <v>9.3087423758350276</v>
      </c>
      <c r="E16" s="115">
        <v>641</v>
      </c>
      <c r="F16" s="114">
        <v>483</v>
      </c>
      <c r="G16" s="114">
        <v>719</v>
      </c>
      <c r="H16" s="114">
        <v>482</v>
      </c>
      <c r="I16" s="140">
        <v>546</v>
      </c>
      <c r="J16" s="115">
        <v>95</v>
      </c>
      <c r="K16" s="116">
        <v>17.399267399267398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0.1887888469358118</v>
      </c>
      <c r="E18" s="115">
        <v>13</v>
      </c>
      <c r="F18" s="114">
        <v>27</v>
      </c>
      <c r="G18" s="114">
        <v>24</v>
      </c>
      <c r="H18" s="114">
        <v>6</v>
      </c>
      <c r="I18" s="140">
        <v>13</v>
      </c>
      <c r="J18" s="115">
        <v>0</v>
      </c>
      <c r="K18" s="116">
        <v>0</v>
      </c>
    </row>
    <row r="19" spans="1:11" ht="14.1" customHeight="1" x14ac:dyDescent="0.2">
      <c r="A19" s="306" t="s">
        <v>235</v>
      </c>
      <c r="B19" s="307" t="s">
        <v>236</v>
      </c>
      <c r="C19" s="308"/>
      <c r="D19" s="113">
        <v>0.15974440894568689</v>
      </c>
      <c r="E19" s="115">
        <v>11</v>
      </c>
      <c r="F19" s="114">
        <v>23</v>
      </c>
      <c r="G19" s="114">
        <v>14</v>
      </c>
      <c r="H19" s="114">
        <v>6</v>
      </c>
      <c r="I19" s="140">
        <v>8</v>
      </c>
      <c r="J19" s="115">
        <v>3</v>
      </c>
      <c r="K19" s="116">
        <v>37.5</v>
      </c>
    </row>
    <row r="20" spans="1:11" ht="14.1" customHeight="1" x14ac:dyDescent="0.2">
      <c r="A20" s="306">
        <v>12</v>
      </c>
      <c r="B20" s="307" t="s">
        <v>237</v>
      </c>
      <c r="C20" s="308"/>
      <c r="D20" s="113">
        <v>0.55184432181237297</v>
      </c>
      <c r="E20" s="115">
        <v>38</v>
      </c>
      <c r="F20" s="114">
        <v>51</v>
      </c>
      <c r="G20" s="114">
        <v>56</v>
      </c>
      <c r="H20" s="114">
        <v>23</v>
      </c>
      <c r="I20" s="140">
        <v>36</v>
      </c>
      <c r="J20" s="115">
        <v>2</v>
      </c>
      <c r="K20" s="116">
        <v>5.5555555555555554</v>
      </c>
    </row>
    <row r="21" spans="1:11" ht="14.1" customHeight="1" x14ac:dyDescent="0.2">
      <c r="A21" s="306">
        <v>21</v>
      </c>
      <c r="B21" s="307" t="s">
        <v>238</v>
      </c>
      <c r="C21" s="308"/>
      <c r="D21" s="113" t="s">
        <v>513</v>
      </c>
      <c r="E21" s="115" t="s">
        <v>513</v>
      </c>
      <c r="F21" s="114">
        <v>3</v>
      </c>
      <c r="G21" s="114">
        <v>17</v>
      </c>
      <c r="H21" s="114">
        <v>14</v>
      </c>
      <c r="I21" s="140">
        <v>16</v>
      </c>
      <c r="J21" s="115" t="s">
        <v>513</v>
      </c>
      <c r="K21" s="116" t="s">
        <v>513</v>
      </c>
    </row>
    <row r="22" spans="1:11" ht="14.1" customHeight="1" x14ac:dyDescent="0.2">
      <c r="A22" s="306">
        <v>22</v>
      </c>
      <c r="B22" s="307" t="s">
        <v>239</v>
      </c>
      <c r="C22" s="308"/>
      <c r="D22" s="113">
        <v>0.62445541678768512</v>
      </c>
      <c r="E22" s="115">
        <v>43</v>
      </c>
      <c r="F22" s="114">
        <v>41</v>
      </c>
      <c r="G22" s="114">
        <v>36</v>
      </c>
      <c r="H22" s="114">
        <v>31</v>
      </c>
      <c r="I22" s="140">
        <v>89</v>
      </c>
      <c r="J22" s="115">
        <v>-46</v>
      </c>
      <c r="K22" s="116">
        <v>-51.685393258426963</v>
      </c>
    </row>
    <row r="23" spans="1:11" ht="14.1" customHeight="1" x14ac:dyDescent="0.2">
      <c r="A23" s="306">
        <v>23</v>
      </c>
      <c r="B23" s="307" t="s">
        <v>240</v>
      </c>
      <c r="C23" s="308"/>
      <c r="D23" s="113">
        <v>0.33401103688643624</v>
      </c>
      <c r="E23" s="115">
        <v>23</v>
      </c>
      <c r="F23" s="114">
        <v>18</v>
      </c>
      <c r="G23" s="114">
        <v>28</v>
      </c>
      <c r="H23" s="114">
        <v>23</v>
      </c>
      <c r="I23" s="140">
        <v>18</v>
      </c>
      <c r="J23" s="115">
        <v>5</v>
      </c>
      <c r="K23" s="116">
        <v>27.777777777777779</v>
      </c>
    </row>
    <row r="24" spans="1:11" ht="14.1" customHeight="1" x14ac:dyDescent="0.2">
      <c r="A24" s="306">
        <v>24</v>
      </c>
      <c r="B24" s="307" t="s">
        <v>241</v>
      </c>
      <c r="C24" s="308"/>
      <c r="D24" s="113">
        <v>2.5704327621260528</v>
      </c>
      <c r="E24" s="115">
        <v>177</v>
      </c>
      <c r="F24" s="114">
        <v>259</v>
      </c>
      <c r="G24" s="114">
        <v>269</v>
      </c>
      <c r="H24" s="114">
        <v>234</v>
      </c>
      <c r="I24" s="140">
        <v>351</v>
      </c>
      <c r="J24" s="115">
        <v>-174</v>
      </c>
      <c r="K24" s="116">
        <v>-49.572649572649574</v>
      </c>
    </row>
    <row r="25" spans="1:11" ht="14.1" customHeight="1" x14ac:dyDescent="0.2">
      <c r="A25" s="306">
        <v>25</v>
      </c>
      <c r="B25" s="307" t="s">
        <v>242</v>
      </c>
      <c r="C25" s="308"/>
      <c r="D25" s="113">
        <v>4.1678768515829221</v>
      </c>
      <c r="E25" s="115">
        <v>287</v>
      </c>
      <c r="F25" s="114">
        <v>284</v>
      </c>
      <c r="G25" s="114">
        <v>355</v>
      </c>
      <c r="H25" s="114">
        <v>312</v>
      </c>
      <c r="I25" s="140">
        <v>305</v>
      </c>
      <c r="J25" s="115">
        <v>-18</v>
      </c>
      <c r="K25" s="116">
        <v>-5.9016393442622954</v>
      </c>
    </row>
    <row r="26" spans="1:11" ht="14.1" customHeight="1" x14ac:dyDescent="0.2">
      <c r="A26" s="306">
        <v>26</v>
      </c>
      <c r="B26" s="307" t="s">
        <v>243</v>
      </c>
      <c r="C26" s="308"/>
      <c r="D26" s="113">
        <v>4.3421434795236715</v>
      </c>
      <c r="E26" s="115">
        <v>299</v>
      </c>
      <c r="F26" s="114">
        <v>135</v>
      </c>
      <c r="G26" s="114">
        <v>238</v>
      </c>
      <c r="H26" s="114">
        <v>175</v>
      </c>
      <c r="I26" s="140">
        <v>245</v>
      </c>
      <c r="J26" s="115">
        <v>54</v>
      </c>
      <c r="K26" s="116">
        <v>22.040816326530614</v>
      </c>
    </row>
    <row r="27" spans="1:11" ht="14.1" customHeight="1" x14ac:dyDescent="0.2">
      <c r="A27" s="306">
        <v>27</v>
      </c>
      <c r="B27" s="307" t="s">
        <v>244</v>
      </c>
      <c r="C27" s="308"/>
      <c r="D27" s="113">
        <v>2.962532674992739</v>
      </c>
      <c r="E27" s="115">
        <v>204</v>
      </c>
      <c r="F27" s="114">
        <v>186</v>
      </c>
      <c r="G27" s="114">
        <v>252</v>
      </c>
      <c r="H27" s="114">
        <v>146</v>
      </c>
      <c r="I27" s="140">
        <v>162</v>
      </c>
      <c r="J27" s="115">
        <v>42</v>
      </c>
      <c r="K27" s="116">
        <v>25.925925925925927</v>
      </c>
    </row>
    <row r="28" spans="1:11" ht="14.1" customHeight="1" x14ac:dyDescent="0.2">
      <c r="A28" s="306">
        <v>28</v>
      </c>
      <c r="B28" s="307" t="s">
        <v>245</v>
      </c>
      <c r="C28" s="308"/>
      <c r="D28" s="113">
        <v>0.24687772291606158</v>
      </c>
      <c r="E28" s="115">
        <v>17</v>
      </c>
      <c r="F28" s="114">
        <v>7</v>
      </c>
      <c r="G28" s="114">
        <v>6</v>
      </c>
      <c r="H28" s="114">
        <v>12</v>
      </c>
      <c r="I28" s="140">
        <v>6</v>
      </c>
      <c r="J28" s="115">
        <v>11</v>
      </c>
      <c r="K28" s="116">
        <v>183.33333333333334</v>
      </c>
    </row>
    <row r="29" spans="1:11" ht="14.1" customHeight="1" x14ac:dyDescent="0.2">
      <c r="A29" s="306">
        <v>29</v>
      </c>
      <c r="B29" s="307" t="s">
        <v>246</v>
      </c>
      <c r="C29" s="308"/>
      <c r="D29" s="113">
        <v>2.3090328202149291</v>
      </c>
      <c r="E29" s="115">
        <v>159</v>
      </c>
      <c r="F29" s="114">
        <v>214</v>
      </c>
      <c r="G29" s="114">
        <v>171</v>
      </c>
      <c r="H29" s="114">
        <v>150</v>
      </c>
      <c r="I29" s="140">
        <v>164</v>
      </c>
      <c r="J29" s="115">
        <v>-5</v>
      </c>
      <c r="K29" s="116">
        <v>-3.0487804878048781</v>
      </c>
    </row>
    <row r="30" spans="1:11" ht="14.1" customHeight="1" x14ac:dyDescent="0.2">
      <c r="A30" s="306" t="s">
        <v>247</v>
      </c>
      <c r="B30" s="307" t="s">
        <v>248</v>
      </c>
      <c r="C30" s="308"/>
      <c r="D30" s="113">
        <v>0.43566656985187335</v>
      </c>
      <c r="E30" s="115">
        <v>30</v>
      </c>
      <c r="F30" s="114">
        <v>36</v>
      </c>
      <c r="G30" s="114">
        <v>39</v>
      </c>
      <c r="H30" s="114">
        <v>36</v>
      </c>
      <c r="I30" s="140" t="s">
        <v>513</v>
      </c>
      <c r="J30" s="115" t="s">
        <v>513</v>
      </c>
      <c r="K30" s="116" t="s">
        <v>513</v>
      </c>
    </row>
    <row r="31" spans="1:11" ht="14.1" customHeight="1" x14ac:dyDescent="0.2">
      <c r="A31" s="306" t="s">
        <v>249</v>
      </c>
      <c r="B31" s="307" t="s">
        <v>250</v>
      </c>
      <c r="C31" s="308"/>
      <c r="D31" s="113">
        <v>1.8733662503630555</v>
      </c>
      <c r="E31" s="115">
        <v>129</v>
      </c>
      <c r="F31" s="114">
        <v>178</v>
      </c>
      <c r="G31" s="114">
        <v>132</v>
      </c>
      <c r="H31" s="114">
        <v>114</v>
      </c>
      <c r="I31" s="140">
        <v>116</v>
      </c>
      <c r="J31" s="115">
        <v>13</v>
      </c>
      <c r="K31" s="116">
        <v>11.206896551724139</v>
      </c>
    </row>
    <row r="32" spans="1:11" ht="14.1" customHeight="1" x14ac:dyDescent="0.2">
      <c r="A32" s="306">
        <v>31</v>
      </c>
      <c r="B32" s="307" t="s">
        <v>251</v>
      </c>
      <c r="C32" s="308"/>
      <c r="D32" s="113">
        <v>0.79872204472843455</v>
      </c>
      <c r="E32" s="115">
        <v>55</v>
      </c>
      <c r="F32" s="114">
        <v>33</v>
      </c>
      <c r="G32" s="114">
        <v>51</v>
      </c>
      <c r="H32" s="114">
        <v>42</v>
      </c>
      <c r="I32" s="140">
        <v>33</v>
      </c>
      <c r="J32" s="115">
        <v>22</v>
      </c>
      <c r="K32" s="116">
        <v>66.666666666666671</v>
      </c>
    </row>
    <row r="33" spans="1:11" ht="14.1" customHeight="1" x14ac:dyDescent="0.2">
      <c r="A33" s="306">
        <v>32</v>
      </c>
      <c r="B33" s="307" t="s">
        <v>252</v>
      </c>
      <c r="C33" s="308"/>
      <c r="D33" s="113">
        <v>2.7737438280569271</v>
      </c>
      <c r="E33" s="115">
        <v>191</v>
      </c>
      <c r="F33" s="114">
        <v>197</v>
      </c>
      <c r="G33" s="114">
        <v>222</v>
      </c>
      <c r="H33" s="114">
        <v>181</v>
      </c>
      <c r="I33" s="140">
        <v>209</v>
      </c>
      <c r="J33" s="115">
        <v>-18</v>
      </c>
      <c r="K33" s="116">
        <v>-8.6124401913875595</v>
      </c>
    </row>
    <row r="34" spans="1:11" ht="14.1" customHeight="1" x14ac:dyDescent="0.2">
      <c r="A34" s="306">
        <v>33</v>
      </c>
      <c r="B34" s="307" t="s">
        <v>253</v>
      </c>
      <c r="C34" s="308"/>
      <c r="D34" s="113">
        <v>1.5974440894568691</v>
      </c>
      <c r="E34" s="115">
        <v>110</v>
      </c>
      <c r="F34" s="114">
        <v>85</v>
      </c>
      <c r="G34" s="114">
        <v>98</v>
      </c>
      <c r="H34" s="114">
        <v>68</v>
      </c>
      <c r="I34" s="140">
        <v>86</v>
      </c>
      <c r="J34" s="115">
        <v>24</v>
      </c>
      <c r="K34" s="116">
        <v>27.906976744186046</v>
      </c>
    </row>
    <row r="35" spans="1:11" ht="14.1" customHeight="1" x14ac:dyDescent="0.2">
      <c r="A35" s="306">
        <v>34</v>
      </c>
      <c r="B35" s="307" t="s">
        <v>254</v>
      </c>
      <c r="C35" s="308"/>
      <c r="D35" s="113">
        <v>3.2239326169038631</v>
      </c>
      <c r="E35" s="115">
        <v>222</v>
      </c>
      <c r="F35" s="114">
        <v>181</v>
      </c>
      <c r="G35" s="114">
        <v>232</v>
      </c>
      <c r="H35" s="114">
        <v>148</v>
      </c>
      <c r="I35" s="140">
        <v>245</v>
      </c>
      <c r="J35" s="115">
        <v>-23</v>
      </c>
      <c r="K35" s="116">
        <v>-9.387755102040817</v>
      </c>
    </row>
    <row r="36" spans="1:11" ht="14.1" customHeight="1" x14ac:dyDescent="0.2">
      <c r="A36" s="306">
        <v>41</v>
      </c>
      <c r="B36" s="307" t="s">
        <v>255</v>
      </c>
      <c r="C36" s="308"/>
      <c r="D36" s="113">
        <v>5.765320941039791</v>
      </c>
      <c r="E36" s="115">
        <v>397</v>
      </c>
      <c r="F36" s="114">
        <v>229</v>
      </c>
      <c r="G36" s="114">
        <v>295</v>
      </c>
      <c r="H36" s="114">
        <v>270</v>
      </c>
      <c r="I36" s="140">
        <v>413</v>
      </c>
      <c r="J36" s="115">
        <v>-16</v>
      </c>
      <c r="K36" s="116">
        <v>-3.87409200968523</v>
      </c>
    </row>
    <row r="37" spans="1:11" ht="14.1" customHeight="1" x14ac:dyDescent="0.2">
      <c r="A37" s="306">
        <v>42</v>
      </c>
      <c r="B37" s="307" t="s">
        <v>256</v>
      </c>
      <c r="C37" s="308"/>
      <c r="D37" s="113">
        <v>0.15974440894568689</v>
      </c>
      <c r="E37" s="115">
        <v>11</v>
      </c>
      <c r="F37" s="114">
        <v>15</v>
      </c>
      <c r="G37" s="114">
        <v>14</v>
      </c>
      <c r="H37" s="114">
        <v>12</v>
      </c>
      <c r="I37" s="140">
        <v>11</v>
      </c>
      <c r="J37" s="115">
        <v>0</v>
      </c>
      <c r="K37" s="116">
        <v>0</v>
      </c>
    </row>
    <row r="38" spans="1:11" ht="14.1" customHeight="1" x14ac:dyDescent="0.2">
      <c r="A38" s="306">
        <v>43</v>
      </c>
      <c r="B38" s="307" t="s">
        <v>257</v>
      </c>
      <c r="C38" s="308"/>
      <c r="D38" s="113">
        <v>1.7426662794074934</v>
      </c>
      <c r="E38" s="115">
        <v>120</v>
      </c>
      <c r="F38" s="114">
        <v>110</v>
      </c>
      <c r="G38" s="114">
        <v>112</v>
      </c>
      <c r="H38" s="114">
        <v>86</v>
      </c>
      <c r="I38" s="140">
        <v>103</v>
      </c>
      <c r="J38" s="115">
        <v>17</v>
      </c>
      <c r="K38" s="116">
        <v>16.50485436893204</v>
      </c>
    </row>
    <row r="39" spans="1:11" ht="14.1" customHeight="1" x14ac:dyDescent="0.2">
      <c r="A39" s="306">
        <v>51</v>
      </c>
      <c r="B39" s="307" t="s">
        <v>258</v>
      </c>
      <c r="C39" s="308"/>
      <c r="D39" s="113">
        <v>11.574208539064768</v>
      </c>
      <c r="E39" s="115">
        <v>797</v>
      </c>
      <c r="F39" s="114">
        <v>821</v>
      </c>
      <c r="G39" s="114">
        <v>918</v>
      </c>
      <c r="H39" s="114">
        <v>725</v>
      </c>
      <c r="I39" s="140">
        <v>839</v>
      </c>
      <c r="J39" s="115">
        <v>-42</v>
      </c>
      <c r="K39" s="116">
        <v>-5.0059594755661498</v>
      </c>
    </row>
    <row r="40" spans="1:11" ht="14.1" customHeight="1" x14ac:dyDescent="0.2">
      <c r="A40" s="306" t="s">
        <v>259</v>
      </c>
      <c r="B40" s="307" t="s">
        <v>260</v>
      </c>
      <c r="C40" s="308"/>
      <c r="D40" s="113">
        <v>10.354342143479524</v>
      </c>
      <c r="E40" s="115">
        <v>713</v>
      </c>
      <c r="F40" s="114">
        <v>734</v>
      </c>
      <c r="G40" s="114">
        <v>818</v>
      </c>
      <c r="H40" s="114">
        <v>647</v>
      </c>
      <c r="I40" s="140">
        <v>708</v>
      </c>
      <c r="J40" s="115">
        <v>5</v>
      </c>
      <c r="K40" s="116">
        <v>0.70621468926553677</v>
      </c>
    </row>
    <row r="41" spans="1:11" ht="14.1" customHeight="1" x14ac:dyDescent="0.2">
      <c r="A41" s="306"/>
      <c r="B41" s="307" t="s">
        <v>261</v>
      </c>
      <c r="C41" s="308"/>
      <c r="D41" s="113">
        <v>8.8585535869880925</v>
      </c>
      <c r="E41" s="115">
        <v>610</v>
      </c>
      <c r="F41" s="114">
        <v>626</v>
      </c>
      <c r="G41" s="114">
        <v>633</v>
      </c>
      <c r="H41" s="114">
        <v>509</v>
      </c>
      <c r="I41" s="140">
        <v>597</v>
      </c>
      <c r="J41" s="115">
        <v>13</v>
      </c>
      <c r="K41" s="116">
        <v>2.1775544388609713</v>
      </c>
    </row>
    <row r="42" spans="1:11" ht="14.1" customHeight="1" x14ac:dyDescent="0.2">
      <c r="A42" s="306">
        <v>52</v>
      </c>
      <c r="B42" s="307" t="s">
        <v>262</v>
      </c>
      <c r="C42" s="308"/>
      <c r="D42" s="113">
        <v>7.3482428115015974</v>
      </c>
      <c r="E42" s="115">
        <v>506</v>
      </c>
      <c r="F42" s="114">
        <v>297</v>
      </c>
      <c r="G42" s="114">
        <v>300</v>
      </c>
      <c r="H42" s="114">
        <v>248</v>
      </c>
      <c r="I42" s="140">
        <v>293</v>
      </c>
      <c r="J42" s="115">
        <v>213</v>
      </c>
      <c r="K42" s="116">
        <v>72.696245733788402</v>
      </c>
    </row>
    <row r="43" spans="1:11" ht="14.1" customHeight="1" x14ac:dyDescent="0.2">
      <c r="A43" s="306" t="s">
        <v>263</v>
      </c>
      <c r="B43" s="307" t="s">
        <v>264</v>
      </c>
      <c r="C43" s="308"/>
      <c r="D43" s="113">
        <v>6.375254138832414</v>
      </c>
      <c r="E43" s="115">
        <v>439</v>
      </c>
      <c r="F43" s="114">
        <v>221</v>
      </c>
      <c r="G43" s="114">
        <v>226</v>
      </c>
      <c r="H43" s="114">
        <v>185</v>
      </c>
      <c r="I43" s="140">
        <v>208</v>
      </c>
      <c r="J43" s="115">
        <v>231</v>
      </c>
      <c r="K43" s="116">
        <v>111.05769230769231</v>
      </c>
    </row>
    <row r="44" spans="1:11" ht="14.1" customHeight="1" x14ac:dyDescent="0.2">
      <c r="A44" s="306">
        <v>53</v>
      </c>
      <c r="B44" s="307" t="s">
        <v>265</v>
      </c>
      <c r="C44" s="308"/>
      <c r="D44" s="113">
        <v>1.4376996805111821</v>
      </c>
      <c r="E44" s="115">
        <v>99</v>
      </c>
      <c r="F44" s="114">
        <v>92</v>
      </c>
      <c r="G44" s="114">
        <v>114</v>
      </c>
      <c r="H44" s="114">
        <v>61</v>
      </c>
      <c r="I44" s="140">
        <v>64</v>
      </c>
      <c r="J44" s="115">
        <v>35</v>
      </c>
      <c r="K44" s="116">
        <v>54.6875</v>
      </c>
    </row>
    <row r="45" spans="1:11" ht="14.1" customHeight="1" x14ac:dyDescent="0.2">
      <c r="A45" s="306" t="s">
        <v>266</v>
      </c>
      <c r="B45" s="307" t="s">
        <v>267</v>
      </c>
      <c r="C45" s="308"/>
      <c r="D45" s="113">
        <v>1.4086552425210572</v>
      </c>
      <c r="E45" s="115">
        <v>97</v>
      </c>
      <c r="F45" s="114">
        <v>91</v>
      </c>
      <c r="G45" s="114">
        <v>109</v>
      </c>
      <c r="H45" s="114">
        <v>58</v>
      </c>
      <c r="I45" s="140">
        <v>61</v>
      </c>
      <c r="J45" s="115">
        <v>36</v>
      </c>
      <c r="K45" s="116">
        <v>59.016393442622949</v>
      </c>
    </row>
    <row r="46" spans="1:11" ht="14.1" customHeight="1" x14ac:dyDescent="0.2">
      <c r="A46" s="306">
        <v>54</v>
      </c>
      <c r="B46" s="307" t="s">
        <v>268</v>
      </c>
      <c r="C46" s="308"/>
      <c r="D46" s="113">
        <v>5.3877432471681672</v>
      </c>
      <c r="E46" s="115">
        <v>371</v>
      </c>
      <c r="F46" s="114">
        <v>395</v>
      </c>
      <c r="G46" s="114">
        <v>623</v>
      </c>
      <c r="H46" s="114">
        <v>341</v>
      </c>
      <c r="I46" s="140">
        <v>393</v>
      </c>
      <c r="J46" s="115">
        <v>-22</v>
      </c>
      <c r="K46" s="116">
        <v>-5.5979643765903306</v>
      </c>
    </row>
    <row r="47" spans="1:11" ht="14.1" customHeight="1" x14ac:dyDescent="0.2">
      <c r="A47" s="306">
        <v>61</v>
      </c>
      <c r="B47" s="307" t="s">
        <v>269</v>
      </c>
      <c r="C47" s="308"/>
      <c r="D47" s="113">
        <v>1.6410107464420562</v>
      </c>
      <c r="E47" s="115">
        <v>113</v>
      </c>
      <c r="F47" s="114">
        <v>95</v>
      </c>
      <c r="G47" s="114">
        <v>116</v>
      </c>
      <c r="H47" s="114">
        <v>120</v>
      </c>
      <c r="I47" s="140">
        <v>130</v>
      </c>
      <c r="J47" s="115">
        <v>-17</v>
      </c>
      <c r="K47" s="116">
        <v>-13.076923076923077</v>
      </c>
    </row>
    <row r="48" spans="1:11" ht="14.1" customHeight="1" x14ac:dyDescent="0.2">
      <c r="A48" s="306">
        <v>62</v>
      </c>
      <c r="B48" s="307" t="s">
        <v>270</v>
      </c>
      <c r="C48" s="308"/>
      <c r="D48" s="113">
        <v>6.9416206796398487</v>
      </c>
      <c r="E48" s="115">
        <v>478</v>
      </c>
      <c r="F48" s="114">
        <v>455</v>
      </c>
      <c r="G48" s="114">
        <v>437</v>
      </c>
      <c r="H48" s="114">
        <v>468</v>
      </c>
      <c r="I48" s="140">
        <v>464</v>
      </c>
      <c r="J48" s="115">
        <v>14</v>
      </c>
      <c r="K48" s="116">
        <v>3.0172413793103448</v>
      </c>
    </row>
    <row r="49" spans="1:11" ht="14.1" customHeight="1" x14ac:dyDescent="0.2">
      <c r="A49" s="306">
        <v>63</v>
      </c>
      <c r="B49" s="307" t="s">
        <v>271</v>
      </c>
      <c r="C49" s="308"/>
      <c r="D49" s="113">
        <v>3.0351437699680512</v>
      </c>
      <c r="E49" s="115">
        <v>209</v>
      </c>
      <c r="F49" s="114">
        <v>243</v>
      </c>
      <c r="G49" s="114">
        <v>283</v>
      </c>
      <c r="H49" s="114">
        <v>216</v>
      </c>
      <c r="I49" s="140">
        <v>178</v>
      </c>
      <c r="J49" s="115">
        <v>31</v>
      </c>
      <c r="K49" s="116">
        <v>17.415730337078653</v>
      </c>
    </row>
    <row r="50" spans="1:11" ht="14.1" customHeight="1" x14ac:dyDescent="0.2">
      <c r="A50" s="306" t="s">
        <v>272</v>
      </c>
      <c r="B50" s="307" t="s">
        <v>273</v>
      </c>
      <c r="C50" s="308"/>
      <c r="D50" s="113">
        <v>0.31948881789137379</v>
      </c>
      <c r="E50" s="115">
        <v>22</v>
      </c>
      <c r="F50" s="114">
        <v>18</v>
      </c>
      <c r="G50" s="114">
        <v>56</v>
      </c>
      <c r="H50" s="114">
        <v>29</v>
      </c>
      <c r="I50" s="140">
        <v>27</v>
      </c>
      <c r="J50" s="115">
        <v>-5</v>
      </c>
      <c r="K50" s="116">
        <v>-18.518518518518519</v>
      </c>
    </row>
    <row r="51" spans="1:11" ht="14.1" customHeight="1" x14ac:dyDescent="0.2">
      <c r="A51" s="306" t="s">
        <v>274</v>
      </c>
      <c r="B51" s="307" t="s">
        <v>275</v>
      </c>
      <c r="C51" s="308"/>
      <c r="D51" s="113">
        <v>2.5268661051408654</v>
      </c>
      <c r="E51" s="115">
        <v>174</v>
      </c>
      <c r="F51" s="114">
        <v>178</v>
      </c>
      <c r="G51" s="114">
        <v>208</v>
      </c>
      <c r="H51" s="114">
        <v>168</v>
      </c>
      <c r="I51" s="140">
        <v>144</v>
      </c>
      <c r="J51" s="115">
        <v>30</v>
      </c>
      <c r="K51" s="116">
        <v>20.833333333333332</v>
      </c>
    </row>
    <row r="52" spans="1:11" ht="14.1" customHeight="1" x14ac:dyDescent="0.2">
      <c r="A52" s="306">
        <v>71</v>
      </c>
      <c r="B52" s="307" t="s">
        <v>276</v>
      </c>
      <c r="C52" s="308"/>
      <c r="D52" s="113">
        <v>8.0453093232645951</v>
      </c>
      <c r="E52" s="115">
        <v>554</v>
      </c>
      <c r="F52" s="114">
        <v>491</v>
      </c>
      <c r="G52" s="114">
        <v>747</v>
      </c>
      <c r="H52" s="114">
        <v>492</v>
      </c>
      <c r="I52" s="140">
        <v>660</v>
      </c>
      <c r="J52" s="115">
        <v>-106</v>
      </c>
      <c r="K52" s="116">
        <v>-16.060606060606062</v>
      </c>
    </row>
    <row r="53" spans="1:11" ht="14.1" customHeight="1" x14ac:dyDescent="0.2">
      <c r="A53" s="306" t="s">
        <v>277</v>
      </c>
      <c r="B53" s="307" t="s">
        <v>278</v>
      </c>
      <c r="C53" s="308"/>
      <c r="D53" s="113">
        <v>2.6866105140865524</v>
      </c>
      <c r="E53" s="115">
        <v>185</v>
      </c>
      <c r="F53" s="114">
        <v>154</v>
      </c>
      <c r="G53" s="114">
        <v>232</v>
      </c>
      <c r="H53" s="114">
        <v>176</v>
      </c>
      <c r="I53" s="140">
        <v>213</v>
      </c>
      <c r="J53" s="115">
        <v>-28</v>
      </c>
      <c r="K53" s="116">
        <v>-13.145539906103286</v>
      </c>
    </row>
    <row r="54" spans="1:11" ht="14.1" customHeight="1" x14ac:dyDescent="0.2">
      <c r="A54" s="306" t="s">
        <v>279</v>
      </c>
      <c r="B54" s="307" t="s">
        <v>280</v>
      </c>
      <c r="C54" s="308"/>
      <c r="D54" s="113">
        <v>4.4147545744989838</v>
      </c>
      <c r="E54" s="115">
        <v>304</v>
      </c>
      <c r="F54" s="114">
        <v>259</v>
      </c>
      <c r="G54" s="114">
        <v>406</v>
      </c>
      <c r="H54" s="114">
        <v>274</v>
      </c>
      <c r="I54" s="140">
        <v>399</v>
      </c>
      <c r="J54" s="115">
        <v>-95</v>
      </c>
      <c r="K54" s="116">
        <v>-23.80952380952381</v>
      </c>
    </row>
    <row r="55" spans="1:11" ht="14.1" customHeight="1" x14ac:dyDescent="0.2">
      <c r="A55" s="306">
        <v>72</v>
      </c>
      <c r="B55" s="307" t="s">
        <v>281</v>
      </c>
      <c r="C55" s="308"/>
      <c r="D55" s="113">
        <v>1.6264885274469938</v>
      </c>
      <c r="E55" s="115">
        <v>112</v>
      </c>
      <c r="F55" s="114">
        <v>105</v>
      </c>
      <c r="G55" s="114">
        <v>143</v>
      </c>
      <c r="H55" s="114">
        <v>102</v>
      </c>
      <c r="I55" s="140">
        <v>118</v>
      </c>
      <c r="J55" s="115">
        <v>-6</v>
      </c>
      <c r="K55" s="116">
        <v>-5.0847457627118642</v>
      </c>
    </row>
    <row r="56" spans="1:11" ht="14.1" customHeight="1" x14ac:dyDescent="0.2">
      <c r="A56" s="306" t="s">
        <v>282</v>
      </c>
      <c r="B56" s="307" t="s">
        <v>283</v>
      </c>
      <c r="C56" s="308"/>
      <c r="D56" s="113">
        <v>0.85681092070868425</v>
      </c>
      <c r="E56" s="115">
        <v>59</v>
      </c>
      <c r="F56" s="114">
        <v>49</v>
      </c>
      <c r="G56" s="114">
        <v>45</v>
      </c>
      <c r="H56" s="114">
        <v>47</v>
      </c>
      <c r="I56" s="140">
        <v>54</v>
      </c>
      <c r="J56" s="115">
        <v>5</v>
      </c>
      <c r="K56" s="116">
        <v>9.2592592592592595</v>
      </c>
    </row>
    <row r="57" spans="1:11" ht="14.1" customHeight="1" x14ac:dyDescent="0.2">
      <c r="A57" s="306" t="s">
        <v>284</v>
      </c>
      <c r="B57" s="307" t="s">
        <v>285</v>
      </c>
      <c r="C57" s="308"/>
      <c r="D57" s="113">
        <v>0.58088875980249777</v>
      </c>
      <c r="E57" s="115">
        <v>40</v>
      </c>
      <c r="F57" s="114">
        <v>48</v>
      </c>
      <c r="G57" s="114">
        <v>83</v>
      </c>
      <c r="H57" s="114">
        <v>44</v>
      </c>
      <c r="I57" s="140">
        <v>52</v>
      </c>
      <c r="J57" s="115">
        <v>-12</v>
      </c>
      <c r="K57" s="116">
        <v>-23.076923076923077</v>
      </c>
    </row>
    <row r="58" spans="1:11" ht="14.1" customHeight="1" x14ac:dyDescent="0.2">
      <c r="A58" s="306">
        <v>73</v>
      </c>
      <c r="B58" s="307" t="s">
        <v>286</v>
      </c>
      <c r="C58" s="308"/>
      <c r="D58" s="113">
        <v>1.7426662794074934</v>
      </c>
      <c r="E58" s="115">
        <v>120</v>
      </c>
      <c r="F58" s="114">
        <v>95</v>
      </c>
      <c r="G58" s="114">
        <v>117</v>
      </c>
      <c r="H58" s="114">
        <v>121</v>
      </c>
      <c r="I58" s="140">
        <v>106</v>
      </c>
      <c r="J58" s="115">
        <v>14</v>
      </c>
      <c r="K58" s="116">
        <v>13.20754716981132</v>
      </c>
    </row>
    <row r="59" spans="1:11" ht="14.1" customHeight="1" x14ac:dyDescent="0.2">
      <c r="A59" s="306" t="s">
        <v>287</v>
      </c>
      <c r="B59" s="307" t="s">
        <v>288</v>
      </c>
      <c r="C59" s="308"/>
      <c r="D59" s="113">
        <v>1.4086552425210572</v>
      </c>
      <c r="E59" s="115">
        <v>97</v>
      </c>
      <c r="F59" s="114">
        <v>71</v>
      </c>
      <c r="G59" s="114">
        <v>81</v>
      </c>
      <c r="H59" s="114">
        <v>100</v>
      </c>
      <c r="I59" s="140">
        <v>75</v>
      </c>
      <c r="J59" s="115">
        <v>22</v>
      </c>
      <c r="K59" s="116">
        <v>29.333333333333332</v>
      </c>
    </row>
    <row r="60" spans="1:11" ht="14.1" customHeight="1" x14ac:dyDescent="0.2">
      <c r="A60" s="306">
        <v>81</v>
      </c>
      <c r="B60" s="307" t="s">
        <v>289</v>
      </c>
      <c r="C60" s="308"/>
      <c r="D60" s="113">
        <v>7.4063316874818472</v>
      </c>
      <c r="E60" s="115">
        <v>510</v>
      </c>
      <c r="F60" s="114">
        <v>473</v>
      </c>
      <c r="G60" s="114">
        <v>637</v>
      </c>
      <c r="H60" s="114">
        <v>527</v>
      </c>
      <c r="I60" s="140">
        <v>433</v>
      </c>
      <c r="J60" s="115">
        <v>77</v>
      </c>
      <c r="K60" s="116">
        <v>17.782909930715935</v>
      </c>
    </row>
    <row r="61" spans="1:11" ht="14.1" customHeight="1" x14ac:dyDescent="0.2">
      <c r="A61" s="306" t="s">
        <v>290</v>
      </c>
      <c r="B61" s="307" t="s">
        <v>291</v>
      </c>
      <c r="C61" s="308"/>
      <c r="D61" s="113">
        <v>2.1347661922741796</v>
      </c>
      <c r="E61" s="115">
        <v>147</v>
      </c>
      <c r="F61" s="114">
        <v>128</v>
      </c>
      <c r="G61" s="114">
        <v>238</v>
      </c>
      <c r="H61" s="114">
        <v>183</v>
      </c>
      <c r="I61" s="140">
        <v>113</v>
      </c>
      <c r="J61" s="115">
        <v>34</v>
      </c>
      <c r="K61" s="116">
        <v>30.088495575221238</v>
      </c>
    </row>
    <row r="62" spans="1:11" ht="14.1" customHeight="1" x14ac:dyDescent="0.2">
      <c r="A62" s="306" t="s">
        <v>292</v>
      </c>
      <c r="B62" s="307" t="s">
        <v>293</v>
      </c>
      <c r="C62" s="308"/>
      <c r="D62" s="113">
        <v>2.6575660760964275</v>
      </c>
      <c r="E62" s="115">
        <v>183</v>
      </c>
      <c r="F62" s="114">
        <v>188</v>
      </c>
      <c r="G62" s="114">
        <v>239</v>
      </c>
      <c r="H62" s="114">
        <v>187</v>
      </c>
      <c r="I62" s="140">
        <v>154</v>
      </c>
      <c r="J62" s="115">
        <v>29</v>
      </c>
      <c r="K62" s="116">
        <v>18.831168831168831</v>
      </c>
    </row>
    <row r="63" spans="1:11" ht="14.1" customHeight="1" x14ac:dyDescent="0.2">
      <c r="A63" s="306"/>
      <c r="B63" s="307" t="s">
        <v>294</v>
      </c>
      <c r="C63" s="308"/>
      <c r="D63" s="113">
        <v>2.178332849259367</v>
      </c>
      <c r="E63" s="115">
        <v>150</v>
      </c>
      <c r="F63" s="114">
        <v>150</v>
      </c>
      <c r="G63" s="114">
        <v>170</v>
      </c>
      <c r="H63" s="114">
        <v>158</v>
      </c>
      <c r="I63" s="140">
        <v>132</v>
      </c>
      <c r="J63" s="115">
        <v>18</v>
      </c>
      <c r="K63" s="116">
        <v>13.636363636363637</v>
      </c>
    </row>
    <row r="64" spans="1:11" ht="14.1" customHeight="1" x14ac:dyDescent="0.2">
      <c r="A64" s="306" t="s">
        <v>295</v>
      </c>
      <c r="B64" s="307" t="s">
        <v>296</v>
      </c>
      <c r="C64" s="308"/>
      <c r="D64" s="113">
        <v>1.0455997676444961</v>
      </c>
      <c r="E64" s="115">
        <v>72</v>
      </c>
      <c r="F64" s="114">
        <v>71</v>
      </c>
      <c r="G64" s="114">
        <v>79</v>
      </c>
      <c r="H64" s="114">
        <v>67</v>
      </c>
      <c r="I64" s="140">
        <v>69</v>
      </c>
      <c r="J64" s="115">
        <v>3</v>
      </c>
      <c r="K64" s="116">
        <v>4.3478260869565215</v>
      </c>
    </row>
    <row r="65" spans="1:11" ht="14.1" customHeight="1" x14ac:dyDescent="0.2">
      <c r="A65" s="306" t="s">
        <v>297</v>
      </c>
      <c r="B65" s="307" t="s">
        <v>298</v>
      </c>
      <c r="C65" s="308"/>
      <c r="D65" s="113">
        <v>0.46471100784199826</v>
      </c>
      <c r="E65" s="115">
        <v>32</v>
      </c>
      <c r="F65" s="114">
        <v>24</v>
      </c>
      <c r="G65" s="114">
        <v>23</v>
      </c>
      <c r="H65" s="114">
        <v>27</v>
      </c>
      <c r="I65" s="140">
        <v>26</v>
      </c>
      <c r="J65" s="115">
        <v>6</v>
      </c>
      <c r="K65" s="116">
        <v>23.076923076923077</v>
      </c>
    </row>
    <row r="66" spans="1:11" ht="14.1" customHeight="1" x14ac:dyDescent="0.2">
      <c r="A66" s="306">
        <v>82</v>
      </c>
      <c r="B66" s="307" t="s">
        <v>299</v>
      </c>
      <c r="C66" s="308"/>
      <c r="D66" s="113">
        <v>2.7882660470519895</v>
      </c>
      <c r="E66" s="115">
        <v>192</v>
      </c>
      <c r="F66" s="114">
        <v>177</v>
      </c>
      <c r="G66" s="114">
        <v>187</v>
      </c>
      <c r="H66" s="114">
        <v>173</v>
      </c>
      <c r="I66" s="140">
        <v>158</v>
      </c>
      <c r="J66" s="115">
        <v>34</v>
      </c>
      <c r="K66" s="116">
        <v>21.518987341772153</v>
      </c>
    </row>
    <row r="67" spans="1:11" ht="14.1" customHeight="1" x14ac:dyDescent="0.2">
      <c r="A67" s="306" t="s">
        <v>300</v>
      </c>
      <c r="B67" s="307" t="s">
        <v>301</v>
      </c>
      <c r="C67" s="308"/>
      <c r="D67" s="113">
        <v>1.176299738600058</v>
      </c>
      <c r="E67" s="115">
        <v>81</v>
      </c>
      <c r="F67" s="114">
        <v>122</v>
      </c>
      <c r="G67" s="114">
        <v>137</v>
      </c>
      <c r="H67" s="114">
        <v>122</v>
      </c>
      <c r="I67" s="140">
        <v>80</v>
      </c>
      <c r="J67" s="115">
        <v>1</v>
      </c>
      <c r="K67" s="116">
        <v>1.25</v>
      </c>
    </row>
    <row r="68" spans="1:11" ht="14.1" customHeight="1" x14ac:dyDescent="0.2">
      <c r="A68" s="306" t="s">
        <v>302</v>
      </c>
      <c r="B68" s="307" t="s">
        <v>303</v>
      </c>
      <c r="C68" s="308"/>
      <c r="D68" s="113">
        <v>1.2343886145803078</v>
      </c>
      <c r="E68" s="115">
        <v>85</v>
      </c>
      <c r="F68" s="114">
        <v>32</v>
      </c>
      <c r="G68" s="114">
        <v>37</v>
      </c>
      <c r="H68" s="114">
        <v>29</v>
      </c>
      <c r="I68" s="140">
        <v>32</v>
      </c>
      <c r="J68" s="115">
        <v>53</v>
      </c>
      <c r="K68" s="116">
        <v>165.625</v>
      </c>
    </row>
    <row r="69" spans="1:11" ht="14.1" customHeight="1" x14ac:dyDescent="0.2">
      <c r="A69" s="306">
        <v>83</v>
      </c>
      <c r="B69" s="307" t="s">
        <v>304</v>
      </c>
      <c r="C69" s="308"/>
      <c r="D69" s="113">
        <v>2.7011327330816148</v>
      </c>
      <c r="E69" s="115">
        <v>186</v>
      </c>
      <c r="F69" s="114">
        <v>196</v>
      </c>
      <c r="G69" s="114">
        <v>355</v>
      </c>
      <c r="H69" s="114">
        <v>173</v>
      </c>
      <c r="I69" s="140">
        <v>213</v>
      </c>
      <c r="J69" s="115">
        <v>-27</v>
      </c>
      <c r="K69" s="116">
        <v>-12.67605633802817</v>
      </c>
    </row>
    <row r="70" spans="1:11" ht="14.1" customHeight="1" x14ac:dyDescent="0.2">
      <c r="A70" s="306" t="s">
        <v>305</v>
      </c>
      <c r="B70" s="307" t="s">
        <v>306</v>
      </c>
      <c r="C70" s="308"/>
      <c r="D70" s="113">
        <v>2.1202439732791172</v>
      </c>
      <c r="E70" s="115">
        <v>146</v>
      </c>
      <c r="F70" s="114">
        <v>152</v>
      </c>
      <c r="G70" s="114">
        <v>320</v>
      </c>
      <c r="H70" s="114">
        <v>130</v>
      </c>
      <c r="I70" s="140">
        <v>166</v>
      </c>
      <c r="J70" s="115">
        <v>-20</v>
      </c>
      <c r="K70" s="116">
        <v>-12.048192771084338</v>
      </c>
    </row>
    <row r="71" spans="1:11" ht="14.1" customHeight="1" x14ac:dyDescent="0.2">
      <c r="A71" s="306"/>
      <c r="B71" s="307" t="s">
        <v>307</v>
      </c>
      <c r="C71" s="308"/>
      <c r="D71" s="113">
        <v>1.1327330816148709</v>
      </c>
      <c r="E71" s="115">
        <v>78</v>
      </c>
      <c r="F71" s="114">
        <v>95</v>
      </c>
      <c r="G71" s="114">
        <v>226</v>
      </c>
      <c r="H71" s="114">
        <v>66</v>
      </c>
      <c r="I71" s="140">
        <v>104</v>
      </c>
      <c r="J71" s="115">
        <v>-26</v>
      </c>
      <c r="K71" s="116">
        <v>-25</v>
      </c>
    </row>
    <row r="72" spans="1:11" ht="14.1" customHeight="1" x14ac:dyDescent="0.2">
      <c r="A72" s="306">
        <v>84</v>
      </c>
      <c r="B72" s="307" t="s">
        <v>308</v>
      </c>
      <c r="C72" s="308"/>
      <c r="D72" s="113">
        <v>1.6700551844321812</v>
      </c>
      <c r="E72" s="115">
        <v>115</v>
      </c>
      <c r="F72" s="114">
        <v>75</v>
      </c>
      <c r="G72" s="114">
        <v>157</v>
      </c>
      <c r="H72" s="114">
        <v>99</v>
      </c>
      <c r="I72" s="140">
        <v>115</v>
      </c>
      <c r="J72" s="115">
        <v>0</v>
      </c>
      <c r="K72" s="116">
        <v>0</v>
      </c>
    </row>
    <row r="73" spans="1:11" ht="14.1" customHeight="1" x14ac:dyDescent="0.2">
      <c r="A73" s="306" t="s">
        <v>309</v>
      </c>
      <c r="B73" s="307" t="s">
        <v>310</v>
      </c>
      <c r="C73" s="308"/>
      <c r="D73" s="113">
        <v>0.92942201568399652</v>
      </c>
      <c r="E73" s="115">
        <v>64</v>
      </c>
      <c r="F73" s="114">
        <v>41</v>
      </c>
      <c r="G73" s="114">
        <v>89</v>
      </c>
      <c r="H73" s="114">
        <v>56</v>
      </c>
      <c r="I73" s="140">
        <v>57</v>
      </c>
      <c r="J73" s="115">
        <v>7</v>
      </c>
      <c r="K73" s="116">
        <v>12.280701754385966</v>
      </c>
    </row>
    <row r="74" spans="1:11" ht="14.1" customHeight="1" x14ac:dyDescent="0.2">
      <c r="A74" s="306" t="s">
        <v>311</v>
      </c>
      <c r="B74" s="307" t="s">
        <v>312</v>
      </c>
      <c r="C74" s="308"/>
      <c r="D74" s="113">
        <v>0.10165553296543711</v>
      </c>
      <c r="E74" s="115">
        <v>7</v>
      </c>
      <c r="F74" s="114">
        <v>5</v>
      </c>
      <c r="G74" s="114">
        <v>7</v>
      </c>
      <c r="H74" s="114">
        <v>13</v>
      </c>
      <c r="I74" s="140">
        <v>4</v>
      </c>
      <c r="J74" s="115">
        <v>3</v>
      </c>
      <c r="K74" s="116">
        <v>75</v>
      </c>
    </row>
    <row r="75" spans="1:11" ht="14.1" customHeight="1" x14ac:dyDescent="0.2">
      <c r="A75" s="306" t="s">
        <v>313</v>
      </c>
      <c r="B75" s="307" t="s">
        <v>314</v>
      </c>
      <c r="C75" s="308"/>
      <c r="D75" s="113">
        <v>0.36305547487656115</v>
      </c>
      <c r="E75" s="115">
        <v>25</v>
      </c>
      <c r="F75" s="114">
        <v>15</v>
      </c>
      <c r="G75" s="114">
        <v>41</v>
      </c>
      <c r="H75" s="114">
        <v>13</v>
      </c>
      <c r="I75" s="140">
        <v>29</v>
      </c>
      <c r="J75" s="115">
        <v>-4</v>
      </c>
      <c r="K75" s="116">
        <v>-13.793103448275861</v>
      </c>
    </row>
    <row r="76" spans="1:11" ht="14.1" customHeight="1" x14ac:dyDescent="0.2">
      <c r="A76" s="306">
        <v>91</v>
      </c>
      <c r="B76" s="307" t="s">
        <v>315</v>
      </c>
      <c r="C76" s="308"/>
      <c r="D76" s="113">
        <v>0.15974440894568689</v>
      </c>
      <c r="E76" s="115">
        <v>11</v>
      </c>
      <c r="F76" s="114">
        <v>13</v>
      </c>
      <c r="G76" s="114">
        <v>19</v>
      </c>
      <c r="H76" s="114">
        <v>8</v>
      </c>
      <c r="I76" s="140">
        <v>10</v>
      </c>
      <c r="J76" s="115">
        <v>1</v>
      </c>
      <c r="K76" s="116">
        <v>10</v>
      </c>
    </row>
    <row r="77" spans="1:11" ht="14.1" customHeight="1" x14ac:dyDescent="0.2">
      <c r="A77" s="306">
        <v>92</v>
      </c>
      <c r="B77" s="307" t="s">
        <v>316</v>
      </c>
      <c r="C77" s="308"/>
      <c r="D77" s="113">
        <v>1.8007551553877432</v>
      </c>
      <c r="E77" s="115">
        <v>124</v>
      </c>
      <c r="F77" s="114">
        <v>108</v>
      </c>
      <c r="G77" s="114">
        <v>143</v>
      </c>
      <c r="H77" s="114">
        <v>78</v>
      </c>
      <c r="I77" s="140">
        <v>100</v>
      </c>
      <c r="J77" s="115">
        <v>24</v>
      </c>
      <c r="K77" s="116">
        <v>24</v>
      </c>
    </row>
    <row r="78" spans="1:11" ht="14.1" customHeight="1" x14ac:dyDescent="0.2">
      <c r="A78" s="306">
        <v>93</v>
      </c>
      <c r="B78" s="307" t="s">
        <v>317</v>
      </c>
      <c r="C78" s="308"/>
      <c r="D78" s="113">
        <v>8.7133313970374673E-2</v>
      </c>
      <c r="E78" s="115">
        <v>6</v>
      </c>
      <c r="F78" s="114">
        <v>6</v>
      </c>
      <c r="G78" s="114">
        <v>5</v>
      </c>
      <c r="H78" s="114">
        <v>6</v>
      </c>
      <c r="I78" s="140">
        <v>8</v>
      </c>
      <c r="J78" s="115">
        <v>-2</v>
      </c>
      <c r="K78" s="116">
        <v>-25</v>
      </c>
    </row>
    <row r="79" spans="1:11" ht="14.1" customHeight="1" x14ac:dyDescent="0.2">
      <c r="A79" s="306">
        <v>94</v>
      </c>
      <c r="B79" s="307" t="s">
        <v>318</v>
      </c>
      <c r="C79" s="308"/>
      <c r="D79" s="113" t="s">
        <v>513</v>
      </c>
      <c r="E79" s="115" t="s">
        <v>513</v>
      </c>
      <c r="F79" s="114">
        <v>7</v>
      </c>
      <c r="G79" s="114">
        <v>13</v>
      </c>
      <c r="H79" s="114">
        <v>11</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0.15974440894568689</v>
      </c>
      <c r="E81" s="143">
        <v>11</v>
      </c>
      <c r="F81" s="144">
        <v>6</v>
      </c>
      <c r="G81" s="144">
        <v>12</v>
      </c>
      <c r="H81" s="144">
        <v>10</v>
      </c>
      <c r="I81" s="145">
        <v>21</v>
      </c>
      <c r="J81" s="143">
        <v>-10</v>
      </c>
      <c r="K81" s="146">
        <v>-47.61904761904762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89239</v>
      </c>
      <c r="C10" s="114">
        <v>55096</v>
      </c>
      <c r="D10" s="114">
        <v>34143</v>
      </c>
      <c r="E10" s="114">
        <v>69070</v>
      </c>
      <c r="F10" s="114">
        <v>19011</v>
      </c>
      <c r="G10" s="114">
        <v>10439</v>
      </c>
      <c r="H10" s="114">
        <v>23730</v>
      </c>
      <c r="I10" s="115">
        <v>12408</v>
      </c>
      <c r="J10" s="114">
        <v>8598</v>
      </c>
      <c r="K10" s="114">
        <v>3810</v>
      </c>
      <c r="L10" s="423">
        <v>5136</v>
      </c>
      <c r="M10" s="424">
        <v>5639</v>
      </c>
    </row>
    <row r="11" spans="1:13" ht="11.1" customHeight="1" x14ac:dyDescent="0.2">
      <c r="A11" s="422" t="s">
        <v>387</v>
      </c>
      <c r="B11" s="115">
        <v>89453</v>
      </c>
      <c r="C11" s="114">
        <v>55438</v>
      </c>
      <c r="D11" s="114">
        <v>34015</v>
      </c>
      <c r="E11" s="114">
        <v>69375</v>
      </c>
      <c r="F11" s="114">
        <v>18923</v>
      </c>
      <c r="G11" s="114">
        <v>10107</v>
      </c>
      <c r="H11" s="114">
        <v>24072</v>
      </c>
      <c r="I11" s="115">
        <v>12747</v>
      </c>
      <c r="J11" s="114">
        <v>8826</v>
      </c>
      <c r="K11" s="114">
        <v>3921</v>
      </c>
      <c r="L11" s="423">
        <v>5206</v>
      </c>
      <c r="M11" s="424">
        <v>5005</v>
      </c>
    </row>
    <row r="12" spans="1:13" ht="11.1" customHeight="1" x14ac:dyDescent="0.2">
      <c r="A12" s="422" t="s">
        <v>388</v>
      </c>
      <c r="B12" s="115">
        <v>92371</v>
      </c>
      <c r="C12" s="114">
        <v>57347</v>
      </c>
      <c r="D12" s="114">
        <v>35024</v>
      </c>
      <c r="E12" s="114">
        <v>72253</v>
      </c>
      <c r="F12" s="114">
        <v>18956</v>
      </c>
      <c r="G12" s="114">
        <v>11682</v>
      </c>
      <c r="H12" s="114">
        <v>24649</v>
      </c>
      <c r="I12" s="115">
        <v>13168</v>
      </c>
      <c r="J12" s="114">
        <v>9014</v>
      </c>
      <c r="K12" s="114">
        <v>4154</v>
      </c>
      <c r="L12" s="423">
        <v>7847</v>
      </c>
      <c r="M12" s="424">
        <v>5975</v>
      </c>
    </row>
    <row r="13" spans="1:13" s="110" customFormat="1" ht="11.1" customHeight="1" x14ac:dyDescent="0.2">
      <c r="A13" s="422" t="s">
        <v>389</v>
      </c>
      <c r="B13" s="115">
        <v>92217</v>
      </c>
      <c r="C13" s="114">
        <v>56906</v>
      </c>
      <c r="D13" s="114">
        <v>35311</v>
      </c>
      <c r="E13" s="114">
        <v>72006</v>
      </c>
      <c r="F13" s="114">
        <v>19020</v>
      </c>
      <c r="G13" s="114">
        <v>11277</v>
      </c>
      <c r="H13" s="114">
        <v>24966</v>
      </c>
      <c r="I13" s="115">
        <v>13440</v>
      </c>
      <c r="J13" s="114">
        <v>9195</v>
      </c>
      <c r="K13" s="114">
        <v>4245</v>
      </c>
      <c r="L13" s="423">
        <v>4695</v>
      </c>
      <c r="M13" s="424">
        <v>5148</v>
      </c>
    </row>
    <row r="14" spans="1:13" ht="15" customHeight="1" x14ac:dyDescent="0.2">
      <c r="A14" s="422" t="s">
        <v>390</v>
      </c>
      <c r="B14" s="115">
        <v>92095</v>
      </c>
      <c r="C14" s="114">
        <v>56900</v>
      </c>
      <c r="D14" s="114">
        <v>35195</v>
      </c>
      <c r="E14" s="114">
        <v>72796</v>
      </c>
      <c r="F14" s="114">
        <v>18198</v>
      </c>
      <c r="G14" s="114">
        <v>10773</v>
      </c>
      <c r="H14" s="114">
        <v>25443</v>
      </c>
      <c r="I14" s="115">
        <v>13449</v>
      </c>
      <c r="J14" s="114">
        <v>9226</v>
      </c>
      <c r="K14" s="114">
        <v>4223</v>
      </c>
      <c r="L14" s="423">
        <v>5478</v>
      </c>
      <c r="M14" s="424">
        <v>5612</v>
      </c>
    </row>
    <row r="15" spans="1:13" ht="11.1" customHeight="1" x14ac:dyDescent="0.2">
      <c r="A15" s="422" t="s">
        <v>387</v>
      </c>
      <c r="B15" s="115">
        <v>92722</v>
      </c>
      <c r="C15" s="114">
        <v>57359</v>
      </c>
      <c r="D15" s="114">
        <v>35363</v>
      </c>
      <c r="E15" s="114">
        <v>73169</v>
      </c>
      <c r="F15" s="114">
        <v>18454</v>
      </c>
      <c r="G15" s="114">
        <v>10449</v>
      </c>
      <c r="H15" s="114">
        <v>25989</v>
      </c>
      <c r="I15" s="115">
        <v>13658</v>
      </c>
      <c r="J15" s="114">
        <v>9416</v>
      </c>
      <c r="K15" s="114">
        <v>4242</v>
      </c>
      <c r="L15" s="423">
        <v>5913</v>
      </c>
      <c r="M15" s="424">
        <v>5303</v>
      </c>
    </row>
    <row r="16" spans="1:13" ht="11.1" customHeight="1" x14ac:dyDescent="0.2">
      <c r="A16" s="422" t="s">
        <v>388</v>
      </c>
      <c r="B16" s="115">
        <v>94715</v>
      </c>
      <c r="C16" s="114">
        <v>58543</v>
      </c>
      <c r="D16" s="114">
        <v>36172</v>
      </c>
      <c r="E16" s="114">
        <v>75409</v>
      </c>
      <c r="F16" s="114">
        <v>18543</v>
      </c>
      <c r="G16" s="114">
        <v>11753</v>
      </c>
      <c r="H16" s="114">
        <v>26377</v>
      </c>
      <c r="I16" s="115">
        <v>13778</v>
      </c>
      <c r="J16" s="114">
        <v>9462</v>
      </c>
      <c r="K16" s="114">
        <v>4316</v>
      </c>
      <c r="L16" s="423">
        <v>8201</v>
      </c>
      <c r="M16" s="424">
        <v>6283</v>
      </c>
    </row>
    <row r="17" spans="1:13" s="110" customFormat="1" ht="11.1" customHeight="1" x14ac:dyDescent="0.2">
      <c r="A17" s="422" t="s">
        <v>389</v>
      </c>
      <c r="B17" s="115">
        <v>95036</v>
      </c>
      <c r="C17" s="114">
        <v>58406</v>
      </c>
      <c r="D17" s="114">
        <v>36630</v>
      </c>
      <c r="E17" s="114">
        <v>76187</v>
      </c>
      <c r="F17" s="114">
        <v>18762</v>
      </c>
      <c r="G17" s="114">
        <v>11493</v>
      </c>
      <c r="H17" s="114">
        <v>26879</v>
      </c>
      <c r="I17" s="115">
        <v>13833</v>
      </c>
      <c r="J17" s="114">
        <v>9407</v>
      </c>
      <c r="K17" s="114">
        <v>4426</v>
      </c>
      <c r="L17" s="423">
        <v>5273</v>
      </c>
      <c r="M17" s="424">
        <v>5447</v>
      </c>
    </row>
    <row r="18" spans="1:13" ht="15" customHeight="1" x14ac:dyDescent="0.2">
      <c r="A18" s="422" t="s">
        <v>391</v>
      </c>
      <c r="B18" s="115">
        <v>94966</v>
      </c>
      <c r="C18" s="114">
        <v>58336</v>
      </c>
      <c r="D18" s="114">
        <v>36630</v>
      </c>
      <c r="E18" s="114">
        <v>75324</v>
      </c>
      <c r="F18" s="114">
        <v>19178</v>
      </c>
      <c r="G18" s="114">
        <v>11095</v>
      </c>
      <c r="H18" s="114">
        <v>27261</v>
      </c>
      <c r="I18" s="115">
        <v>13579</v>
      </c>
      <c r="J18" s="114">
        <v>9254</v>
      </c>
      <c r="K18" s="114">
        <v>4325</v>
      </c>
      <c r="L18" s="423">
        <v>6117</v>
      </c>
      <c r="M18" s="424">
        <v>6205</v>
      </c>
    </row>
    <row r="19" spans="1:13" ht="11.1" customHeight="1" x14ac:dyDescent="0.2">
      <c r="A19" s="422" t="s">
        <v>387</v>
      </c>
      <c r="B19" s="115">
        <v>95646</v>
      </c>
      <c r="C19" s="114">
        <v>58483</v>
      </c>
      <c r="D19" s="114">
        <v>37163</v>
      </c>
      <c r="E19" s="114">
        <v>75789</v>
      </c>
      <c r="F19" s="114">
        <v>19396</v>
      </c>
      <c r="G19" s="114">
        <v>10723</v>
      </c>
      <c r="H19" s="114">
        <v>27930</v>
      </c>
      <c r="I19" s="115">
        <v>14048</v>
      </c>
      <c r="J19" s="114">
        <v>9607</v>
      </c>
      <c r="K19" s="114">
        <v>4441</v>
      </c>
      <c r="L19" s="423">
        <v>5319</v>
      </c>
      <c r="M19" s="424">
        <v>5373</v>
      </c>
    </row>
    <row r="20" spans="1:13" ht="11.1" customHeight="1" x14ac:dyDescent="0.2">
      <c r="A20" s="422" t="s">
        <v>388</v>
      </c>
      <c r="B20" s="115">
        <v>97856</v>
      </c>
      <c r="C20" s="114">
        <v>59760</v>
      </c>
      <c r="D20" s="114">
        <v>38096</v>
      </c>
      <c r="E20" s="114">
        <v>77858</v>
      </c>
      <c r="F20" s="114">
        <v>19496</v>
      </c>
      <c r="G20" s="114">
        <v>11970</v>
      </c>
      <c r="H20" s="114">
        <v>28500</v>
      </c>
      <c r="I20" s="115">
        <v>14210</v>
      </c>
      <c r="J20" s="114">
        <v>9560</v>
      </c>
      <c r="K20" s="114">
        <v>4650</v>
      </c>
      <c r="L20" s="423">
        <v>8016</v>
      </c>
      <c r="M20" s="424">
        <v>5979</v>
      </c>
    </row>
    <row r="21" spans="1:13" s="110" customFormat="1" ht="11.1" customHeight="1" x14ac:dyDescent="0.2">
      <c r="A21" s="422" t="s">
        <v>389</v>
      </c>
      <c r="B21" s="115">
        <v>97608</v>
      </c>
      <c r="C21" s="114">
        <v>59361</v>
      </c>
      <c r="D21" s="114">
        <v>38247</v>
      </c>
      <c r="E21" s="114">
        <v>77809</v>
      </c>
      <c r="F21" s="114">
        <v>19742</v>
      </c>
      <c r="G21" s="114">
        <v>11644</v>
      </c>
      <c r="H21" s="114">
        <v>28871</v>
      </c>
      <c r="I21" s="115">
        <v>14504</v>
      </c>
      <c r="J21" s="114">
        <v>9716</v>
      </c>
      <c r="K21" s="114">
        <v>4788</v>
      </c>
      <c r="L21" s="423">
        <v>6875</v>
      </c>
      <c r="M21" s="424">
        <v>6865</v>
      </c>
    </row>
    <row r="22" spans="1:13" ht="15" customHeight="1" x14ac:dyDescent="0.2">
      <c r="A22" s="422" t="s">
        <v>392</v>
      </c>
      <c r="B22" s="115">
        <v>97394</v>
      </c>
      <c r="C22" s="114">
        <v>59245</v>
      </c>
      <c r="D22" s="114">
        <v>38149</v>
      </c>
      <c r="E22" s="114">
        <v>77419</v>
      </c>
      <c r="F22" s="114">
        <v>19793</v>
      </c>
      <c r="G22" s="114">
        <v>10999</v>
      </c>
      <c r="H22" s="114">
        <v>29331</v>
      </c>
      <c r="I22" s="115">
        <v>14965</v>
      </c>
      <c r="J22" s="114">
        <v>10158</v>
      </c>
      <c r="K22" s="114">
        <v>4807</v>
      </c>
      <c r="L22" s="423">
        <v>5208</v>
      </c>
      <c r="M22" s="424">
        <v>5459</v>
      </c>
    </row>
    <row r="23" spans="1:13" ht="11.1" customHeight="1" x14ac:dyDescent="0.2">
      <c r="A23" s="422" t="s">
        <v>387</v>
      </c>
      <c r="B23" s="115">
        <v>97475</v>
      </c>
      <c r="C23" s="114">
        <v>59460</v>
      </c>
      <c r="D23" s="114">
        <v>38015</v>
      </c>
      <c r="E23" s="114">
        <v>77305</v>
      </c>
      <c r="F23" s="114">
        <v>19930</v>
      </c>
      <c r="G23" s="114">
        <v>10613</v>
      </c>
      <c r="H23" s="114">
        <v>29821</v>
      </c>
      <c r="I23" s="115">
        <v>15172</v>
      </c>
      <c r="J23" s="114">
        <v>10348</v>
      </c>
      <c r="K23" s="114">
        <v>4824</v>
      </c>
      <c r="L23" s="423">
        <v>5231</v>
      </c>
      <c r="M23" s="424">
        <v>5151</v>
      </c>
    </row>
    <row r="24" spans="1:13" ht="11.1" customHeight="1" x14ac:dyDescent="0.2">
      <c r="A24" s="422" t="s">
        <v>388</v>
      </c>
      <c r="B24" s="115">
        <v>99411</v>
      </c>
      <c r="C24" s="114">
        <v>60491</v>
      </c>
      <c r="D24" s="114">
        <v>38920</v>
      </c>
      <c r="E24" s="114">
        <v>77631</v>
      </c>
      <c r="F24" s="114">
        <v>20523</v>
      </c>
      <c r="G24" s="114">
        <v>11845</v>
      </c>
      <c r="H24" s="114">
        <v>30295</v>
      </c>
      <c r="I24" s="115">
        <v>14884</v>
      </c>
      <c r="J24" s="114">
        <v>9918</v>
      </c>
      <c r="K24" s="114">
        <v>4966</v>
      </c>
      <c r="L24" s="423">
        <v>8234</v>
      </c>
      <c r="M24" s="424">
        <v>6417</v>
      </c>
    </row>
    <row r="25" spans="1:13" s="110" customFormat="1" ht="11.1" customHeight="1" x14ac:dyDescent="0.2">
      <c r="A25" s="422" t="s">
        <v>389</v>
      </c>
      <c r="B25" s="115">
        <v>99045</v>
      </c>
      <c r="C25" s="114">
        <v>60245</v>
      </c>
      <c r="D25" s="114">
        <v>38800</v>
      </c>
      <c r="E25" s="114">
        <v>77266</v>
      </c>
      <c r="F25" s="114">
        <v>20505</v>
      </c>
      <c r="G25" s="114">
        <v>11405</v>
      </c>
      <c r="H25" s="114">
        <v>30659</v>
      </c>
      <c r="I25" s="115">
        <v>14929</v>
      </c>
      <c r="J25" s="114">
        <v>10007</v>
      </c>
      <c r="K25" s="114">
        <v>4922</v>
      </c>
      <c r="L25" s="423">
        <v>4690</v>
      </c>
      <c r="M25" s="424">
        <v>5061</v>
      </c>
    </row>
    <row r="26" spans="1:13" ht="15" customHeight="1" x14ac:dyDescent="0.2">
      <c r="A26" s="422" t="s">
        <v>393</v>
      </c>
      <c r="B26" s="115">
        <v>98835</v>
      </c>
      <c r="C26" s="114">
        <v>60111</v>
      </c>
      <c r="D26" s="114">
        <v>38724</v>
      </c>
      <c r="E26" s="114">
        <v>77037</v>
      </c>
      <c r="F26" s="114">
        <v>20514</v>
      </c>
      <c r="G26" s="114">
        <v>10876</v>
      </c>
      <c r="H26" s="114">
        <v>31140</v>
      </c>
      <c r="I26" s="115">
        <v>15825</v>
      </c>
      <c r="J26" s="114">
        <v>10775</v>
      </c>
      <c r="K26" s="114">
        <v>5050</v>
      </c>
      <c r="L26" s="423">
        <v>5172</v>
      </c>
      <c r="M26" s="424">
        <v>5488</v>
      </c>
    </row>
    <row r="27" spans="1:13" ht="11.1" customHeight="1" x14ac:dyDescent="0.2">
      <c r="A27" s="422" t="s">
        <v>387</v>
      </c>
      <c r="B27" s="115">
        <v>98847</v>
      </c>
      <c r="C27" s="114">
        <v>60178</v>
      </c>
      <c r="D27" s="114">
        <v>38669</v>
      </c>
      <c r="E27" s="114">
        <v>76887</v>
      </c>
      <c r="F27" s="114">
        <v>20669</v>
      </c>
      <c r="G27" s="114">
        <v>10513</v>
      </c>
      <c r="H27" s="114">
        <v>31649</v>
      </c>
      <c r="I27" s="115">
        <v>16080</v>
      </c>
      <c r="J27" s="114">
        <v>11041</v>
      </c>
      <c r="K27" s="114">
        <v>5039</v>
      </c>
      <c r="L27" s="423">
        <v>4886</v>
      </c>
      <c r="M27" s="424">
        <v>4998</v>
      </c>
    </row>
    <row r="28" spans="1:13" ht="11.1" customHeight="1" x14ac:dyDescent="0.2">
      <c r="A28" s="422" t="s">
        <v>388</v>
      </c>
      <c r="B28" s="115">
        <v>100519</v>
      </c>
      <c r="C28" s="114">
        <v>61179</v>
      </c>
      <c r="D28" s="114">
        <v>39340</v>
      </c>
      <c r="E28" s="114">
        <v>79157</v>
      </c>
      <c r="F28" s="114">
        <v>21127</v>
      </c>
      <c r="G28" s="114">
        <v>11464</v>
      </c>
      <c r="H28" s="114">
        <v>32142</v>
      </c>
      <c r="I28" s="115">
        <v>16153</v>
      </c>
      <c r="J28" s="114">
        <v>10868</v>
      </c>
      <c r="K28" s="114">
        <v>5285</v>
      </c>
      <c r="L28" s="423">
        <v>7958</v>
      </c>
      <c r="M28" s="424">
        <v>6824</v>
      </c>
    </row>
    <row r="29" spans="1:13" s="110" customFormat="1" ht="11.1" customHeight="1" x14ac:dyDescent="0.2">
      <c r="A29" s="422" t="s">
        <v>389</v>
      </c>
      <c r="B29" s="115">
        <v>99586</v>
      </c>
      <c r="C29" s="114">
        <v>60412</v>
      </c>
      <c r="D29" s="114">
        <v>39174</v>
      </c>
      <c r="E29" s="114">
        <v>78295</v>
      </c>
      <c r="F29" s="114">
        <v>21241</v>
      </c>
      <c r="G29" s="114">
        <v>11032</v>
      </c>
      <c r="H29" s="114">
        <v>32304</v>
      </c>
      <c r="I29" s="115">
        <v>16248</v>
      </c>
      <c r="J29" s="114">
        <v>11057</v>
      </c>
      <c r="K29" s="114">
        <v>5191</v>
      </c>
      <c r="L29" s="423">
        <v>4282</v>
      </c>
      <c r="M29" s="424">
        <v>5284</v>
      </c>
    </row>
    <row r="30" spans="1:13" ht="15" customHeight="1" x14ac:dyDescent="0.2">
      <c r="A30" s="422" t="s">
        <v>394</v>
      </c>
      <c r="B30" s="115">
        <v>99298</v>
      </c>
      <c r="C30" s="114">
        <v>60367</v>
      </c>
      <c r="D30" s="114">
        <v>38931</v>
      </c>
      <c r="E30" s="114">
        <v>77787</v>
      </c>
      <c r="F30" s="114">
        <v>21477</v>
      </c>
      <c r="G30" s="114">
        <v>10531</v>
      </c>
      <c r="H30" s="114">
        <v>32649</v>
      </c>
      <c r="I30" s="115">
        <v>16002</v>
      </c>
      <c r="J30" s="114">
        <v>10968</v>
      </c>
      <c r="K30" s="114">
        <v>5034</v>
      </c>
      <c r="L30" s="423">
        <v>5497</v>
      </c>
      <c r="M30" s="424">
        <v>6015</v>
      </c>
    </row>
    <row r="31" spans="1:13" ht="11.1" customHeight="1" x14ac:dyDescent="0.2">
      <c r="A31" s="422" t="s">
        <v>387</v>
      </c>
      <c r="B31" s="115">
        <v>99535</v>
      </c>
      <c r="C31" s="114">
        <v>60569</v>
      </c>
      <c r="D31" s="114">
        <v>38966</v>
      </c>
      <c r="E31" s="114">
        <v>77717</v>
      </c>
      <c r="F31" s="114">
        <v>21793</v>
      </c>
      <c r="G31" s="114">
        <v>10231</v>
      </c>
      <c r="H31" s="114">
        <v>32998</v>
      </c>
      <c r="I31" s="115">
        <v>16438</v>
      </c>
      <c r="J31" s="114">
        <v>11303</v>
      </c>
      <c r="K31" s="114">
        <v>5135</v>
      </c>
      <c r="L31" s="423">
        <v>4915</v>
      </c>
      <c r="M31" s="424">
        <v>4788</v>
      </c>
    </row>
    <row r="32" spans="1:13" ht="11.1" customHeight="1" x14ac:dyDescent="0.2">
      <c r="A32" s="422" t="s">
        <v>388</v>
      </c>
      <c r="B32" s="115">
        <v>101714</v>
      </c>
      <c r="C32" s="114">
        <v>61866</v>
      </c>
      <c r="D32" s="114">
        <v>39848</v>
      </c>
      <c r="E32" s="114">
        <v>79506</v>
      </c>
      <c r="F32" s="114">
        <v>22193</v>
      </c>
      <c r="G32" s="114">
        <v>11297</v>
      </c>
      <c r="H32" s="114">
        <v>33430</v>
      </c>
      <c r="I32" s="115">
        <v>16416</v>
      </c>
      <c r="J32" s="114">
        <v>11101</v>
      </c>
      <c r="K32" s="114">
        <v>5315</v>
      </c>
      <c r="L32" s="423">
        <v>8729</v>
      </c>
      <c r="M32" s="424">
        <v>7125</v>
      </c>
    </row>
    <row r="33" spans="1:13" s="110" customFormat="1" ht="11.1" customHeight="1" x14ac:dyDescent="0.2">
      <c r="A33" s="422" t="s">
        <v>389</v>
      </c>
      <c r="B33" s="115">
        <v>101230</v>
      </c>
      <c r="C33" s="114">
        <v>61227</v>
      </c>
      <c r="D33" s="114">
        <v>40003</v>
      </c>
      <c r="E33" s="114">
        <v>78771</v>
      </c>
      <c r="F33" s="114">
        <v>22450</v>
      </c>
      <c r="G33" s="114">
        <v>10887</v>
      </c>
      <c r="H33" s="114">
        <v>33636</v>
      </c>
      <c r="I33" s="115">
        <v>16564</v>
      </c>
      <c r="J33" s="114">
        <v>11257</v>
      </c>
      <c r="K33" s="114">
        <v>5307</v>
      </c>
      <c r="L33" s="423">
        <v>4700</v>
      </c>
      <c r="M33" s="424">
        <v>5180</v>
      </c>
    </row>
    <row r="34" spans="1:13" ht="15" customHeight="1" x14ac:dyDescent="0.2">
      <c r="A34" s="422" t="s">
        <v>395</v>
      </c>
      <c r="B34" s="115">
        <v>100924</v>
      </c>
      <c r="C34" s="114">
        <v>61008</v>
      </c>
      <c r="D34" s="114">
        <v>39916</v>
      </c>
      <c r="E34" s="114">
        <v>78346</v>
      </c>
      <c r="F34" s="114">
        <v>22570</v>
      </c>
      <c r="G34" s="114">
        <v>10433</v>
      </c>
      <c r="H34" s="114">
        <v>33967</v>
      </c>
      <c r="I34" s="115">
        <v>16358</v>
      </c>
      <c r="J34" s="114">
        <v>11201</v>
      </c>
      <c r="K34" s="114">
        <v>5157</v>
      </c>
      <c r="L34" s="423">
        <v>5578</v>
      </c>
      <c r="M34" s="424">
        <v>5842</v>
      </c>
    </row>
    <row r="35" spans="1:13" ht="11.1" customHeight="1" x14ac:dyDescent="0.2">
      <c r="A35" s="422" t="s">
        <v>387</v>
      </c>
      <c r="B35" s="115">
        <v>101007</v>
      </c>
      <c r="C35" s="114">
        <v>61024</v>
      </c>
      <c r="D35" s="114">
        <v>39983</v>
      </c>
      <c r="E35" s="114">
        <v>78390</v>
      </c>
      <c r="F35" s="114">
        <v>22613</v>
      </c>
      <c r="G35" s="114">
        <v>10019</v>
      </c>
      <c r="H35" s="114">
        <v>34454</v>
      </c>
      <c r="I35" s="115">
        <v>16214</v>
      </c>
      <c r="J35" s="114">
        <v>11040</v>
      </c>
      <c r="K35" s="114">
        <v>5174</v>
      </c>
      <c r="L35" s="423">
        <v>4891</v>
      </c>
      <c r="M35" s="424">
        <v>5056</v>
      </c>
    </row>
    <row r="36" spans="1:13" ht="11.1" customHeight="1" x14ac:dyDescent="0.2">
      <c r="A36" s="422" t="s">
        <v>388</v>
      </c>
      <c r="B36" s="115">
        <v>102457</v>
      </c>
      <c r="C36" s="114">
        <v>61942</v>
      </c>
      <c r="D36" s="114">
        <v>40515</v>
      </c>
      <c r="E36" s="114">
        <v>79598</v>
      </c>
      <c r="F36" s="114">
        <v>22858</v>
      </c>
      <c r="G36" s="114">
        <v>11054</v>
      </c>
      <c r="H36" s="114">
        <v>34847</v>
      </c>
      <c r="I36" s="115">
        <v>15895</v>
      </c>
      <c r="J36" s="114">
        <v>10506</v>
      </c>
      <c r="K36" s="114">
        <v>5389</v>
      </c>
      <c r="L36" s="423">
        <v>8692</v>
      </c>
      <c r="M36" s="424">
        <v>7206</v>
      </c>
    </row>
    <row r="37" spans="1:13" s="110" customFormat="1" ht="11.1" customHeight="1" x14ac:dyDescent="0.2">
      <c r="A37" s="422" t="s">
        <v>389</v>
      </c>
      <c r="B37" s="115">
        <v>102418</v>
      </c>
      <c r="C37" s="114">
        <v>61717</v>
      </c>
      <c r="D37" s="114">
        <v>40701</v>
      </c>
      <c r="E37" s="114">
        <v>79185</v>
      </c>
      <c r="F37" s="114">
        <v>23232</v>
      </c>
      <c r="G37" s="114">
        <v>10731</v>
      </c>
      <c r="H37" s="114">
        <v>35281</v>
      </c>
      <c r="I37" s="115">
        <v>15884</v>
      </c>
      <c r="J37" s="114">
        <v>10566</v>
      </c>
      <c r="K37" s="114">
        <v>5318</v>
      </c>
      <c r="L37" s="423">
        <v>4896</v>
      </c>
      <c r="M37" s="424">
        <v>5400</v>
      </c>
    </row>
    <row r="38" spans="1:13" ht="15" customHeight="1" x14ac:dyDescent="0.2">
      <c r="A38" s="425" t="s">
        <v>396</v>
      </c>
      <c r="B38" s="115">
        <v>102111</v>
      </c>
      <c r="C38" s="114">
        <v>61509</v>
      </c>
      <c r="D38" s="114">
        <v>40602</v>
      </c>
      <c r="E38" s="114">
        <v>78824</v>
      </c>
      <c r="F38" s="114">
        <v>23287</v>
      </c>
      <c r="G38" s="114">
        <v>10371</v>
      </c>
      <c r="H38" s="114">
        <v>35392</v>
      </c>
      <c r="I38" s="115">
        <v>15758</v>
      </c>
      <c r="J38" s="114">
        <v>10480</v>
      </c>
      <c r="K38" s="114">
        <v>5278</v>
      </c>
      <c r="L38" s="423">
        <v>5972</v>
      </c>
      <c r="M38" s="424">
        <v>6344</v>
      </c>
    </row>
    <row r="39" spans="1:13" ht="11.1" customHeight="1" x14ac:dyDescent="0.2">
      <c r="A39" s="422" t="s">
        <v>387</v>
      </c>
      <c r="B39" s="115">
        <v>102017</v>
      </c>
      <c r="C39" s="114">
        <v>61548</v>
      </c>
      <c r="D39" s="114">
        <v>40469</v>
      </c>
      <c r="E39" s="114">
        <v>78572</v>
      </c>
      <c r="F39" s="114">
        <v>23445</v>
      </c>
      <c r="G39" s="114">
        <v>10027</v>
      </c>
      <c r="H39" s="114">
        <v>35614</v>
      </c>
      <c r="I39" s="115">
        <v>15809</v>
      </c>
      <c r="J39" s="114">
        <v>10482</v>
      </c>
      <c r="K39" s="114">
        <v>5327</v>
      </c>
      <c r="L39" s="423">
        <v>5870</v>
      </c>
      <c r="M39" s="424">
        <v>5961</v>
      </c>
    </row>
    <row r="40" spans="1:13" ht="11.1" customHeight="1" x14ac:dyDescent="0.2">
      <c r="A40" s="425" t="s">
        <v>388</v>
      </c>
      <c r="B40" s="115">
        <v>103732</v>
      </c>
      <c r="C40" s="114">
        <v>62392</v>
      </c>
      <c r="D40" s="114">
        <v>41340</v>
      </c>
      <c r="E40" s="114">
        <v>79830</v>
      </c>
      <c r="F40" s="114">
        <v>23902</v>
      </c>
      <c r="G40" s="114">
        <v>11156</v>
      </c>
      <c r="H40" s="114">
        <v>35848</v>
      </c>
      <c r="I40" s="115">
        <v>15656</v>
      </c>
      <c r="J40" s="114">
        <v>10174</v>
      </c>
      <c r="K40" s="114">
        <v>5482</v>
      </c>
      <c r="L40" s="423">
        <v>8501</v>
      </c>
      <c r="M40" s="424">
        <v>6908</v>
      </c>
    </row>
    <row r="41" spans="1:13" s="110" customFormat="1" ht="11.1" customHeight="1" x14ac:dyDescent="0.2">
      <c r="A41" s="422" t="s">
        <v>389</v>
      </c>
      <c r="B41" s="115">
        <v>103362</v>
      </c>
      <c r="C41" s="114">
        <v>62162</v>
      </c>
      <c r="D41" s="114">
        <v>41200</v>
      </c>
      <c r="E41" s="114">
        <v>79382</v>
      </c>
      <c r="F41" s="114">
        <v>23980</v>
      </c>
      <c r="G41" s="114">
        <v>10807</v>
      </c>
      <c r="H41" s="114">
        <v>36065</v>
      </c>
      <c r="I41" s="115">
        <v>16008</v>
      </c>
      <c r="J41" s="114">
        <v>10428</v>
      </c>
      <c r="K41" s="114">
        <v>5580</v>
      </c>
      <c r="L41" s="423">
        <v>5801</v>
      </c>
      <c r="M41" s="424">
        <v>5872</v>
      </c>
    </row>
    <row r="42" spans="1:13" ht="15" customHeight="1" x14ac:dyDescent="0.2">
      <c r="A42" s="422" t="s">
        <v>397</v>
      </c>
      <c r="B42" s="115">
        <v>103230</v>
      </c>
      <c r="C42" s="114">
        <v>62048</v>
      </c>
      <c r="D42" s="114">
        <v>41182</v>
      </c>
      <c r="E42" s="114">
        <v>79253</v>
      </c>
      <c r="F42" s="114">
        <v>23977</v>
      </c>
      <c r="G42" s="114">
        <v>10391</v>
      </c>
      <c r="H42" s="114">
        <v>36326</v>
      </c>
      <c r="I42" s="115">
        <v>15584</v>
      </c>
      <c r="J42" s="114">
        <v>10084</v>
      </c>
      <c r="K42" s="114">
        <v>5500</v>
      </c>
      <c r="L42" s="423">
        <v>6312</v>
      </c>
      <c r="M42" s="424">
        <v>6455</v>
      </c>
    </row>
    <row r="43" spans="1:13" ht="11.1" customHeight="1" x14ac:dyDescent="0.2">
      <c r="A43" s="422" t="s">
        <v>387</v>
      </c>
      <c r="B43" s="115">
        <v>102627</v>
      </c>
      <c r="C43" s="114">
        <v>62158</v>
      </c>
      <c r="D43" s="114">
        <v>40469</v>
      </c>
      <c r="E43" s="114">
        <v>78889</v>
      </c>
      <c r="F43" s="114">
        <v>23738</v>
      </c>
      <c r="G43" s="114">
        <v>9885</v>
      </c>
      <c r="H43" s="114">
        <v>36497</v>
      </c>
      <c r="I43" s="115">
        <v>15554</v>
      </c>
      <c r="J43" s="114">
        <v>9992</v>
      </c>
      <c r="K43" s="114">
        <v>5562</v>
      </c>
      <c r="L43" s="423">
        <v>6075</v>
      </c>
      <c r="M43" s="424">
        <v>5936</v>
      </c>
    </row>
    <row r="44" spans="1:13" ht="11.1" customHeight="1" x14ac:dyDescent="0.2">
      <c r="A44" s="422" t="s">
        <v>388</v>
      </c>
      <c r="B44" s="115">
        <v>104824</v>
      </c>
      <c r="C44" s="114">
        <v>63495</v>
      </c>
      <c r="D44" s="114">
        <v>41329</v>
      </c>
      <c r="E44" s="114">
        <v>80737</v>
      </c>
      <c r="F44" s="114">
        <v>24087</v>
      </c>
      <c r="G44" s="114">
        <v>11059</v>
      </c>
      <c r="H44" s="114">
        <v>36931</v>
      </c>
      <c r="I44" s="115">
        <v>15688</v>
      </c>
      <c r="J44" s="114">
        <v>9842</v>
      </c>
      <c r="K44" s="114">
        <v>5846</v>
      </c>
      <c r="L44" s="423">
        <v>8622</v>
      </c>
      <c r="M44" s="424">
        <v>6586</v>
      </c>
    </row>
    <row r="45" spans="1:13" s="110" customFormat="1" ht="11.1" customHeight="1" x14ac:dyDescent="0.2">
      <c r="A45" s="422" t="s">
        <v>389</v>
      </c>
      <c r="B45" s="115">
        <v>103771</v>
      </c>
      <c r="C45" s="114">
        <v>62286</v>
      </c>
      <c r="D45" s="114">
        <v>41485</v>
      </c>
      <c r="E45" s="114">
        <v>79422</v>
      </c>
      <c r="F45" s="114">
        <v>24349</v>
      </c>
      <c r="G45" s="114">
        <v>10801</v>
      </c>
      <c r="H45" s="114">
        <v>36574</v>
      </c>
      <c r="I45" s="115">
        <v>15354</v>
      </c>
      <c r="J45" s="114">
        <v>9631</v>
      </c>
      <c r="K45" s="114">
        <v>5723</v>
      </c>
      <c r="L45" s="423">
        <v>5569</v>
      </c>
      <c r="M45" s="424">
        <v>5670</v>
      </c>
    </row>
    <row r="46" spans="1:13" ht="15" customHeight="1" x14ac:dyDescent="0.2">
      <c r="A46" s="422" t="s">
        <v>398</v>
      </c>
      <c r="B46" s="115">
        <v>104896</v>
      </c>
      <c r="C46" s="114">
        <v>63447</v>
      </c>
      <c r="D46" s="114">
        <v>41449</v>
      </c>
      <c r="E46" s="114">
        <v>80462</v>
      </c>
      <c r="F46" s="114">
        <v>24434</v>
      </c>
      <c r="G46" s="114">
        <v>10388</v>
      </c>
      <c r="H46" s="114">
        <v>37295</v>
      </c>
      <c r="I46" s="115">
        <v>14711</v>
      </c>
      <c r="J46" s="114">
        <v>9148</v>
      </c>
      <c r="K46" s="114">
        <v>5563</v>
      </c>
      <c r="L46" s="423">
        <v>6666</v>
      </c>
      <c r="M46" s="424">
        <v>6812</v>
      </c>
    </row>
    <row r="47" spans="1:13" ht="11.1" customHeight="1" x14ac:dyDescent="0.2">
      <c r="A47" s="422" t="s">
        <v>387</v>
      </c>
      <c r="B47" s="115">
        <v>104883</v>
      </c>
      <c r="C47" s="114">
        <v>63522</v>
      </c>
      <c r="D47" s="114">
        <v>41361</v>
      </c>
      <c r="E47" s="114">
        <v>80317</v>
      </c>
      <c r="F47" s="114">
        <v>24566</v>
      </c>
      <c r="G47" s="114">
        <v>10019</v>
      </c>
      <c r="H47" s="114">
        <v>37527</v>
      </c>
      <c r="I47" s="115">
        <v>13975</v>
      </c>
      <c r="J47" s="114">
        <v>8385</v>
      </c>
      <c r="K47" s="114">
        <v>5590</v>
      </c>
      <c r="L47" s="423">
        <v>5758</v>
      </c>
      <c r="M47" s="424">
        <v>5912</v>
      </c>
    </row>
    <row r="48" spans="1:13" ht="11.1" customHeight="1" x14ac:dyDescent="0.2">
      <c r="A48" s="422" t="s">
        <v>388</v>
      </c>
      <c r="B48" s="115">
        <v>106588</v>
      </c>
      <c r="C48" s="114">
        <v>64623</v>
      </c>
      <c r="D48" s="114">
        <v>41965</v>
      </c>
      <c r="E48" s="114">
        <v>81820</v>
      </c>
      <c r="F48" s="114">
        <v>24768</v>
      </c>
      <c r="G48" s="114">
        <v>11194</v>
      </c>
      <c r="H48" s="114">
        <v>37523</v>
      </c>
      <c r="I48" s="115">
        <v>13836</v>
      </c>
      <c r="J48" s="114">
        <v>8129</v>
      </c>
      <c r="K48" s="114">
        <v>5707</v>
      </c>
      <c r="L48" s="423">
        <v>8940</v>
      </c>
      <c r="M48" s="424">
        <v>7802</v>
      </c>
    </row>
    <row r="49" spans="1:17" s="110" customFormat="1" ht="11.1" customHeight="1" x14ac:dyDescent="0.2">
      <c r="A49" s="422" t="s">
        <v>389</v>
      </c>
      <c r="B49" s="115">
        <v>105806</v>
      </c>
      <c r="C49" s="114">
        <v>63942</v>
      </c>
      <c r="D49" s="114">
        <v>41864</v>
      </c>
      <c r="E49" s="114">
        <v>80874</v>
      </c>
      <c r="F49" s="114">
        <v>24932</v>
      </c>
      <c r="G49" s="114">
        <v>10913</v>
      </c>
      <c r="H49" s="114">
        <v>37294</v>
      </c>
      <c r="I49" s="115">
        <v>13824</v>
      </c>
      <c r="J49" s="114">
        <v>8153</v>
      </c>
      <c r="K49" s="114">
        <v>5671</v>
      </c>
      <c r="L49" s="423">
        <v>5250</v>
      </c>
      <c r="M49" s="424">
        <v>6225</v>
      </c>
    </row>
    <row r="50" spans="1:17" ht="15" customHeight="1" x14ac:dyDescent="0.2">
      <c r="A50" s="422" t="s">
        <v>399</v>
      </c>
      <c r="B50" s="143">
        <v>105349</v>
      </c>
      <c r="C50" s="144">
        <v>63811</v>
      </c>
      <c r="D50" s="144">
        <v>41538</v>
      </c>
      <c r="E50" s="144">
        <v>80539</v>
      </c>
      <c r="F50" s="144">
        <v>24810</v>
      </c>
      <c r="G50" s="144">
        <v>10472</v>
      </c>
      <c r="H50" s="144">
        <v>37302</v>
      </c>
      <c r="I50" s="143">
        <v>13319</v>
      </c>
      <c r="J50" s="144">
        <v>7804</v>
      </c>
      <c r="K50" s="144">
        <v>5515</v>
      </c>
      <c r="L50" s="426">
        <v>6298</v>
      </c>
      <c r="M50" s="427">
        <v>6886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0.43185631482611347</v>
      </c>
      <c r="C6" s="480">
        <f>'Tabelle 3.3'!J11</f>
        <v>-9.4623071171232418</v>
      </c>
      <c r="D6" s="481">
        <f t="shared" ref="D6:E9" si="0">IF(OR(AND(B6&gt;=-50,B6&lt;=50),ISNUMBER(B6)=FALSE),B6,"")</f>
        <v>0.43185631482611347</v>
      </c>
      <c r="E6" s="481">
        <f t="shared" si="0"/>
        <v>-9.4623071171232418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0.43185631482611347</v>
      </c>
      <c r="C14" s="480">
        <f>'Tabelle 3.3'!J11</f>
        <v>-9.4623071171232418</v>
      </c>
      <c r="D14" s="481">
        <f>IF(OR(AND(B14&gt;=-50,B14&lt;=50),ISNUMBER(B14)=FALSE),B14,"")</f>
        <v>0.43185631482611347</v>
      </c>
      <c r="E14" s="481">
        <f>IF(OR(AND(C14&gt;=-50,C14&lt;=50),ISNUMBER(C14)=FALSE),C14,"")</f>
        <v>-9.4623071171232418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-3.6585365853658538</v>
      </c>
      <c r="C15" s="480">
        <f>'Tabelle 3.3'!J12</f>
        <v>-19.148936170212767</v>
      </c>
      <c r="D15" s="481">
        <f t="shared" ref="D15:E45" si="3">IF(OR(AND(B15&gt;=-50,B15&lt;=50),ISNUMBER(B15)=FALSE),B15,"")</f>
        <v>-3.6585365853658538</v>
      </c>
      <c r="E15" s="481">
        <f t="shared" si="3"/>
        <v>-19.148936170212767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3.5162493340436867</v>
      </c>
      <c r="C16" s="480">
        <f>'Tabelle 3.3'!J13</f>
        <v>11.428571428571429</v>
      </c>
      <c r="D16" s="481">
        <f t="shared" si="3"/>
        <v>3.5162493340436867</v>
      </c>
      <c r="E16" s="481">
        <f t="shared" si="3"/>
        <v>11.428571428571429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-1.7296043914442552</v>
      </c>
      <c r="C17" s="480">
        <f>'Tabelle 3.3'!J14</f>
        <v>-4.0376850605652761</v>
      </c>
      <c r="D17" s="481">
        <f t="shared" si="3"/>
        <v>-1.7296043914442552</v>
      </c>
      <c r="E17" s="481">
        <f t="shared" si="3"/>
        <v>-4.0376850605652761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t="str">
        <f>'Tabelle 2.3'!J15</f>
        <v>*</v>
      </c>
      <c r="C18" s="480" t="str">
        <f>'Tabelle 3.3'!J15</f>
        <v>*</v>
      </c>
      <c r="D18" s="481" t="str">
        <f t="shared" si="3"/>
        <v>*</v>
      </c>
      <c r="E18" s="481" t="str">
        <f t="shared" si="3"/>
        <v>*</v>
      </c>
      <c r="F18" s="476" t="str">
        <f t="shared" si="4"/>
        <v/>
      </c>
      <c r="G18" s="476" t="str">
        <f t="shared" si="4"/>
        <v/>
      </c>
      <c r="H18" s="482">
        <f t="shared" si="5"/>
        <v>-0.75</v>
      </c>
      <c r="I18" s="482">
        <f t="shared" si="5"/>
        <v>-0.75</v>
      </c>
      <c r="J18" s="476">
        <f t="shared" si="6"/>
        <v>46</v>
      </c>
      <c r="K18" s="476">
        <f t="shared" si="7"/>
        <v>45</v>
      </c>
      <c r="L18" s="476">
        <f t="shared" si="8"/>
        <v>46</v>
      </c>
      <c r="M18" s="476">
        <f t="shared" si="9"/>
        <v>45</v>
      </c>
      <c r="N18" s="476">
        <v>46</v>
      </c>
    </row>
    <row r="19" spans="1:14" s="475" customFormat="1" ht="15" customHeight="1" x14ac:dyDescent="0.2">
      <c r="A19" s="475">
        <v>6</v>
      </c>
      <c r="B19" s="479">
        <f>'Tabelle 2.3'!J16</f>
        <v>-0.6491499227202473</v>
      </c>
      <c r="C19" s="480">
        <f>'Tabelle 3.3'!J16</f>
        <v>8.3003952569169961</v>
      </c>
      <c r="D19" s="481">
        <f t="shared" si="3"/>
        <v>-0.6491499227202473</v>
      </c>
      <c r="E19" s="481">
        <f t="shared" si="3"/>
        <v>8.3003952569169961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t="str">
        <f>'Tabelle 2.3'!J17</f>
        <v>*</v>
      </c>
      <c r="C20" s="480" t="str">
        <f>'Tabelle 3.3'!J17</f>
        <v>*</v>
      </c>
      <c r="D20" s="481" t="str">
        <f t="shared" si="3"/>
        <v>*</v>
      </c>
      <c r="E20" s="481" t="str">
        <f t="shared" si="3"/>
        <v>*</v>
      </c>
      <c r="F20" s="476" t="str">
        <f t="shared" si="4"/>
        <v/>
      </c>
      <c r="G20" s="476" t="str">
        <f t="shared" si="4"/>
        <v/>
      </c>
      <c r="H20" s="482">
        <f t="shared" si="5"/>
        <v>-0.75</v>
      </c>
      <c r="I20" s="482">
        <f t="shared" si="5"/>
        <v>-0.75</v>
      </c>
      <c r="J20" s="476">
        <f t="shared" si="6"/>
        <v>67</v>
      </c>
      <c r="K20" s="476">
        <f t="shared" si="7"/>
        <v>45</v>
      </c>
      <c r="L20" s="476">
        <f t="shared" si="8"/>
        <v>67</v>
      </c>
      <c r="M20" s="476">
        <f t="shared" si="9"/>
        <v>45</v>
      </c>
      <c r="N20" s="476">
        <v>67</v>
      </c>
    </row>
    <row r="21" spans="1:14" s="475" customFormat="1" ht="15" customHeight="1" x14ac:dyDescent="0.2">
      <c r="A21" s="475">
        <v>8</v>
      </c>
      <c r="B21" s="479">
        <f>'Tabelle 2.3'!J18</f>
        <v>5.6861428251623014</v>
      </c>
      <c r="C21" s="480">
        <f>'Tabelle 3.3'!J18</f>
        <v>1.25</v>
      </c>
      <c r="D21" s="481">
        <f t="shared" si="3"/>
        <v>5.6861428251623014</v>
      </c>
      <c r="E21" s="481">
        <f t="shared" si="3"/>
        <v>1.25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1.0047788261242494</v>
      </c>
      <c r="C22" s="480">
        <f>'Tabelle 3.3'!J19</f>
        <v>-35.428968391802712</v>
      </c>
      <c r="D22" s="481">
        <f t="shared" si="3"/>
        <v>1.0047788261242494</v>
      </c>
      <c r="E22" s="481">
        <f t="shared" si="3"/>
        <v>-35.428968391802712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6.2776814943192756</v>
      </c>
      <c r="C23" s="480">
        <f>'Tabelle 3.3'!J20</f>
        <v>-0.6741573033707865</v>
      </c>
      <c r="D23" s="481">
        <f t="shared" si="3"/>
        <v>6.2776814943192756</v>
      </c>
      <c r="E23" s="481">
        <f t="shared" si="3"/>
        <v>-0.6741573033707865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-2.3071852340145025</v>
      </c>
      <c r="C24" s="480">
        <f>'Tabelle 3.3'!J21</f>
        <v>-9.228550829127613</v>
      </c>
      <c r="D24" s="481">
        <f t="shared" si="3"/>
        <v>-2.3071852340145025</v>
      </c>
      <c r="E24" s="481">
        <f t="shared" si="3"/>
        <v>-9.228550829127613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-1.7108639863130881</v>
      </c>
      <c r="C25" s="480">
        <f>'Tabelle 3.3'!J22</f>
        <v>-3.8095238095238093</v>
      </c>
      <c r="D25" s="481">
        <f t="shared" si="3"/>
        <v>-1.7108639863130881</v>
      </c>
      <c r="E25" s="481">
        <f t="shared" si="3"/>
        <v>-3.8095238095238093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-1.6046681254558717</v>
      </c>
      <c r="C26" s="480">
        <f>'Tabelle 3.3'!J23</f>
        <v>5.4347826086956523</v>
      </c>
      <c r="D26" s="481">
        <f t="shared" si="3"/>
        <v>-1.6046681254558717</v>
      </c>
      <c r="E26" s="481">
        <f t="shared" si="3"/>
        <v>5.4347826086956523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1.408225316050568</v>
      </c>
      <c r="C27" s="480">
        <f>'Tabelle 3.3'!J24</f>
        <v>2.3015873015873014</v>
      </c>
      <c r="D27" s="481">
        <f t="shared" si="3"/>
        <v>1.408225316050568</v>
      </c>
      <c r="E27" s="481">
        <f t="shared" si="3"/>
        <v>2.3015873015873014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2.6392352452202825</v>
      </c>
      <c r="C28" s="480">
        <f>'Tabelle 3.3'!J25</f>
        <v>0.6962576153176675</v>
      </c>
      <c r="D28" s="481">
        <f t="shared" si="3"/>
        <v>2.6392352452202825</v>
      </c>
      <c r="E28" s="481">
        <f t="shared" si="3"/>
        <v>0.6962576153176675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-4.7905995781862005</v>
      </c>
      <c r="C29" s="480">
        <f>'Tabelle 3.3'!J26</f>
        <v>-15.023474178403756</v>
      </c>
      <c r="D29" s="481">
        <f t="shared" si="3"/>
        <v>-4.7905995781862005</v>
      </c>
      <c r="E29" s="481">
        <f t="shared" si="3"/>
        <v>-15.023474178403756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2.2687609075043631</v>
      </c>
      <c r="C30" s="480">
        <f>'Tabelle 3.3'!J27</f>
        <v>2.816901408450704</v>
      </c>
      <c r="D30" s="481">
        <f t="shared" si="3"/>
        <v>2.2687609075043631</v>
      </c>
      <c r="E30" s="481">
        <f t="shared" si="3"/>
        <v>2.816901408450704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6.2529606821411656</v>
      </c>
      <c r="C31" s="480">
        <f>'Tabelle 3.3'!J28</f>
        <v>-16.193181818181817</v>
      </c>
      <c r="D31" s="481">
        <f t="shared" si="3"/>
        <v>6.2529606821411656</v>
      </c>
      <c r="E31" s="481">
        <f t="shared" si="3"/>
        <v>-16.193181818181817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2.6810912511759173</v>
      </c>
      <c r="C32" s="480">
        <f>'Tabelle 3.3'!J29</f>
        <v>-4.1095890410958908</v>
      </c>
      <c r="D32" s="481">
        <f t="shared" si="3"/>
        <v>2.6810912511759173</v>
      </c>
      <c r="E32" s="481">
        <f t="shared" si="3"/>
        <v>-4.1095890410958908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0.91445989712326159</v>
      </c>
      <c r="C33" s="480">
        <f>'Tabelle 3.3'!J30</f>
        <v>-7.1428571428571432</v>
      </c>
      <c r="D33" s="481">
        <f t="shared" si="3"/>
        <v>0.91445989712326159</v>
      </c>
      <c r="E33" s="481">
        <f t="shared" si="3"/>
        <v>-7.1428571428571432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0.9536784741144414</v>
      </c>
      <c r="C34" s="480">
        <f>'Tabelle 3.3'!J31</f>
        <v>-4.5051194539249151</v>
      </c>
      <c r="D34" s="481">
        <f t="shared" si="3"/>
        <v>0.9536784741144414</v>
      </c>
      <c r="E34" s="481">
        <f t="shared" si="3"/>
        <v>-4.5051194539249151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-3.6585365853658538</v>
      </c>
      <c r="C37" s="480">
        <f>'Tabelle 3.3'!J34</f>
        <v>-19.148936170212767</v>
      </c>
      <c r="D37" s="481">
        <f t="shared" si="3"/>
        <v>-3.6585365853658538</v>
      </c>
      <c r="E37" s="481">
        <f t="shared" si="3"/>
        <v>-19.148936170212767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-0.84553982883475975</v>
      </c>
      <c r="C38" s="480">
        <f>'Tabelle 3.3'!J35</f>
        <v>-1.589825119236884</v>
      </c>
      <c r="D38" s="481">
        <f t="shared" si="3"/>
        <v>-0.84553982883475975</v>
      </c>
      <c r="E38" s="481">
        <f t="shared" si="3"/>
        <v>-1.589825119236884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1.5425399423549087</v>
      </c>
      <c r="C39" s="480">
        <f>'Tabelle 3.3'!J36</f>
        <v>-10.167089362971804</v>
      </c>
      <c r="D39" s="481">
        <f t="shared" si="3"/>
        <v>1.5425399423549087</v>
      </c>
      <c r="E39" s="481">
        <f t="shared" si="3"/>
        <v>-10.167089362971804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1.5425399423549087</v>
      </c>
      <c r="C45" s="480">
        <f>'Tabelle 3.3'!J36</f>
        <v>-10.167089362971804</v>
      </c>
      <c r="D45" s="481">
        <f t="shared" si="3"/>
        <v>1.5425399423549087</v>
      </c>
      <c r="E45" s="481">
        <f t="shared" si="3"/>
        <v>-10.167089362971804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98835</v>
      </c>
      <c r="C51" s="487">
        <v>10775</v>
      </c>
      <c r="D51" s="487">
        <v>5050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98847</v>
      </c>
      <c r="C52" s="487">
        <v>11041</v>
      </c>
      <c r="D52" s="487">
        <v>5039</v>
      </c>
      <c r="E52" s="488">
        <f t="shared" ref="E52:G70" si="11">IF($A$51=37802,IF(COUNTBLANK(B$51:B$70)&gt;0,#N/A,B52/B$51*100),IF(COUNTBLANK(B$51:B$75)&gt;0,#N/A,B52/B$51*100))</f>
        <v>100.01214144786765</v>
      </c>
      <c r="F52" s="488">
        <f t="shared" si="11"/>
        <v>102.46867749419954</v>
      </c>
      <c r="G52" s="488">
        <f t="shared" si="11"/>
        <v>99.78217821782178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100519</v>
      </c>
      <c r="C53" s="487">
        <v>10868</v>
      </c>
      <c r="D53" s="487">
        <v>5285</v>
      </c>
      <c r="E53" s="488">
        <f t="shared" si="11"/>
        <v>101.70384985076137</v>
      </c>
      <c r="F53" s="488">
        <f t="shared" si="11"/>
        <v>100.86310904872389</v>
      </c>
      <c r="G53" s="488">
        <f t="shared" si="11"/>
        <v>104.65346534653466</v>
      </c>
      <c r="H53" s="489">
        <f>IF(ISERROR(L53)=TRUE,IF(MONTH(A53)=MONTH(MAX(A$51:A$75)),A53,""),"")</f>
        <v>41883</v>
      </c>
      <c r="I53" s="488">
        <f t="shared" si="12"/>
        <v>101.70384985076137</v>
      </c>
      <c r="J53" s="488">
        <f t="shared" si="10"/>
        <v>100.86310904872389</v>
      </c>
      <c r="K53" s="488">
        <f t="shared" si="10"/>
        <v>104.65346534653466</v>
      </c>
      <c r="L53" s="488" t="e">
        <f t="shared" si="13"/>
        <v>#N/A</v>
      </c>
    </row>
    <row r="54" spans="1:14" ht="15" customHeight="1" x14ac:dyDescent="0.2">
      <c r="A54" s="490" t="s">
        <v>462</v>
      </c>
      <c r="B54" s="487">
        <v>99586</v>
      </c>
      <c r="C54" s="487">
        <v>11057</v>
      </c>
      <c r="D54" s="487">
        <v>5191</v>
      </c>
      <c r="E54" s="488">
        <f t="shared" si="11"/>
        <v>100.75985227905096</v>
      </c>
      <c r="F54" s="488">
        <f t="shared" si="11"/>
        <v>102.61716937354987</v>
      </c>
      <c r="G54" s="488">
        <f t="shared" si="11"/>
        <v>102.79207920792079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99298</v>
      </c>
      <c r="C55" s="487">
        <v>10968</v>
      </c>
      <c r="D55" s="487">
        <v>5034</v>
      </c>
      <c r="E55" s="488">
        <f t="shared" si="11"/>
        <v>100.46845753022716</v>
      </c>
      <c r="F55" s="488">
        <f t="shared" si="11"/>
        <v>101.79118329466357</v>
      </c>
      <c r="G55" s="488">
        <f t="shared" si="11"/>
        <v>99.683168316831683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99535</v>
      </c>
      <c r="C56" s="487">
        <v>11303</v>
      </c>
      <c r="D56" s="487">
        <v>5135</v>
      </c>
      <c r="E56" s="488">
        <f t="shared" si="11"/>
        <v>100.70825112561339</v>
      </c>
      <c r="F56" s="488">
        <f t="shared" si="11"/>
        <v>104.9002320185615</v>
      </c>
      <c r="G56" s="488">
        <f t="shared" si="11"/>
        <v>101.68316831683168</v>
      </c>
      <c r="H56" s="489" t="str">
        <f t="shared" si="14"/>
        <v/>
      </c>
      <c r="I56" s="488" t="str">
        <f t="shared" si="12"/>
        <v/>
      </c>
      <c r="J56" s="488" t="str">
        <f t="shared" si="10"/>
        <v/>
      </c>
      <c r="K56" s="488" t="str">
        <f t="shared" si="10"/>
        <v/>
      </c>
      <c r="L56" s="488" t="e">
        <f t="shared" si="13"/>
        <v>#N/A</v>
      </c>
    </row>
    <row r="57" spans="1:14" ht="15" customHeight="1" x14ac:dyDescent="0.2">
      <c r="A57" s="490">
        <v>42248</v>
      </c>
      <c r="B57" s="487">
        <v>101714</v>
      </c>
      <c r="C57" s="487">
        <v>11101</v>
      </c>
      <c r="D57" s="487">
        <v>5315</v>
      </c>
      <c r="E57" s="488">
        <f t="shared" si="11"/>
        <v>102.91293570091567</v>
      </c>
      <c r="F57" s="488">
        <f t="shared" si="11"/>
        <v>103.02552204176334</v>
      </c>
      <c r="G57" s="488">
        <f t="shared" si="11"/>
        <v>105.24752475247526</v>
      </c>
      <c r="H57" s="489">
        <f t="shared" si="14"/>
        <v>42248</v>
      </c>
      <c r="I57" s="488">
        <f t="shared" si="12"/>
        <v>102.91293570091567</v>
      </c>
      <c r="J57" s="488">
        <f t="shared" si="10"/>
        <v>103.02552204176334</v>
      </c>
      <c r="K57" s="488">
        <f t="shared" si="10"/>
        <v>105.24752475247526</v>
      </c>
      <c r="L57" s="488" t="e">
        <f t="shared" si="13"/>
        <v>#N/A</v>
      </c>
    </row>
    <row r="58" spans="1:14" ht="15" customHeight="1" x14ac:dyDescent="0.2">
      <c r="A58" s="490" t="s">
        <v>465</v>
      </c>
      <c r="B58" s="487">
        <v>101230</v>
      </c>
      <c r="C58" s="487">
        <v>11257</v>
      </c>
      <c r="D58" s="487">
        <v>5307</v>
      </c>
      <c r="E58" s="488">
        <f t="shared" si="11"/>
        <v>102.42323063692011</v>
      </c>
      <c r="F58" s="488">
        <f t="shared" si="11"/>
        <v>104.47331786542924</v>
      </c>
      <c r="G58" s="488">
        <f t="shared" si="11"/>
        <v>105.0891089108911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100924</v>
      </c>
      <c r="C59" s="487">
        <v>11201</v>
      </c>
      <c r="D59" s="487">
        <v>5157</v>
      </c>
      <c r="E59" s="488">
        <f t="shared" si="11"/>
        <v>102.11362371629484</v>
      </c>
      <c r="F59" s="488">
        <f t="shared" si="11"/>
        <v>103.95359628770302</v>
      </c>
      <c r="G59" s="488">
        <f t="shared" si="11"/>
        <v>102.11881188118812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101007</v>
      </c>
      <c r="C60" s="487">
        <v>11040</v>
      </c>
      <c r="D60" s="487">
        <v>5174</v>
      </c>
      <c r="E60" s="488">
        <f t="shared" si="11"/>
        <v>102.19760206404614</v>
      </c>
      <c r="F60" s="488">
        <f t="shared" si="11"/>
        <v>102.45939675174014</v>
      </c>
      <c r="G60" s="488">
        <f t="shared" si="11"/>
        <v>102.45544554455446</v>
      </c>
      <c r="H60" s="489" t="str">
        <f t="shared" si="14"/>
        <v/>
      </c>
      <c r="I60" s="488" t="str">
        <f t="shared" si="12"/>
        <v/>
      </c>
      <c r="J60" s="488" t="str">
        <f t="shared" si="10"/>
        <v/>
      </c>
      <c r="K60" s="488" t="str">
        <f t="shared" si="10"/>
        <v/>
      </c>
      <c r="L60" s="488" t="e">
        <f t="shared" si="13"/>
        <v>#N/A</v>
      </c>
    </row>
    <row r="61" spans="1:14" ht="15" customHeight="1" x14ac:dyDescent="0.2">
      <c r="A61" s="490">
        <v>42614</v>
      </c>
      <c r="B61" s="487">
        <v>102457</v>
      </c>
      <c r="C61" s="487">
        <v>10506</v>
      </c>
      <c r="D61" s="487">
        <v>5389</v>
      </c>
      <c r="E61" s="488">
        <f t="shared" si="11"/>
        <v>103.66469368138817</v>
      </c>
      <c r="F61" s="488">
        <f t="shared" si="11"/>
        <v>97.503480278422273</v>
      </c>
      <c r="G61" s="488">
        <f t="shared" si="11"/>
        <v>106.71287128712872</v>
      </c>
      <c r="H61" s="489">
        <f t="shared" si="14"/>
        <v>42614</v>
      </c>
      <c r="I61" s="488">
        <f t="shared" si="12"/>
        <v>103.66469368138817</v>
      </c>
      <c r="J61" s="488">
        <f t="shared" si="10"/>
        <v>97.503480278422273</v>
      </c>
      <c r="K61" s="488">
        <f t="shared" si="10"/>
        <v>106.71287128712872</v>
      </c>
      <c r="L61" s="488" t="e">
        <f t="shared" si="13"/>
        <v>#N/A</v>
      </c>
    </row>
    <row r="62" spans="1:14" ht="15" customHeight="1" x14ac:dyDescent="0.2">
      <c r="A62" s="490" t="s">
        <v>468</v>
      </c>
      <c r="B62" s="487">
        <v>102418</v>
      </c>
      <c r="C62" s="487">
        <v>10566</v>
      </c>
      <c r="D62" s="487">
        <v>5318</v>
      </c>
      <c r="E62" s="488">
        <f t="shared" si="11"/>
        <v>103.62523397581829</v>
      </c>
      <c r="F62" s="488">
        <f t="shared" si="11"/>
        <v>98.060324825986072</v>
      </c>
      <c r="G62" s="488">
        <f t="shared" si="11"/>
        <v>105.30693069306932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102111</v>
      </c>
      <c r="C63" s="487">
        <v>10480</v>
      </c>
      <c r="D63" s="487">
        <v>5278</v>
      </c>
      <c r="E63" s="488">
        <f t="shared" si="11"/>
        <v>103.31461526787069</v>
      </c>
      <c r="F63" s="488">
        <f t="shared" si="11"/>
        <v>97.262180974477957</v>
      </c>
      <c r="G63" s="488">
        <f t="shared" si="11"/>
        <v>104.51485148514851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102017</v>
      </c>
      <c r="C64" s="487">
        <v>10482</v>
      </c>
      <c r="D64" s="487">
        <v>5327</v>
      </c>
      <c r="E64" s="488">
        <f t="shared" si="11"/>
        <v>103.21950725957403</v>
      </c>
      <c r="F64" s="488">
        <f t="shared" si="11"/>
        <v>97.280742459396748</v>
      </c>
      <c r="G64" s="488">
        <f t="shared" si="11"/>
        <v>105.48514851485149</v>
      </c>
      <c r="H64" s="489" t="str">
        <f t="shared" si="14"/>
        <v/>
      </c>
      <c r="I64" s="488" t="str">
        <f t="shared" si="12"/>
        <v/>
      </c>
      <c r="J64" s="488" t="str">
        <f t="shared" si="10"/>
        <v/>
      </c>
      <c r="K64" s="488" t="str">
        <f t="shared" si="10"/>
        <v/>
      </c>
      <c r="L64" s="488" t="e">
        <f t="shared" si="13"/>
        <v>#N/A</v>
      </c>
    </row>
    <row r="65" spans="1:12" ht="15" customHeight="1" x14ac:dyDescent="0.2">
      <c r="A65" s="490">
        <v>42979</v>
      </c>
      <c r="B65" s="487">
        <v>103732</v>
      </c>
      <c r="C65" s="487">
        <v>10174</v>
      </c>
      <c r="D65" s="487">
        <v>5482</v>
      </c>
      <c r="E65" s="488">
        <f t="shared" si="11"/>
        <v>104.95472251732684</v>
      </c>
      <c r="F65" s="488">
        <f t="shared" si="11"/>
        <v>94.422273781902561</v>
      </c>
      <c r="G65" s="488">
        <f t="shared" si="11"/>
        <v>108.55445544554456</v>
      </c>
      <c r="H65" s="489">
        <f t="shared" si="14"/>
        <v>42979</v>
      </c>
      <c r="I65" s="488">
        <f t="shared" si="12"/>
        <v>104.95472251732684</v>
      </c>
      <c r="J65" s="488">
        <f t="shared" si="10"/>
        <v>94.422273781902561</v>
      </c>
      <c r="K65" s="488">
        <f t="shared" si="10"/>
        <v>108.55445544554456</v>
      </c>
      <c r="L65" s="488" t="e">
        <f t="shared" si="13"/>
        <v>#N/A</v>
      </c>
    </row>
    <row r="66" spans="1:12" ht="15" customHeight="1" x14ac:dyDescent="0.2">
      <c r="A66" s="490" t="s">
        <v>471</v>
      </c>
      <c r="B66" s="487">
        <v>103362</v>
      </c>
      <c r="C66" s="487">
        <v>10428</v>
      </c>
      <c r="D66" s="487">
        <v>5580</v>
      </c>
      <c r="E66" s="488">
        <f t="shared" si="11"/>
        <v>104.58036120807405</v>
      </c>
      <c r="F66" s="488">
        <f t="shared" si="11"/>
        <v>96.779582366589324</v>
      </c>
      <c r="G66" s="488">
        <f t="shared" si="11"/>
        <v>110.4950495049505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103230</v>
      </c>
      <c r="C67" s="487">
        <v>10084</v>
      </c>
      <c r="D67" s="487">
        <v>5500</v>
      </c>
      <c r="E67" s="488">
        <f t="shared" si="11"/>
        <v>104.44680528152983</v>
      </c>
      <c r="F67" s="488">
        <f t="shared" si="11"/>
        <v>93.587006960556835</v>
      </c>
      <c r="G67" s="488">
        <f t="shared" si="11"/>
        <v>108.91089108910892</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102627</v>
      </c>
      <c r="C68" s="487">
        <v>9992</v>
      </c>
      <c r="D68" s="487">
        <v>5562</v>
      </c>
      <c r="E68" s="488">
        <f t="shared" si="11"/>
        <v>103.83669752617999</v>
      </c>
      <c r="F68" s="488">
        <f t="shared" si="11"/>
        <v>92.733178654292345</v>
      </c>
      <c r="G68" s="488">
        <f t="shared" si="11"/>
        <v>110.13861386138615</v>
      </c>
      <c r="H68" s="489" t="str">
        <f t="shared" si="14"/>
        <v/>
      </c>
      <c r="I68" s="488" t="str">
        <f t="shared" si="12"/>
        <v/>
      </c>
      <c r="J68" s="488" t="str">
        <f t="shared" si="12"/>
        <v/>
      </c>
      <c r="K68" s="488" t="str">
        <f t="shared" si="12"/>
        <v/>
      </c>
      <c r="L68" s="488" t="e">
        <f t="shared" si="13"/>
        <v>#N/A</v>
      </c>
    </row>
    <row r="69" spans="1:12" ht="15" customHeight="1" x14ac:dyDescent="0.2">
      <c r="A69" s="490">
        <v>43344</v>
      </c>
      <c r="B69" s="487">
        <v>104824</v>
      </c>
      <c r="C69" s="487">
        <v>9842</v>
      </c>
      <c r="D69" s="487">
        <v>5846</v>
      </c>
      <c r="E69" s="488">
        <f t="shared" si="11"/>
        <v>106.05959427328375</v>
      </c>
      <c r="F69" s="488">
        <f t="shared" si="11"/>
        <v>91.34106728538282</v>
      </c>
      <c r="G69" s="488">
        <f t="shared" si="11"/>
        <v>115.76237623762376</v>
      </c>
      <c r="H69" s="489">
        <f t="shared" si="14"/>
        <v>43344</v>
      </c>
      <c r="I69" s="488">
        <f t="shared" si="12"/>
        <v>106.05959427328375</v>
      </c>
      <c r="J69" s="488">
        <f t="shared" si="12"/>
        <v>91.34106728538282</v>
      </c>
      <c r="K69" s="488">
        <f t="shared" si="12"/>
        <v>115.76237623762376</v>
      </c>
      <c r="L69" s="488" t="e">
        <f t="shared" si="13"/>
        <v>#N/A</v>
      </c>
    </row>
    <row r="70" spans="1:12" ht="15" customHeight="1" x14ac:dyDescent="0.2">
      <c r="A70" s="490" t="s">
        <v>474</v>
      </c>
      <c r="B70" s="487">
        <v>103771</v>
      </c>
      <c r="C70" s="487">
        <v>9631</v>
      </c>
      <c r="D70" s="487">
        <v>5723</v>
      </c>
      <c r="E70" s="488">
        <f t="shared" si="11"/>
        <v>104.99418222289674</v>
      </c>
      <c r="F70" s="488">
        <f t="shared" si="11"/>
        <v>89.382830626450115</v>
      </c>
      <c r="G70" s="488">
        <f t="shared" si="11"/>
        <v>113.32673267326732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104896</v>
      </c>
      <c r="C71" s="487">
        <v>9148</v>
      </c>
      <c r="D71" s="487">
        <v>5563</v>
      </c>
      <c r="E71" s="491">
        <f t="shared" ref="E71:G75" si="15">IF($A$51=37802,IF(COUNTBLANK(B$51:B$70)&gt;0,#N/A,IF(ISBLANK(B71)=FALSE,B71/B$51*100,#N/A)),IF(COUNTBLANK(B$51:B$75)&gt;0,#N/A,B71/B$51*100))</f>
        <v>106.13244296048971</v>
      </c>
      <c r="F71" s="491">
        <f t="shared" si="15"/>
        <v>84.900232018561482</v>
      </c>
      <c r="G71" s="491">
        <f t="shared" si="15"/>
        <v>110.15841584158417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104883</v>
      </c>
      <c r="C72" s="487">
        <v>8385</v>
      </c>
      <c r="D72" s="487">
        <v>5590</v>
      </c>
      <c r="E72" s="491">
        <f t="shared" si="15"/>
        <v>106.11928972529974</v>
      </c>
      <c r="F72" s="491">
        <f t="shared" si="15"/>
        <v>77.819025522041755</v>
      </c>
      <c r="G72" s="491">
        <f t="shared" si="15"/>
        <v>110.69306930693071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106588</v>
      </c>
      <c r="C73" s="487">
        <v>8129</v>
      </c>
      <c r="D73" s="487">
        <v>5707</v>
      </c>
      <c r="E73" s="491">
        <f t="shared" si="15"/>
        <v>107.84438710982951</v>
      </c>
      <c r="F73" s="491">
        <f t="shared" si="15"/>
        <v>75.443155452436201</v>
      </c>
      <c r="G73" s="491">
        <f t="shared" si="15"/>
        <v>113.009900990099</v>
      </c>
      <c r="H73" s="492">
        <f>IF(A$51=37802,IF(ISERROR(L73)=TRUE,IF(ISBLANK(A73)=FALSE,IF(MONTH(A73)=MONTH(MAX(A$51:A$75)),A73,""),""),""),IF(ISERROR(L73)=TRUE,IF(MONTH(A73)=MONTH(MAX(A$51:A$75)),A73,""),""))</f>
        <v>43709</v>
      </c>
      <c r="I73" s="488">
        <f t="shared" si="12"/>
        <v>107.84438710982951</v>
      </c>
      <c r="J73" s="488">
        <f t="shared" si="12"/>
        <v>75.443155452436201</v>
      </c>
      <c r="K73" s="488">
        <f t="shared" si="12"/>
        <v>113.009900990099</v>
      </c>
      <c r="L73" s="488" t="e">
        <f t="shared" si="13"/>
        <v>#N/A</v>
      </c>
    </row>
    <row r="74" spans="1:12" ht="15" customHeight="1" x14ac:dyDescent="0.2">
      <c r="A74" s="490" t="s">
        <v>477</v>
      </c>
      <c r="B74" s="487">
        <v>105806</v>
      </c>
      <c r="C74" s="487">
        <v>8153</v>
      </c>
      <c r="D74" s="487">
        <v>5671</v>
      </c>
      <c r="E74" s="491">
        <f t="shared" si="15"/>
        <v>107.05316942378711</v>
      </c>
      <c r="F74" s="491">
        <f t="shared" si="15"/>
        <v>75.665893271461712</v>
      </c>
      <c r="G74" s="491">
        <f t="shared" si="15"/>
        <v>112.29702970297031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105349</v>
      </c>
      <c r="C75" s="493">
        <v>7804</v>
      </c>
      <c r="D75" s="493">
        <v>5515</v>
      </c>
      <c r="E75" s="491">
        <f t="shared" si="15"/>
        <v>106.5907826174938</v>
      </c>
      <c r="F75" s="491">
        <f t="shared" si="15"/>
        <v>72.426914153132245</v>
      </c>
      <c r="G75" s="491">
        <f t="shared" si="15"/>
        <v>109.20792079207922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107.84438710982951</v>
      </c>
      <c r="J77" s="488">
        <f>IF(J75&lt;&gt;"",J75,IF(J74&lt;&gt;"",J74,IF(J73&lt;&gt;"",J73,IF(J72&lt;&gt;"",J72,IF(J71&lt;&gt;"",J71,IF(J70&lt;&gt;"",J70,""))))))</f>
        <v>75.443155452436201</v>
      </c>
      <c r="K77" s="488">
        <f>IF(K75&lt;&gt;"",K75,IF(K74&lt;&gt;"",K74,IF(K73&lt;&gt;"",K73,IF(K72&lt;&gt;"",K72,IF(K71&lt;&gt;"",K71,IF(K70&lt;&gt;"",K70,""))))))</f>
        <v>113.009900990099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+7,8%</v>
      </c>
      <c r="J79" s="488" t="str">
        <f>"GeB - ausschließlich: "&amp;IF(J77&gt;100,"+","")&amp;TEXT(J77-100,"0,0")&amp;"%"</f>
        <v>GeB - ausschließlich: -24,6%</v>
      </c>
      <c r="K79" s="488" t="str">
        <f>"GeB - im Nebenjob: "&amp;IF(K77&gt;100,"+","")&amp;TEXT(K77-100,"0,0")&amp;"%"</f>
        <v>GeB - im Nebenjob: +13,0%</v>
      </c>
    </row>
    <row r="81" spans="9:9" ht="15" customHeight="1" x14ac:dyDescent="0.2">
      <c r="I81" s="488" t="str">
        <f>IF(ISERROR(HLOOKUP(1,I$78:K$79,2,FALSE)),"",HLOOKUP(1,I$78:K$79,2,FALSE))</f>
        <v>GeB - im Nebenjob: +13,0%</v>
      </c>
    </row>
    <row r="82" spans="9:9" ht="15" customHeight="1" x14ac:dyDescent="0.2">
      <c r="I82" s="488" t="str">
        <f>IF(ISERROR(HLOOKUP(2,I$78:K$79,2,FALSE)),"",HLOOKUP(2,I$78:K$79,2,FALSE))</f>
        <v>SvB: +7,8%</v>
      </c>
    </row>
    <row r="83" spans="9:9" ht="15" customHeight="1" x14ac:dyDescent="0.2">
      <c r="I83" s="488" t="str">
        <f>IF(ISERROR(HLOOKUP(3,I$78:K$79,2,FALSE)),"",HLOOKUP(3,I$78:K$79,2,FALSE))</f>
        <v>GeB - ausschließlich: -24,6%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105349</v>
      </c>
      <c r="E12" s="114">
        <v>105806</v>
      </c>
      <c r="F12" s="114">
        <v>106588</v>
      </c>
      <c r="G12" s="114">
        <v>104883</v>
      </c>
      <c r="H12" s="114">
        <v>104896</v>
      </c>
      <c r="I12" s="115">
        <v>453</v>
      </c>
      <c r="J12" s="116">
        <v>0.43185631482611347</v>
      </c>
      <c r="N12" s="117"/>
    </row>
    <row r="13" spans="1:15" s="110" customFormat="1" ht="13.5" customHeight="1" x14ac:dyDescent="0.2">
      <c r="A13" s="118" t="s">
        <v>105</v>
      </c>
      <c r="B13" s="119" t="s">
        <v>106</v>
      </c>
      <c r="C13" s="113">
        <v>60.571054305214098</v>
      </c>
      <c r="D13" s="114">
        <v>63811</v>
      </c>
      <c r="E13" s="114">
        <v>63942</v>
      </c>
      <c r="F13" s="114">
        <v>64623</v>
      </c>
      <c r="G13" s="114">
        <v>63522</v>
      </c>
      <c r="H13" s="114">
        <v>63447</v>
      </c>
      <c r="I13" s="115">
        <v>364</v>
      </c>
      <c r="J13" s="116">
        <v>0.57370718867716364</v>
      </c>
    </row>
    <row r="14" spans="1:15" s="110" customFormat="1" ht="13.5" customHeight="1" x14ac:dyDescent="0.2">
      <c r="A14" s="120"/>
      <c r="B14" s="119" t="s">
        <v>107</v>
      </c>
      <c r="C14" s="113">
        <v>39.428945694785902</v>
      </c>
      <c r="D14" s="114">
        <v>41538</v>
      </c>
      <c r="E14" s="114">
        <v>41864</v>
      </c>
      <c r="F14" s="114">
        <v>41965</v>
      </c>
      <c r="G14" s="114">
        <v>41361</v>
      </c>
      <c r="H14" s="114">
        <v>41449</v>
      </c>
      <c r="I14" s="115">
        <v>89</v>
      </c>
      <c r="J14" s="116">
        <v>0.21472170619315303</v>
      </c>
    </row>
    <row r="15" spans="1:15" s="110" customFormat="1" ht="13.5" customHeight="1" x14ac:dyDescent="0.2">
      <c r="A15" s="118" t="s">
        <v>105</v>
      </c>
      <c r="B15" s="121" t="s">
        <v>108</v>
      </c>
      <c r="C15" s="113">
        <v>9.9402936904954018</v>
      </c>
      <c r="D15" s="114">
        <v>10472</v>
      </c>
      <c r="E15" s="114">
        <v>10913</v>
      </c>
      <c r="F15" s="114">
        <v>11194</v>
      </c>
      <c r="G15" s="114">
        <v>10019</v>
      </c>
      <c r="H15" s="114">
        <v>10388</v>
      </c>
      <c r="I15" s="115">
        <v>84</v>
      </c>
      <c r="J15" s="116">
        <v>0.80862533692722371</v>
      </c>
    </row>
    <row r="16" spans="1:15" s="110" customFormat="1" ht="13.5" customHeight="1" x14ac:dyDescent="0.2">
      <c r="A16" s="118"/>
      <c r="B16" s="121" t="s">
        <v>109</v>
      </c>
      <c r="C16" s="113">
        <v>68.30155008590495</v>
      </c>
      <c r="D16" s="114">
        <v>71955</v>
      </c>
      <c r="E16" s="114">
        <v>72166</v>
      </c>
      <c r="F16" s="114">
        <v>72631</v>
      </c>
      <c r="G16" s="114">
        <v>72154</v>
      </c>
      <c r="H16" s="114">
        <v>72100</v>
      </c>
      <c r="I16" s="115">
        <v>-145</v>
      </c>
      <c r="J16" s="116">
        <v>-0.20110957004160887</v>
      </c>
    </row>
    <row r="17" spans="1:10" s="110" customFormat="1" ht="13.5" customHeight="1" x14ac:dyDescent="0.2">
      <c r="A17" s="118"/>
      <c r="B17" s="121" t="s">
        <v>110</v>
      </c>
      <c r="C17" s="113">
        <v>21.00447085401855</v>
      </c>
      <c r="D17" s="114">
        <v>22128</v>
      </c>
      <c r="E17" s="114">
        <v>21936</v>
      </c>
      <c r="F17" s="114">
        <v>21977</v>
      </c>
      <c r="G17" s="114">
        <v>21964</v>
      </c>
      <c r="H17" s="114">
        <v>21690</v>
      </c>
      <c r="I17" s="115">
        <v>438</v>
      </c>
      <c r="J17" s="116">
        <v>2.0193637621023512</v>
      </c>
    </row>
    <row r="18" spans="1:10" s="110" customFormat="1" ht="13.5" customHeight="1" x14ac:dyDescent="0.2">
      <c r="A18" s="120"/>
      <c r="B18" s="121" t="s">
        <v>111</v>
      </c>
      <c r="C18" s="113">
        <v>0.75368536958110666</v>
      </c>
      <c r="D18" s="114">
        <v>794</v>
      </c>
      <c r="E18" s="114">
        <v>791</v>
      </c>
      <c r="F18" s="114">
        <v>786</v>
      </c>
      <c r="G18" s="114">
        <v>746</v>
      </c>
      <c r="H18" s="114">
        <v>718</v>
      </c>
      <c r="I18" s="115">
        <v>76</v>
      </c>
      <c r="J18" s="116">
        <v>10.584958217270195</v>
      </c>
    </row>
    <row r="19" spans="1:10" s="110" customFormat="1" ht="13.5" customHeight="1" x14ac:dyDescent="0.2">
      <c r="A19" s="120"/>
      <c r="B19" s="121" t="s">
        <v>112</v>
      </c>
      <c r="C19" s="113">
        <v>0.26388480194401465</v>
      </c>
      <c r="D19" s="114">
        <v>278</v>
      </c>
      <c r="E19" s="114">
        <v>269</v>
      </c>
      <c r="F19" s="114">
        <v>300</v>
      </c>
      <c r="G19" s="114">
        <v>265</v>
      </c>
      <c r="H19" s="114">
        <v>248</v>
      </c>
      <c r="I19" s="115">
        <v>30</v>
      </c>
      <c r="J19" s="116">
        <v>12.096774193548388</v>
      </c>
    </row>
    <row r="20" spans="1:10" s="110" customFormat="1" ht="13.5" customHeight="1" x14ac:dyDescent="0.2">
      <c r="A20" s="118" t="s">
        <v>113</v>
      </c>
      <c r="B20" s="122" t="s">
        <v>114</v>
      </c>
      <c r="C20" s="113">
        <v>76.449705265356101</v>
      </c>
      <c r="D20" s="114">
        <v>80539</v>
      </c>
      <c r="E20" s="114">
        <v>80874</v>
      </c>
      <c r="F20" s="114">
        <v>81820</v>
      </c>
      <c r="G20" s="114">
        <v>80317</v>
      </c>
      <c r="H20" s="114">
        <v>80462</v>
      </c>
      <c r="I20" s="115">
        <v>77</v>
      </c>
      <c r="J20" s="116">
        <v>9.5697347816360523E-2</v>
      </c>
    </row>
    <row r="21" spans="1:10" s="110" customFormat="1" ht="13.5" customHeight="1" x14ac:dyDescent="0.2">
      <c r="A21" s="120"/>
      <c r="B21" s="122" t="s">
        <v>115</v>
      </c>
      <c r="C21" s="113">
        <v>23.550294734643899</v>
      </c>
      <c r="D21" s="114">
        <v>24810</v>
      </c>
      <c r="E21" s="114">
        <v>24932</v>
      </c>
      <c r="F21" s="114">
        <v>24768</v>
      </c>
      <c r="G21" s="114">
        <v>24566</v>
      </c>
      <c r="H21" s="114">
        <v>24434</v>
      </c>
      <c r="I21" s="115">
        <v>376</v>
      </c>
      <c r="J21" s="116">
        <v>1.5388393222558729</v>
      </c>
    </row>
    <row r="22" spans="1:10" s="110" customFormat="1" ht="13.5" customHeight="1" x14ac:dyDescent="0.2">
      <c r="A22" s="118" t="s">
        <v>113</v>
      </c>
      <c r="B22" s="122" t="s">
        <v>116</v>
      </c>
      <c r="C22" s="113">
        <v>84.209627049141432</v>
      </c>
      <c r="D22" s="114">
        <v>88714</v>
      </c>
      <c r="E22" s="114">
        <v>89326</v>
      </c>
      <c r="F22" s="114">
        <v>90008</v>
      </c>
      <c r="G22" s="114">
        <v>88981</v>
      </c>
      <c r="H22" s="114">
        <v>89376</v>
      </c>
      <c r="I22" s="115">
        <v>-662</v>
      </c>
      <c r="J22" s="116">
        <v>-0.74069101324740427</v>
      </c>
    </row>
    <row r="23" spans="1:10" s="110" customFormat="1" ht="13.5" customHeight="1" x14ac:dyDescent="0.2">
      <c r="A23" s="123"/>
      <c r="B23" s="124" t="s">
        <v>117</v>
      </c>
      <c r="C23" s="125">
        <v>15.720130233794341</v>
      </c>
      <c r="D23" s="114">
        <v>16561</v>
      </c>
      <c r="E23" s="114">
        <v>16397</v>
      </c>
      <c r="F23" s="114">
        <v>16501</v>
      </c>
      <c r="G23" s="114">
        <v>15823</v>
      </c>
      <c r="H23" s="114">
        <v>15437</v>
      </c>
      <c r="I23" s="115">
        <v>1124</v>
      </c>
      <c r="J23" s="116">
        <v>7.2812074885016518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13319</v>
      </c>
      <c r="E26" s="114">
        <v>13824</v>
      </c>
      <c r="F26" s="114">
        <v>13836</v>
      </c>
      <c r="G26" s="114">
        <v>13975</v>
      </c>
      <c r="H26" s="140">
        <v>14711</v>
      </c>
      <c r="I26" s="115">
        <v>-1392</v>
      </c>
      <c r="J26" s="116">
        <v>-9.4623071171232418</v>
      </c>
    </row>
    <row r="27" spans="1:10" s="110" customFormat="1" ht="13.5" customHeight="1" x14ac:dyDescent="0.2">
      <c r="A27" s="118" t="s">
        <v>105</v>
      </c>
      <c r="B27" s="119" t="s">
        <v>106</v>
      </c>
      <c r="C27" s="113">
        <v>39.222163826113075</v>
      </c>
      <c r="D27" s="115">
        <v>5224</v>
      </c>
      <c r="E27" s="114">
        <v>5400</v>
      </c>
      <c r="F27" s="114">
        <v>5368</v>
      </c>
      <c r="G27" s="114">
        <v>5382</v>
      </c>
      <c r="H27" s="140">
        <v>5835</v>
      </c>
      <c r="I27" s="115">
        <v>-611</v>
      </c>
      <c r="J27" s="116">
        <v>-10.471293916023994</v>
      </c>
    </row>
    <row r="28" spans="1:10" s="110" customFormat="1" ht="13.5" customHeight="1" x14ac:dyDescent="0.2">
      <c r="A28" s="120"/>
      <c r="B28" s="119" t="s">
        <v>107</v>
      </c>
      <c r="C28" s="113">
        <v>60.777836173886925</v>
      </c>
      <c r="D28" s="115">
        <v>8095</v>
      </c>
      <c r="E28" s="114">
        <v>8424</v>
      </c>
      <c r="F28" s="114">
        <v>8468</v>
      </c>
      <c r="G28" s="114">
        <v>8593</v>
      </c>
      <c r="H28" s="140">
        <v>8876</v>
      </c>
      <c r="I28" s="115">
        <v>-781</v>
      </c>
      <c r="J28" s="116">
        <v>-8.7990085624155032</v>
      </c>
    </row>
    <row r="29" spans="1:10" s="110" customFormat="1" ht="13.5" customHeight="1" x14ac:dyDescent="0.2">
      <c r="A29" s="118" t="s">
        <v>105</v>
      </c>
      <c r="B29" s="121" t="s">
        <v>108</v>
      </c>
      <c r="C29" s="113">
        <v>13.597116900668219</v>
      </c>
      <c r="D29" s="115">
        <v>1811</v>
      </c>
      <c r="E29" s="114">
        <v>1941</v>
      </c>
      <c r="F29" s="114">
        <v>1895</v>
      </c>
      <c r="G29" s="114">
        <v>2105</v>
      </c>
      <c r="H29" s="140">
        <v>2821</v>
      </c>
      <c r="I29" s="115">
        <v>-1010</v>
      </c>
      <c r="J29" s="116">
        <v>-35.802906770648704</v>
      </c>
    </row>
    <row r="30" spans="1:10" s="110" customFormat="1" ht="13.5" customHeight="1" x14ac:dyDescent="0.2">
      <c r="A30" s="118"/>
      <c r="B30" s="121" t="s">
        <v>109</v>
      </c>
      <c r="C30" s="113">
        <v>55.236879645619041</v>
      </c>
      <c r="D30" s="115">
        <v>7357</v>
      </c>
      <c r="E30" s="114">
        <v>7639</v>
      </c>
      <c r="F30" s="114">
        <v>7669</v>
      </c>
      <c r="G30" s="114">
        <v>7674</v>
      </c>
      <c r="H30" s="140">
        <v>7719</v>
      </c>
      <c r="I30" s="115">
        <v>-362</v>
      </c>
      <c r="J30" s="116">
        <v>-4.6897266485296019</v>
      </c>
    </row>
    <row r="31" spans="1:10" s="110" customFormat="1" ht="13.5" customHeight="1" x14ac:dyDescent="0.2">
      <c r="A31" s="118"/>
      <c r="B31" s="121" t="s">
        <v>110</v>
      </c>
      <c r="C31" s="113">
        <v>17.568886553044521</v>
      </c>
      <c r="D31" s="115">
        <v>2340</v>
      </c>
      <c r="E31" s="114">
        <v>2377</v>
      </c>
      <c r="F31" s="114">
        <v>2409</v>
      </c>
      <c r="G31" s="114">
        <v>2380</v>
      </c>
      <c r="H31" s="140">
        <v>2391</v>
      </c>
      <c r="I31" s="115">
        <v>-51</v>
      </c>
      <c r="J31" s="116">
        <v>-2.1329987452948558</v>
      </c>
    </row>
    <row r="32" spans="1:10" s="110" customFormat="1" ht="13.5" customHeight="1" x14ac:dyDescent="0.2">
      <c r="A32" s="120"/>
      <c r="B32" s="121" t="s">
        <v>111</v>
      </c>
      <c r="C32" s="113">
        <v>13.597116900668219</v>
      </c>
      <c r="D32" s="115">
        <v>1811</v>
      </c>
      <c r="E32" s="114">
        <v>1867</v>
      </c>
      <c r="F32" s="114">
        <v>1863</v>
      </c>
      <c r="G32" s="114">
        <v>1816</v>
      </c>
      <c r="H32" s="140">
        <v>1780</v>
      </c>
      <c r="I32" s="115">
        <v>31</v>
      </c>
      <c r="J32" s="116">
        <v>1.7415730337078652</v>
      </c>
    </row>
    <row r="33" spans="1:10" s="110" customFormat="1" ht="13.5" customHeight="1" x14ac:dyDescent="0.2">
      <c r="A33" s="120"/>
      <c r="B33" s="121" t="s">
        <v>112</v>
      </c>
      <c r="C33" s="113">
        <v>1.2613559576544786</v>
      </c>
      <c r="D33" s="115">
        <v>168</v>
      </c>
      <c r="E33" s="114">
        <v>182</v>
      </c>
      <c r="F33" s="114">
        <v>186</v>
      </c>
      <c r="G33" s="114">
        <v>159</v>
      </c>
      <c r="H33" s="140">
        <v>145</v>
      </c>
      <c r="I33" s="115">
        <v>23</v>
      </c>
      <c r="J33" s="116">
        <v>15.862068965517242</v>
      </c>
    </row>
    <row r="34" spans="1:10" s="110" customFormat="1" ht="13.5" customHeight="1" x14ac:dyDescent="0.2">
      <c r="A34" s="118" t="s">
        <v>113</v>
      </c>
      <c r="B34" s="122" t="s">
        <v>116</v>
      </c>
      <c r="C34" s="113">
        <v>75.936631879270209</v>
      </c>
      <c r="D34" s="115">
        <v>10114</v>
      </c>
      <c r="E34" s="114">
        <v>10522</v>
      </c>
      <c r="F34" s="114">
        <v>10546</v>
      </c>
      <c r="G34" s="114">
        <v>10689</v>
      </c>
      <c r="H34" s="140">
        <v>11440</v>
      </c>
      <c r="I34" s="115">
        <v>-1326</v>
      </c>
      <c r="J34" s="116">
        <v>-11.590909090909092</v>
      </c>
    </row>
    <row r="35" spans="1:10" s="110" customFormat="1" ht="13.5" customHeight="1" x14ac:dyDescent="0.2">
      <c r="A35" s="118"/>
      <c r="B35" s="119" t="s">
        <v>117</v>
      </c>
      <c r="C35" s="113">
        <v>23.650424206021473</v>
      </c>
      <c r="D35" s="115">
        <v>3150</v>
      </c>
      <c r="E35" s="114">
        <v>3255</v>
      </c>
      <c r="F35" s="114">
        <v>3230</v>
      </c>
      <c r="G35" s="114">
        <v>3230</v>
      </c>
      <c r="H35" s="140">
        <v>3218</v>
      </c>
      <c r="I35" s="115">
        <v>-68</v>
      </c>
      <c r="J35" s="116">
        <v>-2.113113735239279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7804</v>
      </c>
      <c r="E37" s="114">
        <v>8153</v>
      </c>
      <c r="F37" s="114">
        <v>8129</v>
      </c>
      <c r="G37" s="114">
        <v>8385</v>
      </c>
      <c r="H37" s="140">
        <v>9148</v>
      </c>
      <c r="I37" s="115">
        <v>-1344</v>
      </c>
      <c r="J37" s="116">
        <v>-14.691735898557061</v>
      </c>
    </row>
    <row r="38" spans="1:10" s="110" customFormat="1" ht="13.5" customHeight="1" x14ac:dyDescent="0.2">
      <c r="A38" s="118" t="s">
        <v>105</v>
      </c>
      <c r="B38" s="119" t="s">
        <v>106</v>
      </c>
      <c r="C38" s="113">
        <v>34.149154279856482</v>
      </c>
      <c r="D38" s="115">
        <v>2665</v>
      </c>
      <c r="E38" s="114">
        <v>2780</v>
      </c>
      <c r="F38" s="114">
        <v>2721</v>
      </c>
      <c r="G38" s="114">
        <v>2812</v>
      </c>
      <c r="H38" s="140">
        <v>3289</v>
      </c>
      <c r="I38" s="115">
        <v>-624</v>
      </c>
      <c r="J38" s="116">
        <v>-18.972332015810277</v>
      </c>
    </row>
    <row r="39" spans="1:10" s="110" customFormat="1" ht="13.5" customHeight="1" x14ac:dyDescent="0.2">
      <c r="A39" s="120"/>
      <c r="B39" s="119" t="s">
        <v>107</v>
      </c>
      <c r="C39" s="113">
        <v>65.850845720143511</v>
      </c>
      <c r="D39" s="115">
        <v>5139</v>
      </c>
      <c r="E39" s="114">
        <v>5373</v>
      </c>
      <c r="F39" s="114">
        <v>5408</v>
      </c>
      <c r="G39" s="114">
        <v>5573</v>
      </c>
      <c r="H39" s="140">
        <v>5859</v>
      </c>
      <c r="I39" s="115">
        <v>-720</v>
      </c>
      <c r="J39" s="116">
        <v>-12.288786482334869</v>
      </c>
    </row>
    <row r="40" spans="1:10" s="110" customFormat="1" ht="13.5" customHeight="1" x14ac:dyDescent="0.2">
      <c r="A40" s="118" t="s">
        <v>105</v>
      </c>
      <c r="B40" s="121" t="s">
        <v>108</v>
      </c>
      <c r="C40" s="113">
        <v>16.19682214249103</v>
      </c>
      <c r="D40" s="115">
        <v>1264</v>
      </c>
      <c r="E40" s="114">
        <v>1335</v>
      </c>
      <c r="F40" s="114">
        <v>1272</v>
      </c>
      <c r="G40" s="114">
        <v>1523</v>
      </c>
      <c r="H40" s="140">
        <v>2227</v>
      </c>
      <c r="I40" s="115">
        <v>-963</v>
      </c>
      <c r="J40" s="116">
        <v>-43.242029636281991</v>
      </c>
    </row>
    <row r="41" spans="1:10" s="110" customFormat="1" ht="13.5" customHeight="1" x14ac:dyDescent="0.2">
      <c r="A41" s="118"/>
      <c r="B41" s="121" t="s">
        <v>109</v>
      </c>
      <c r="C41" s="113">
        <v>42.888262429523323</v>
      </c>
      <c r="D41" s="115">
        <v>3347</v>
      </c>
      <c r="E41" s="114">
        <v>3533</v>
      </c>
      <c r="F41" s="114">
        <v>3544</v>
      </c>
      <c r="G41" s="114">
        <v>3608</v>
      </c>
      <c r="H41" s="140">
        <v>3677</v>
      </c>
      <c r="I41" s="115">
        <v>-330</v>
      </c>
      <c r="J41" s="116">
        <v>-8.9747076420995384</v>
      </c>
    </row>
    <row r="42" spans="1:10" s="110" customFormat="1" ht="13.5" customHeight="1" x14ac:dyDescent="0.2">
      <c r="A42" s="118"/>
      <c r="B42" s="121" t="s">
        <v>110</v>
      </c>
      <c r="C42" s="113">
        <v>18.464889800102512</v>
      </c>
      <c r="D42" s="115">
        <v>1441</v>
      </c>
      <c r="E42" s="114">
        <v>1480</v>
      </c>
      <c r="F42" s="114">
        <v>1506</v>
      </c>
      <c r="G42" s="114">
        <v>1492</v>
      </c>
      <c r="H42" s="140">
        <v>1524</v>
      </c>
      <c r="I42" s="115">
        <v>-83</v>
      </c>
      <c r="J42" s="116">
        <v>-5.4461942257217846</v>
      </c>
    </row>
    <row r="43" spans="1:10" s="110" customFormat="1" ht="13.5" customHeight="1" x14ac:dyDescent="0.2">
      <c r="A43" s="120"/>
      <c r="B43" s="121" t="s">
        <v>111</v>
      </c>
      <c r="C43" s="113">
        <v>22.450025627883136</v>
      </c>
      <c r="D43" s="115">
        <v>1752</v>
      </c>
      <c r="E43" s="114">
        <v>1805</v>
      </c>
      <c r="F43" s="114">
        <v>1807</v>
      </c>
      <c r="G43" s="114">
        <v>1762</v>
      </c>
      <c r="H43" s="140">
        <v>1720</v>
      </c>
      <c r="I43" s="115">
        <v>32</v>
      </c>
      <c r="J43" s="116">
        <v>1.8604651162790697</v>
      </c>
    </row>
    <row r="44" spans="1:10" s="110" customFormat="1" ht="13.5" customHeight="1" x14ac:dyDescent="0.2">
      <c r="A44" s="120"/>
      <c r="B44" s="121" t="s">
        <v>112</v>
      </c>
      <c r="C44" s="113">
        <v>1.8964633521271144</v>
      </c>
      <c r="D44" s="115">
        <v>148</v>
      </c>
      <c r="E44" s="114">
        <v>164</v>
      </c>
      <c r="F44" s="114">
        <v>167</v>
      </c>
      <c r="G44" s="114">
        <v>145</v>
      </c>
      <c r="H44" s="140">
        <v>129</v>
      </c>
      <c r="I44" s="115">
        <v>19</v>
      </c>
      <c r="J44" s="116">
        <v>14.728682170542635</v>
      </c>
    </row>
    <row r="45" spans="1:10" s="110" customFormat="1" ht="13.5" customHeight="1" x14ac:dyDescent="0.2">
      <c r="A45" s="118" t="s">
        <v>113</v>
      </c>
      <c r="B45" s="122" t="s">
        <v>116</v>
      </c>
      <c r="C45" s="113">
        <v>75.499743721168628</v>
      </c>
      <c r="D45" s="115">
        <v>5892</v>
      </c>
      <c r="E45" s="114">
        <v>6122</v>
      </c>
      <c r="F45" s="114">
        <v>6087</v>
      </c>
      <c r="G45" s="114">
        <v>6322</v>
      </c>
      <c r="H45" s="140">
        <v>7073</v>
      </c>
      <c r="I45" s="115">
        <v>-1181</v>
      </c>
      <c r="J45" s="116">
        <v>-16.697299589990102</v>
      </c>
    </row>
    <row r="46" spans="1:10" s="110" customFormat="1" ht="13.5" customHeight="1" x14ac:dyDescent="0.2">
      <c r="A46" s="118"/>
      <c r="B46" s="119" t="s">
        <v>117</v>
      </c>
      <c r="C46" s="113">
        <v>23.795489492567913</v>
      </c>
      <c r="D46" s="115">
        <v>1857</v>
      </c>
      <c r="E46" s="114">
        <v>1984</v>
      </c>
      <c r="F46" s="114">
        <v>1983</v>
      </c>
      <c r="G46" s="114">
        <v>2007</v>
      </c>
      <c r="H46" s="140">
        <v>2022</v>
      </c>
      <c r="I46" s="115">
        <v>-165</v>
      </c>
      <c r="J46" s="116">
        <v>-8.1602373887240365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5515</v>
      </c>
      <c r="E48" s="114">
        <v>5671</v>
      </c>
      <c r="F48" s="114">
        <v>5707</v>
      </c>
      <c r="G48" s="114">
        <v>5590</v>
      </c>
      <c r="H48" s="140">
        <v>5563</v>
      </c>
      <c r="I48" s="115">
        <v>-48</v>
      </c>
      <c r="J48" s="116">
        <v>-0.8628437893223081</v>
      </c>
    </row>
    <row r="49" spans="1:12" s="110" customFormat="1" ht="13.5" customHeight="1" x14ac:dyDescent="0.2">
      <c r="A49" s="118" t="s">
        <v>105</v>
      </c>
      <c r="B49" s="119" t="s">
        <v>106</v>
      </c>
      <c r="C49" s="113">
        <v>46.400725294650954</v>
      </c>
      <c r="D49" s="115">
        <v>2559</v>
      </c>
      <c r="E49" s="114">
        <v>2620</v>
      </c>
      <c r="F49" s="114">
        <v>2647</v>
      </c>
      <c r="G49" s="114">
        <v>2570</v>
      </c>
      <c r="H49" s="140">
        <v>2546</v>
      </c>
      <c r="I49" s="115">
        <v>13</v>
      </c>
      <c r="J49" s="116">
        <v>0.51060487038491753</v>
      </c>
    </row>
    <row r="50" spans="1:12" s="110" customFormat="1" ht="13.5" customHeight="1" x14ac:dyDescent="0.2">
      <c r="A50" s="120"/>
      <c r="B50" s="119" t="s">
        <v>107</v>
      </c>
      <c r="C50" s="113">
        <v>53.599274705349046</v>
      </c>
      <c r="D50" s="115">
        <v>2956</v>
      </c>
      <c r="E50" s="114">
        <v>3051</v>
      </c>
      <c r="F50" s="114">
        <v>3060</v>
      </c>
      <c r="G50" s="114">
        <v>3020</v>
      </c>
      <c r="H50" s="140">
        <v>3017</v>
      </c>
      <c r="I50" s="115">
        <v>-61</v>
      </c>
      <c r="J50" s="116">
        <v>-2.0218760357971495</v>
      </c>
    </row>
    <row r="51" spans="1:12" s="110" customFormat="1" ht="13.5" customHeight="1" x14ac:dyDescent="0.2">
      <c r="A51" s="118" t="s">
        <v>105</v>
      </c>
      <c r="B51" s="121" t="s">
        <v>108</v>
      </c>
      <c r="C51" s="113">
        <v>9.9184043517679061</v>
      </c>
      <c r="D51" s="115">
        <v>547</v>
      </c>
      <c r="E51" s="114">
        <v>606</v>
      </c>
      <c r="F51" s="114">
        <v>623</v>
      </c>
      <c r="G51" s="114">
        <v>582</v>
      </c>
      <c r="H51" s="140">
        <v>594</v>
      </c>
      <c r="I51" s="115">
        <v>-47</v>
      </c>
      <c r="J51" s="116">
        <v>-7.9124579124579126</v>
      </c>
    </row>
    <row r="52" spans="1:12" s="110" customFormat="1" ht="13.5" customHeight="1" x14ac:dyDescent="0.2">
      <c r="A52" s="118"/>
      <c r="B52" s="121" t="s">
        <v>109</v>
      </c>
      <c r="C52" s="113">
        <v>72.710788757932917</v>
      </c>
      <c r="D52" s="115">
        <v>4010</v>
      </c>
      <c r="E52" s="114">
        <v>4106</v>
      </c>
      <c r="F52" s="114">
        <v>4125</v>
      </c>
      <c r="G52" s="114">
        <v>4066</v>
      </c>
      <c r="H52" s="140">
        <v>4042</v>
      </c>
      <c r="I52" s="115">
        <v>-32</v>
      </c>
      <c r="J52" s="116">
        <v>-0.79168728352300843</v>
      </c>
    </row>
    <row r="53" spans="1:12" s="110" customFormat="1" ht="13.5" customHeight="1" x14ac:dyDescent="0.2">
      <c r="A53" s="118"/>
      <c r="B53" s="121" t="s">
        <v>110</v>
      </c>
      <c r="C53" s="113">
        <v>16.300997280145058</v>
      </c>
      <c r="D53" s="115">
        <v>899</v>
      </c>
      <c r="E53" s="114">
        <v>897</v>
      </c>
      <c r="F53" s="114">
        <v>903</v>
      </c>
      <c r="G53" s="114">
        <v>888</v>
      </c>
      <c r="H53" s="140">
        <v>867</v>
      </c>
      <c r="I53" s="115">
        <v>32</v>
      </c>
      <c r="J53" s="116">
        <v>3.6908881199538639</v>
      </c>
    </row>
    <row r="54" spans="1:12" s="110" customFormat="1" ht="13.5" customHeight="1" x14ac:dyDescent="0.2">
      <c r="A54" s="120"/>
      <c r="B54" s="121" t="s">
        <v>111</v>
      </c>
      <c r="C54" s="113">
        <v>1.069809610154125</v>
      </c>
      <c r="D54" s="115">
        <v>59</v>
      </c>
      <c r="E54" s="114">
        <v>62</v>
      </c>
      <c r="F54" s="114">
        <v>56</v>
      </c>
      <c r="G54" s="114">
        <v>54</v>
      </c>
      <c r="H54" s="140">
        <v>60</v>
      </c>
      <c r="I54" s="115">
        <v>-1</v>
      </c>
      <c r="J54" s="116">
        <v>-1.6666666666666667</v>
      </c>
    </row>
    <row r="55" spans="1:12" s="110" customFormat="1" ht="13.5" customHeight="1" x14ac:dyDescent="0.2">
      <c r="A55" s="120"/>
      <c r="B55" s="121" t="s">
        <v>112</v>
      </c>
      <c r="C55" s="113">
        <v>0.36264732547597461</v>
      </c>
      <c r="D55" s="115">
        <v>20</v>
      </c>
      <c r="E55" s="114">
        <v>18</v>
      </c>
      <c r="F55" s="114">
        <v>19</v>
      </c>
      <c r="G55" s="114">
        <v>14</v>
      </c>
      <c r="H55" s="140">
        <v>16</v>
      </c>
      <c r="I55" s="115">
        <v>4</v>
      </c>
      <c r="J55" s="116">
        <v>25</v>
      </c>
    </row>
    <row r="56" spans="1:12" s="110" customFormat="1" ht="13.5" customHeight="1" x14ac:dyDescent="0.2">
      <c r="A56" s="118" t="s">
        <v>113</v>
      </c>
      <c r="B56" s="122" t="s">
        <v>116</v>
      </c>
      <c r="C56" s="113">
        <v>76.554850407978236</v>
      </c>
      <c r="D56" s="115">
        <v>4222</v>
      </c>
      <c r="E56" s="114">
        <v>4400</v>
      </c>
      <c r="F56" s="114">
        <v>4459</v>
      </c>
      <c r="G56" s="114">
        <v>4367</v>
      </c>
      <c r="H56" s="140">
        <v>4367</v>
      </c>
      <c r="I56" s="115">
        <v>-145</v>
      </c>
      <c r="J56" s="116">
        <v>-3.3203572246393405</v>
      </c>
    </row>
    <row r="57" spans="1:12" s="110" customFormat="1" ht="13.5" customHeight="1" x14ac:dyDescent="0.2">
      <c r="A57" s="142"/>
      <c r="B57" s="124" t="s">
        <v>117</v>
      </c>
      <c r="C57" s="125">
        <v>23.44514959202176</v>
      </c>
      <c r="D57" s="143">
        <v>1293</v>
      </c>
      <c r="E57" s="144">
        <v>1271</v>
      </c>
      <c r="F57" s="144">
        <v>1247</v>
      </c>
      <c r="G57" s="144">
        <v>1223</v>
      </c>
      <c r="H57" s="145">
        <v>1196</v>
      </c>
      <c r="I57" s="143">
        <v>97</v>
      </c>
      <c r="J57" s="146">
        <v>8.1103678929765888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105349</v>
      </c>
      <c r="E12" s="236">
        <v>105806</v>
      </c>
      <c r="F12" s="114">
        <v>106588</v>
      </c>
      <c r="G12" s="114">
        <v>104883</v>
      </c>
      <c r="H12" s="140">
        <v>104896</v>
      </c>
      <c r="I12" s="115">
        <v>453</v>
      </c>
      <c r="J12" s="116">
        <v>0.43185631482611347</v>
      </c>
    </row>
    <row r="13" spans="1:15" s="110" customFormat="1" ht="12" customHeight="1" x14ac:dyDescent="0.2">
      <c r="A13" s="118" t="s">
        <v>105</v>
      </c>
      <c r="B13" s="119" t="s">
        <v>106</v>
      </c>
      <c r="C13" s="113">
        <v>60.571054305214098</v>
      </c>
      <c r="D13" s="115">
        <v>63811</v>
      </c>
      <c r="E13" s="114">
        <v>63942</v>
      </c>
      <c r="F13" s="114">
        <v>64623</v>
      </c>
      <c r="G13" s="114">
        <v>63522</v>
      </c>
      <c r="H13" s="140">
        <v>63447</v>
      </c>
      <c r="I13" s="115">
        <v>364</v>
      </c>
      <c r="J13" s="116">
        <v>0.57370718867716364</v>
      </c>
    </row>
    <row r="14" spans="1:15" s="110" customFormat="1" ht="12" customHeight="1" x14ac:dyDescent="0.2">
      <c r="A14" s="118"/>
      <c r="B14" s="119" t="s">
        <v>107</v>
      </c>
      <c r="C14" s="113">
        <v>39.428945694785902</v>
      </c>
      <c r="D14" s="115">
        <v>41538</v>
      </c>
      <c r="E14" s="114">
        <v>41864</v>
      </c>
      <c r="F14" s="114">
        <v>41965</v>
      </c>
      <c r="G14" s="114">
        <v>41361</v>
      </c>
      <c r="H14" s="140">
        <v>41449</v>
      </c>
      <c r="I14" s="115">
        <v>89</v>
      </c>
      <c r="J14" s="116">
        <v>0.21472170619315303</v>
      </c>
    </row>
    <row r="15" spans="1:15" s="110" customFormat="1" ht="12" customHeight="1" x14ac:dyDescent="0.2">
      <c r="A15" s="118" t="s">
        <v>105</v>
      </c>
      <c r="B15" s="121" t="s">
        <v>108</v>
      </c>
      <c r="C15" s="113">
        <v>9.9402936904954018</v>
      </c>
      <c r="D15" s="115">
        <v>10472</v>
      </c>
      <c r="E15" s="114">
        <v>10913</v>
      </c>
      <c r="F15" s="114">
        <v>11194</v>
      </c>
      <c r="G15" s="114">
        <v>10019</v>
      </c>
      <c r="H15" s="140">
        <v>10388</v>
      </c>
      <c r="I15" s="115">
        <v>84</v>
      </c>
      <c r="J15" s="116">
        <v>0.80862533692722371</v>
      </c>
    </row>
    <row r="16" spans="1:15" s="110" customFormat="1" ht="12" customHeight="1" x14ac:dyDescent="0.2">
      <c r="A16" s="118"/>
      <c r="B16" s="121" t="s">
        <v>109</v>
      </c>
      <c r="C16" s="113">
        <v>68.30155008590495</v>
      </c>
      <c r="D16" s="115">
        <v>71955</v>
      </c>
      <c r="E16" s="114">
        <v>72166</v>
      </c>
      <c r="F16" s="114">
        <v>72631</v>
      </c>
      <c r="G16" s="114">
        <v>72154</v>
      </c>
      <c r="H16" s="140">
        <v>72100</v>
      </c>
      <c r="I16" s="115">
        <v>-145</v>
      </c>
      <c r="J16" s="116">
        <v>-0.20110957004160887</v>
      </c>
    </row>
    <row r="17" spans="1:10" s="110" customFormat="1" ht="12" customHeight="1" x14ac:dyDescent="0.2">
      <c r="A17" s="118"/>
      <c r="B17" s="121" t="s">
        <v>110</v>
      </c>
      <c r="C17" s="113">
        <v>21.00447085401855</v>
      </c>
      <c r="D17" s="115">
        <v>22128</v>
      </c>
      <c r="E17" s="114">
        <v>21936</v>
      </c>
      <c r="F17" s="114">
        <v>21977</v>
      </c>
      <c r="G17" s="114">
        <v>21964</v>
      </c>
      <c r="H17" s="140">
        <v>21690</v>
      </c>
      <c r="I17" s="115">
        <v>438</v>
      </c>
      <c r="J17" s="116">
        <v>2.0193637621023512</v>
      </c>
    </row>
    <row r="18" spans="1:10" s="110" customFormat="1" ht="12" customHeight="1" x14ac:dyDescent="0.2">
      <c r="A18" s="120"/>
      <c r="B18" s="121" t="s">
        <v>111</v>
      </c>
      <c r="C18" s="113">
        <v>0.75368536958110666</v>
      </c>
      <c r="D18" s="115">
        <v>794</v>
      </c>
      <c r="E18" s="114">
        <v>791</v>
      </c>
      <c r="F18" s="114">
        <v>786</v>
      </c>
      <c r="G18" s="114">
        <v>746</v>
      </c>
      <c r="H18" s="140">
        <v>718</v>
      </c>
      <c r="I18" s="115">
        <v>76</v>
      </c>
      <c r="J18" s="116">
        <v>10.584958217270195</v>
      </c>
    </row>
    <row r="19" spans="1:10" s="110" customFormat="1" ht="12" customHeight="1" x14ac:dyDescent="0.2">
      <c r="A19" s="120"/>
      <c r="B19" s="121" t="s">
        <v>112</v>
      </c>
      <c r="C19" s="113">
        <v>0.26388480194401465</v>
      </c>
      <c r="D19" s="115">
        <v>278</v>
      </c>
      <c r="E19" s="114">
        <v>269</v>
      </c>
      <c r="F19" s="114">
        <v>300</v>
      </c>
      <c r="G19" s="114">
        <v>265</v>
      </c>
      <c r="H19" s="140">
        <v>248</v>
      </c>
      <c r="I19" s="115">
        <v>30</v>
      </c>
      <c r="J19" s="116">
        <v>12.096774193548388</v>
      </c>
    </row>
    <row r="20" spans="1:10" s="110" customFormat="1" ht="12" customHeight="1" x14ac:dyDescent="0.2">
      <c r="A20" s="118" t="s">
        <v>113</v>
      </c>
      <c r="B20" s="119" t="s">
        <v>181</v>
      </c>
      <c r="C20" s="113">
        <v>76.449705265356101</v>
      </c>
      <c r="D20" s="115">
        <v>80539</v>
      </c>
      <c r="E20" s="114">
        <v>80874</v>
      </c>
      <c r="F20" s="114">
        <v>81820</v>
      </c>
      <c r="G20" s="114">
        <v>80317</v>
      </c>
      <c r="H20" s="140">
        <v>80462</v>
      </c>
      <c r="I20" s="115">
        <v>77</v>
      </c>
      <c r="J20" s="116">
        <v>9.5697347816360523E-2</v>
      </c>
    </row>
    <row r="21" spans="1:10" s="110" customFormat="1" ht="12" customHeight="1" x14ac:dyDescent="0.2">
      <c r="A21" s="118"/>
      <c r="B21" s="119" t="s">
        <v>182</v>
      </c>
      <c r="C21" s="113">
        <v>23.550294734643899</v>
      </c>
      <c r="D21" s="115">
        <v>24810</v>
      </c>
      <c r="E21" s="114">
        <v>24932</v>
      </c>
      <c r="F21" s="114">
        <v>24768</v>
      </c>
      <c r="G21" s="114">
        <v>24566</v>
      </c>
      <c r="H21" s="140">
        <v>24434</v>
      </c>
      <c r="I21" s="115">
        <v>376</v>
      </c>
      <c r="J21" s="116">
        <v>1.5388393222558729</v>
      </c>
    </row>
    <row r="22" spans="1:10" s="110" customFormat="1" ht="12" customHeight="1" x14ac:dyDescent="0.2">
      <c r="A22" s="118" t="s">
        <v>113</v>
      </c>
      <c r="B22" s="119" t="s">
        <v>116</v>
      </c>
      <c r="C22" s="113">
        <v>84.209627049141432</v>
      </c>
      <c r="D22" s="115">
        <v>88714</v>
      </c>
      <c r="E22" s="114">
        <v>89326</v>
      </c>
      <c r="F22" s="114">
        <v>90008</v>
      </c>
      <c r="G22" s="114">
        <v>88981</v>
      </c>
      <c r="H22" s="140">
        <v>89376</v>
      </c>
      <c r="I22" s="115">
        <v>-662</v>
      </c>
      <c r="J22" s="116">
        <v>-0.74069101324740427</v>
      </c>
    </row>
    <row r="23" spans="1:10" s="110" customFormat="1" ht="12" customHeight="1" x14ac:dyDescent="0.2">
      <c r="A23" s="118"/>
      <c r="B23" s="119" t="s">
        <v>117</v>
      </c>
      <c r="C23" s="113">
        <v>15.720130233794341</v>
      </c>
      <c r="D23" s="115">
        <v>16561</v>
      </c>
      <c r="E23" s="114">
        <v>16397</v>
      </c>
      <c r="F23" s="114">
        <v>16501</v>
      </c>
      <c r="G23" s="114">
        <v>15823</v>
      </c>
      <c r="H23" s="140">
        <v>15437</v>
      </c>
      <c r="I23" s="115">
        <v>1124</v>
      </c>
      <c r="J23" s="116">
        <v>7.2812074885016518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68728</v>
      </c>
      <c r="E64" s="236">
        <v>68863</v>
      </c>
      <c r="F64" s="236">
        <v>69171</v>
      </c>
      <c r="G64" s="236">
        <v>67758</v>
      </c>
      <c r="H64" s="140">
        <v>67858</v>
      </c>
      <c r="I64" s="115">
        <v>870</v>
      </c>
      <c r="J64" s="116">
        <v>1.2820890683486104</v>
      </c>
    </row>
    <row r="65" spans="1:12" s="110" customFormat="1" ht="12" customHeight="1" x14ac:dyDescent="0.2">
      <c r="A65" s="118" t="s">
        <v>105</v>
      </c>
      <c r="B65" s="119" t="s">
        <v>106</v>
      </c>
      <c r="C65" s="113">
        <v>58.261552787801186</v>
      </c>
      <c r="D65" s="235">
        <v>40042</v>
      </c>
      <c r="E65" s="236">
        <v>40033</v>
      </c>
      <c r="F65" s="236">
        <v>40433</v>
      </c>
      <c r="G65" s="236">
        <v>39631</v>
      </c>
      <c r="H65" s="140">
        <v>39596</v>
      </c>
      <c r="I65" s="115">
        <v>446</v>
      </c>
      <c r="J65" s="116">
        <v>1.126376401656733</v>
      </c>
    </row>
    <row r="66" spans="1:12" s="110" customFormat="1" ht="12" customHeight="1" x14ac:dyDescent="0.2">
      <c r="A66" s="118"/>
      <c r="B66" s="119" t="s">
        <v>107</v>
      </c>
      <c r="C66" s="113">
        <v>41.738447212198814</v>
      </c>
      <c r="D66" s="235">
        <v>28686</v>
      </c>
      <c r="E66" s="236">
        <v>28830</v>
      </c>
      <c r="F66" s="236">
        <v>28738</v>
      </c>
      <c r="G66" s="236">
        <v>28127</v>
      </c>
      <c r="H66" s="140">
        <v>28262</v>
      </c>
      <c r="I66" s="115">
        <v>424</v>
      </c>
      <c r="J66" s="116">
        <v>1.5002476824003963</v>
      </c>
    </row>
    <row r="67" spans="1:12" s="110" customFormat="1" ht="12" customHeight="1" x14ac:dyDescent="0.2">
      <c r="A67" s="118" t="s">
        <v>105</v>
      </c>
      <c r="B67" s="121" t="s">
        <v>108</v>
      </c>
      <c r="C67" s="113">
        <v>11.400011640088465</v>
      </c>
      <c r="D67" s="235">
        <v>7835</v>
      </c>
      <c r="E67" s="236">
        <v>8089</v>
      </c>
      <c r="F67" s="236">
        <v>8186</v>
      </c>
      <c r="G67" s="236">
        <v>7344</v>
      </c>
      <c r="H67" s="140">
        <v>7656</v>
      </c>
      <c r="I67" s="115">
        <v>179</v>
      </c>
      <c r="J67" s="116">
        <v>2.3380355276907001</v>
      </c>
    </row>
    <row r="68" spans="1:12" s="110" customFormat="1" ht="12" customHeight="1" x14ac:dyDescent="0.2">
      <c r="A68" s="118"/>
      <c r="B68" s="121" t="s">
        <v>109</v>
      </c>
      <c r="C68" s="113">
        <v>69.833255732743567</v>
      </c>
      <c r="D68" s="235">
        <v>47995</v>
      </c>
      <c r="E68" s="236">
        <v>48010</v>
      </c>
      <c r="F68" s="236">
        <v>48245</v>
      </c>
      <c r="G68" s="236">
        <v>47844</v>
      </c>
      <c r="H68" s="140">
        <v>47777</v>
      </c>
      <c r="I68" s="115">
        <v>218</v>
      </c>
      <c r="J68" s="116">
        <v>0.45628649768717167</v>
      </c>
    </row>
    <row r="69" spans="1:12" s="110" customFormat="1" ht="12" customHeight="1" x14ac:dyDescent="0.2">
      <c r="A69" s="118"/>
      <c r="B69" s="121" t="s">
        <v>110</v>
      </c>
      <c r="C69" s="113">
        <v>17.876265859620535</v>
      </c>
      <c r="D69" s="235">
        <v>12286</v>
      </c>
      <c r="E69" s="236">
        <v>12126</v>
      </c>
      <c r="F69" s="236">
        <v>12106</v>
      </c>
      <c r="G69" s="236">
        <v>11965</v>
      </c>
      <c r="H69" s="140">
        <v>11836</v>
      </c>
      <c r="I69" s="115">
        <v>450</v>
      </c>
      <c r="J69" s="116">
        <v>3.8019601216627237</v>
      </c>
    </row>
    <row r="70" spans="1:12" s="110" customFormat="1" ht="12" customHeight="1" x14ac:dyDescent="0.2">
      <c r="A70" s="120"/>
      <c r="B70" s="121" t="s">
        <v>111</v>
      </c>
      <c r="C70" s="113">
        <v>0.89046676754743337</v>
      </c>
      <c r="D70" s="235">
        <v>612</v>
      </c>
      <c r="E70" s="236">
        <v>638</v>
      </c>
      <c r="F70" s="236">
        <v>634</v>
      </c>
      <c r="G70" s="236">
        <v>605</v>
      </c>
      <c r="H70" s="140">
        <v>589</v>
      </c>
      <c r="I70" s="115">
        <v>23</v>
      </c>
      <c r="J70" s="116">
        <v>3.9049235993208828</v>
      </c>
    </row>
    <row r="71" spans="1:12" s="110" customFormat="1" ht="12" customHeight="1" x14ac:dyDescent="0.2">
      <c r="A71" s="120"/>
      <c r="B71" s="121" t="s">
        <v>112</v>
      </c>
      <c r="C71" s="113">
        <v>0.27936212315213593</v>
      </c>
      <c r="D71" s="235">
        <v>192</v>
      </c>
      <c r="E71" s="236">
        <v>188</v>
      </c>
      <c r="F71" s="236">
        <v>222</v>
      </c>
      <c r="G71" s="236">
        <v>198</v>
      </c>
      <c r="H71" s="140">
        <v>178</v>
      </c>
      <c r="I71" s="115">
        <v>14</v>
      </c>
      <c r="J71" s="116">
        <v>7.8651685393258424</v>
      </c>
    </row>
    <row r="72" spans="1:12" s="110" customFormat="1" ht="12" customHeight="1" x14ac:dyDescent="0.2">
      <c r="A72" s="118" t="s">
        <v>113</v>
      </c>
      <c r="B72" s="119" t="s">
        <v>181</v>
      </c>
      <c r="C72" s="113">
        <v>73.623559539052494</v>
      </c>
      <c r="D72" s="235">
        <v>50600</v>
      </c>
      <c r="E72" s="236">
        <v>50677</v>
      </c>
      <c r="F72" s="236">
        <v>51162</v>
      </c>
      <c r="G72" s="236">
        <v>49894</v>
      </c>
      <c r="H72" s="140">
        <v>50111</v>
      </c>
      <c r="I72" s="115">
        <v>489</v>
      </c>
      <c r="J72" s="116">
        <v>0.9758336492985572</v>
      </c>
    </row>
    <row r="73" spans="1:12" s="110" customFormat="1" ht="12" customHeight="1" x14ac:dyDescent="0.2">
      <c r="A73" s="118"/>
      <c r="B73" s="119" t="s">
        <v>182</v>
      </c>
      <c r="C73" s="113">
        <v>26.376440460947503</v>
      </c>
      <c r="D73" s="115">
        <v>18128</v>
      </c>
      <c r="E73" s="114">
        <v>18186</v>
      </c>
      <c r="F73" s="114">
        <v>18009</v>
      </c>
      <c r="G73" s="114">
        <v>17864</v>
      </c>
      <c r="H73" s="140">
        <v>17747</v>
      </c>
      <c r="I73" s="115">
        <v>381</v>
      </c>
      <c r="J73" s="116">
        <v>2.146841719727278</v>
      </c>
    </row>
    <row r="74" spans="1:12" s="110" customFormat="1" ht="12" customHeight="1" x14ac:dyDescent="0.2">
      <c r="A74" s="118" t="s">
        <v>113</v>
      </c>
      <c r="B74" s="119" t="s">
        <v>116</v>
      </c>
      <c r="C74" s="113">
        <v>71.702944942381563</v>
      </c>
      <c r="D74" s="115">
        <v>49280</v>
      </c>
      <c r="E74" s="114">
        <v>49644</v>
      </c>
      <c r="F74" s="114">
        <v>49857</v>
      </c>
      <c r="G74" s="114">
        <v>49073</v>
      </c>
      <c r="H74" s="140">
        <v>49379</v>
      </c>
      <c r="I74" s="115">
        <v>-99</v>
      </c>
      <c r="J74" s="116">
        <v>-0.20049008687903766</v>
      </c>
    </row>
    <row r="75" spans="1:12" s="110" customFormat="1" ht="12" customHeight="1" x14ac:dyDescent="0.2">
      <c r="A75" s="142"/>
      <c r="B75" s="124" t="s">
        <v>117</v>
      </c>
      <c r="C75" s="125">
        <v>28.189384239320219</v>
      </c>
      <c r="D75" s="143">
        <v>19374</v>
      </c>
      <c r="E75" s="144">
        <v>19147</v>
      </c>
      <c r="F75" s="144">
        <v>19235</v>
      </c>
      <c r="G75" s="144">
        <v>18598</v>
      </c>
      <c r="H75" s="145">
        <v>18399</v>
      </c>
      <c r="I75" s="143">
        <v>975</v>
      </c>
      <c r="J75" s="146">
        <v>5.2992010435349748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105349</v>
      </c>
      <c r="G11" s="114">
        <v>105806</v>
      </c>
      <c r="H11" s="114">
        <v>106588</v>
      </c>
      <c r="I11" s="114">
        <v>104883</v>
      </c>
      <c r="J11" s="140">
        <v>104896</v>
      </c>
      <c r="K11" s="114">
        <v>453</v>
      </c>
      <c r="L11" s="116">
        <v>0.43185631482611347</v>
      </c>
    </row>
    <row r="12" spans="1:17" s="110" customFormat="1" ht="24.95" customHeight="1" x14ac:dyDescent="0.2">
      <c r="A12" s="604" t="s">
        <v>185</v>
      </c>
      <c r="B12" s="605"/>
      <c r="C12" s="605"/>
      <c r="D12" s="606"/>
      <c r="E12" s="113">
        <v>60.571054305214098</v>
      </c>
      <c r="F12" s="115">
        <v>63811</v>
      </c>
      <c r="G12" s="114">
        <v>63942</v>
      </c>
      <c r="H12" s="114">
        <v>64623</v>
      </c>
      <c r="I12" s="114">
        <v>63522</v>
      </c>
      <c r="J12" s="140">
        <v>63447</v>
      </c>
      <c r="K12" s="114">
        <v>364</v>
      </c>
      <c r="L12" s="116">
        <v>0.57370718867716364</v>
      </c>
    </row>
    <row r="13" spans="1:17" s="110" customFormat="1" ht="15" customHeight="1" x14ac:dyDescent="0.2">
      <c r="A13" s="120"/>
      <c r="B13" s="612" t="s">
        <v>107</v>
      </c>
      <c r="C13" s="612"/>
      <c r="E13" s="113">
        <v>39.428945694785902</v>
      </c>
      <c r="F13" s="115">
        <v>41538</v>
      </c>
      <c r="G13" s="114">
        <v>41864</v>
      </c>
      <c r="H13" s="114">
        <v>41965</v>
      </c>
      <c r="I13" s="114">
        <v>41361</v>
      </c>
      <c r="J13" s="140">
        <v>41449</v>
      </c>
      <c r="K13" s="114">
        <v>89</v>
      </c>
      <c r="L13" s="116">
        <v>0.21472170619315303</v>
      </c>
    </row>
    <row r="14" spans="1:17" s="110" customFormat="1" ht="24.95" customHeight="1" x14ac:dyDescent="0.2">
      <c r="A14" s="604" t="s">
        <v>186</v>
      </c>
      <c r="B14" s="605"/>
      <c r="C14" s="605"/>
      <c r="D14" s="606"/>
      <c r="E14" s="113">
        <v>9.9402936904954018</v>
      </c>
      <c r="F14" s="115">
        <v>10472</v>
      </c>
      <c r="G14" s="114">
        <v>10913</v>
      </c>
      <c r="H14" s="114">
        <v>11194</v>
      </c>
      <c r="I14" s="114">
        <v>10019</v>
      </c>
      <c r="J14" s="140">
        <v>10388</v>
      </c>
      <c r="K14" s="114">
        <v>84</v>
      </c>
      <c r="L14" s="116">
        <v>0.80862533692722371</v>
      </c>
    </row>
    <row r="15" spans="1:17" s="110" customFormat="1" ht="15" customHeight="1" x14ac:dyDescent="0.2">
      <c r="A15" s="120"/>
      <c r="B15" s="119"/>
      <c r="C15" s="258" t="s">
        <v>106</v>
      </c>
      <c r="E15" s="113">
        <v>59.998090145148971</v>
      </c>
      <c r="F15" s="115">
        <v>6283</v>
      </c>
      <c r="G15" s="114">
        <v>6494</v>
      </c>
      <c r="H15" s="114">
        <v>6730</v>
      </c>
      <c r="I15" s="114">
        <v>5944</v>
      </c>
      <c r="J15" s="140">
        <v>6149</v>
      </c>
      <c r="K15" s="114">
        <v>134</v>
      </c>
      <c r="L15" s="116">
        <v>2.179216132704505</v>
      </c>
    </row>
    <row r="16" spans="1:17" s="110" customFormat="1" ht="15" customHeight="1" x14ac:dyDescent="0.2">
      <c r="A16" s="120"/>
      <c r="B16" s="119"/>
      <c r="C16" s="258" t="s">
        <v>107</v>
      </c>
      <c r="E16" s="113">
        <v>40.001909854851029</v>
      </c>
      <c r="F16" s="115">
        <v>4189</v>
      </c>
      <c r="G16" s="114">
        <v>4419</v>
      </c>
      <c r="H16" s="114">
        <v>4464</v>
      </c>
      <c r="I16" s="114">
        <v>4075</v>
      </c>
      <c r="J16" s="140">
        <v>4239</v>
      </c>
      <c r="K16" s="114">
        <v>-50</v>
      </c>
      <c r="L16" s="116">
        <v>-1.1795234725171031</v>
      </c>
    </row>
    <row r="17" spans="1:12" s="110" customFormat="1" ht="15" customHeight="1" x14ac:dyDescent="0.2">
      <c r="A17" s="120"/>
      <c r="B17" s="121" t="s">
        <v>109</v>
      </c>
      <c r="C17" s="258"/>
      <c r="E17" s="113">
        <v>68.30155008590495</v>
      </c>
      <c r="F17" s="115">
        <v>71955</v>
      </c>
      <c r="G17" s="114">
        <v>72166</v>
      </c>
      <c r="H17" s="114">
        <v>72631</v>
      </c>
      <c r="I17" s="114">
        <v>72154</v>
      </c>
      <c r="J17" s="140">
        <v>72100</v>
      </c>
      <c r="K17" s="114">
        <v>-145</v>
      </c>
      <c r="L17" s="116">
        <v>-0.20110957004160887</v>
      </c>
    </row>
    <row r="18" spans="1:12" s="110" customFormat="1" ht="15" customHeight="1" x14ac:dyDescent="0.2">
      <c r="A18" s="120"/>
      <c r="B18" s="119"/>
      <c r="C18" s="258" t="s">
        <v>106</v>
      </c>
      <c r="E18" s="113">
        <v>59.348203738447644</v>
      </c>
      <c r="F18" s="115">
        <v>42704</v>
      </c>
      <c r="G18" s="114">
        <v>42752</v>
      </c>
      <c r="H18" s="114">
        <v>43125</v>
      </c>
      <c r="I18" s="114">
        <v>42840</v>
      </c>
      <c r="J18" s="140">
        <v>42742</v>
      </c>
      <c r="K18" s="114">
        <v>-38</v>
      </c>
      <c r="L18" s="116">
        <v>-8.890552618033784E-2</v>
      </c>
    </row>
    <row r="19" spans="1:12" s="110" customFormat="1" ht="15" customHeight="1" x14ac:dyDescent="0.2">
      <c r="A19" s="120"/>
      <c r="B19" s="119"/>
      <c r="C19" s="258" t="s">
        <v>107</v>
      </c>
      <c r="E19" s="113">
        <v>40.651796261552356</v>
      </c>
      <c r="F19" s="115">
        <v>29251</v>
      </c>
      <c r="G19" s="114">
        <v>29414</v>
      </c>
      <c r="H19" s="114">
        <v>29506</v>
      </c>
      <c r="I19" s="114">
        <v>29314</v>
      </c>
      <c r="J19" s="140">
        <v>29358</v>
      </c>
      <c r="K19" s="114">
        <v>-107</v>
      </c>
      <c r="L19" s="116">
        <v>-0.36446624429457047</v>
      </c>
    </row>
    <row r="20" spans="1:12" s="110" customFormat="1" ht="15" customHeight="1" x14ac:dyDescent="0.2">
      <c r="A20" s="120"/>
      <c r="B20" s="121" t="s">
        <v>110</v>
      </c>
      <c r="C20" s="258"/>
      <c r="E20" s="113">
        <v>21.00447085401855</v>
      </c>
      <c r="F20" s="115">
        <v>22128</v>
      </c>
      <c r="G20" s="114">
        <v>21936</v>
      </c>
      <c r="H20" s="114">
        <v>21977</v>
      </c>
      <c r="I20" s="114">
        <v>21964</v>
      </c>
      <c r="J20" s="140">
        <v>21690</v>
      </c>
      <c r="K20" s="114">
        <v>438</v>
      </c>
      <c r="L20" s="116">
        <v>2.0193637621023512</v>
      </c>
    </row>
    <row r="21" spans="1:12" s="110" customFormat="1" ht="15" customHeight="1" x14ac:dyDescent="0.2">
      <c r="A21" s="120"/>
      <c r="B21" s="119"/>
      <c r="C21" s="258" t="s">
        <v>106</v>
      </c>
      <c r="E21" s="113">
        <v>64.709869848156188</v>
      </c>
      <c r="F21" s="115">
        <v>14319</v>
      </c>
      <c r="G21" s="114">
        <v>14196</v>
      </c>
      <c r="H21" s="114">
        <v>14271</v>
      </c>
      <c r="I21" s="114">
        <v>14264</v>
      </c>
      <c r="J21" s="140">
        <v>14087</v>
      </c>
      <c r="K21" s="114">
        <v>232</v>
      </c>
      <c r="L21" s="116">
        <v>1.6469084971959964</v>
      </c>
    </row>
    <row r="22" spans="1:12" s="110" customFormat="1" ht="15" customHeight="1" x14ac:dyDescent="0.2">
      <c r="A22" s="120"/>
      <c r="B22" s="119"/>
      <c r="C22" s="258" t="s">
        <v>107</v>
      </c>
      <c r="E22" s="113">
        <v>35.290130151843819</v>
      </c>
      <c r="F22" s="115">
        <v>7809</v>
      </c>
      <c r="G22" s="114">
        <v>7740</v>
      </c>
      <c r="H22" s="114">
        <v>7706</v>
      </c>
      <c r="I22" s="114">
        <v>7700</v>
      </c>
      <c r="J22" s="140">
        <v>7603</v>
      </c>
      <c r="K22" s="114">
        <v>206</v>
      </c>
      <c r="L22" s="116">
        <v>2.7094567933710376</v>
      </c>
    </row>
    <row r="23" spans="1:12" s="110" customFormat="1" ht="15" customHeight="1" x14ac:dyDescent="0.2">
      <c r="A23" s="120"/>
      <c r="B23" s="121" t="s">
        <v>111</v>
      </c>
      <c r="C23" s="258"/>
      <c r="E23" s="113">
        <v>0.75368536958110666</v>
      </c>
      <c r="F23" s="115">
        <v>794</v>
      </c>
      <c r="G23" s="114">
        <v>791</v>
      </c>
      <c r="H23" s="114">
        <v>786</v>
      </c>
      <c r="I23" s="114">
        <v>746</v>
      </c>
      <c r="J23" s="140">
        <v>718</v>
      </c>
      <c r="K23" s="114">
        <v>76</v>
      </c>
      <c r="L23" s="116">
        <v>10.584958217270195</v>
      </c>
    </row>
    <row r="24" spans="1:12" s="110" customFormat="1" ht="15" customHeight="1" x14ac:dyDescent="0.2">
      <c r="A24" s="120"/>
      <c r="B24" s="119"/>
      <c r="C24" s="258" t="s">
        <v>106</v>
      </c>
      <c r="E24" s="113">
        <v>63.602015113350127</v>
      </c>
      <c r="F24" s="115">
        <v>505</v>
      </c>
      <c r="G24" s="114">
        <v>500</v>
      </c>
      <c r="H24" s="114">
        <v>497</v>
      </c>
      <c r="I24" s="114">
        <v>474</v>
      </c>
      <c r="J24" s="140">
        <v>469</v>
      </c>
      <c r="K24" s="114">
        <v>36</v>
      </c>
      <c r="L24" s="116">
        <v>7.6759061833688698</v>
      </c>
    </row>
    <row r="25" spans="1:12" s="110" customFormat="1" ht="15" customHeight="1" x14ac:dyDescent="0.2">
      <c r="A25" s="120"/>
      <c r="B25" s="119"/>
      <c r="C25" s="258" t="s">
        <v>107</v>
      </c>
      <c r="E25" s="113">
        <v>36.397984886649873</v>
      </c>
      <c r="F25" s="115">
        <v>289</v>
      </c>
      <c r="G25" s="114">
        <v>291</v>
      </c>
      <c r="H25" s="114">
        <v>289</v>
      </c>
      <c r="I25" s="114">
        <v>272</v>
      </c>
      <c r="J25" s="140">
        <v>249</v>
      </c>
      <c r="K25" s="114">
        <v>40</v>
      </c>
      <c r="L25" s="116">
        <v>16.064257028112451</v>
      </c>
    </row>
    <row r="26" spans="1:12" s="110" customFormat="1" ht="15" customHeight="1" x14ac:dyDescent="0.2">
      <c r="A26" s="120"/>
      <c r="C26" s="121" t="s">
        <v>187</v>
      </c>
      <c r="D26" s="110" t="s">
        <v>188</v>
      </c>
      <c r="E26" s="113">
        <v>0.26388480194401465</v>
      </c>
      <c r="F26" s="115">
        <v>278</v>
      </c>
      <c r="G26" s="114">
        <v>269</v>
      </c>
      <c r="H26" s="114">
        <v>300</v>
      </c>
      <c r="I26" s="114">
        <v>265</v>
      </c>
      <c r="J26" s="140">
        <v>248</v>
      </c>
      <c r="K26" s="114">
        <v>30</v>
      </c>
      <c r="L26" s="116">
        <v>12.096774193548388</v>
      </c>
    </row>
    <row r="27" spans="1:12" s="110" customFormat="1" ht="15" customHeight="1" x14ac:dyDescent="0.2">
      <c r="A27" s="120"/>
      <c r="B27" s="119"/>
      <c r="D27" s="259" t="s">
        <v>106</v>
      </c>
      <c r="E27" s="113">
        <v>57.913669064748198</v>
      </c>
      <c r="F27" s="115">
        <v>161</v>
      </c>
      <c r="G27" s="114">
        <v>151</v>
      </c>
      <c r="H27" s="114">
        <v>170</v>
      </c>
      <c r="I27" s="114">
        <v>159</v>
      </c>
      <c r="J27" s="140">
        <v>154</v>
      </c>
      <c r="K27" s="114">
        <v>7</v>
      </c>
      <c r="L27" s="116">
        <v>4.5454545454545459</v>
      </c>
    </row>
    <row r="28" spans="1:12" s="110" customFormat="1" ht="15" customHeight="1" x14ac:dyDescent="0.2">
      <c r="A28" s="120"/>
      <c r="B28" s="119"/>
      <c r="D28" s="259" t="s">
        <v>107</v>
      </c>
      <c r="E28" s="113">
        <v>42.086330935251802</v>
      </c>
      <c r="F28" s="115">
        <v>117</v>
      </c>
      <c r="G28" s="114">
        <v>118</v>
      </c>
      <c r="H28" s="114">
        <v>130</v>
      </c>
      <c r="I28" s="114">
        <v>106</v>
      </c>
      <c r="J28" s="140">
        <v>94</v>
      </c>
      <c r="K28" s="114">
        <v>23</v>
      </c>
      <c r="L28" s="116">
        <v>24.468085106382979</v>
      </c>
    </row>
    <row r="29" spans="1:12" s="110" customFormat="1" ht="24.95" customHeight="1" x14ac:dyDescent="0.2">
      <c r="A29" s="604" t="s">
        <v>189</v>
      </c>
      <c r="B29" s="605"/>
      <c r="C29" s="605"/>
      <c r="D29" s="606"/>
      <c r="E29" s="113">
        <v>84.209627049141432</v>
      </c>
      <c r="F29" s="115">
        <v>88714</v>
      </c>
      <c r="G29" s="114">
        <v>89326</v>
      </c>
      <c r="H29" s="114">
        <v>90008</v>
      </c>
      <c r="I29" s="114">
        <v>88981</v>
      </c>
      <c r="J29" s="140">
        <v>89376</v>
      </c>
      <c r="K29" s="114">
        <v>-662</v>
      </c>
      <c r="L29" s="116">
        <v>-0.74069101324740427</v>
      </c>
    </row>
    <row r="30" spans="1:12" s="110" customFormat="1" ht="15" customHeight="1" x14ac:dyDescent="0.2">
      <c r="A30" s="120"/>
      <c r="B30" s="119"/>
      <c r="C30" s="258" t="s">
        <v>106</v>
      </c>
      <c r="E30" s="113">
        <v>60.119034199788082</v>
      </c>
      <c r="F30" s="115">
        <v>53334</v>
      </c>
      <c r="G30" s="114">
        <v>53671</v>
      </c>
      <c r="H30" s="114">
        <v>54213</v>
      </c>
      <c r="I30" s="114">
        <v>53611</v>
      </c>
      <c r="J30" s="140">
        <v>53785</v>
      </c>
      <c r="K30" s="114">
        <v>-451</v>
      </c>
      <c r="L30" s="116">
        <v>-0.83852375197545781</v>
      </c>
    </row>
    <row r="31" spans="1:12" s="110" customFormat="1" ht="15" customHeight="1" x14ac:dyDescent="0.2">
      <c r="A31" s="120"/>
      <c r="B31" s="119"/>
      <c r="C31" s="258" t="s">
        <v>107</v>
      </c>
      <c r="E31" s="113">
        <v>39.880965800211918</v>
      </c>
      <c r="F31" s="115">
        <v>35380</v>
      </c>
      <c r="G31" s="114">
        <v>35655</v>
      </c>
      <c r="H31" s="114">
        <v>35795</v>
      </c>
      <c r="I31" s="114">
        <v>35370</v>
      </c>
      <c r="J31" s="140">
        <v>35591</v>
      </c>
      <c r="K31" s="114">
        <v>-211</v>
      </c>
      <c r="L31" s="116">
        <v>-0.59284650613919254</v>
      </c>
    </row>
    <row r="32" spans="1:12" s="110" customFormat="1" ht="15" customHeight="1" x14ac:dyDescent="0.2">
      <c r="A32" s="120"/>
      <c r="B32" s="119" t="s">
        <v>117</v>
      </c>
      <c r="C32" s="258"/>
      <c r="E32" s="113">
        <v>15.720130233794341</v>
      </c>
      <c r="F32" s="115">
        <v>16561</v>
      </c>
      <c r="G32" s="114">
        <v>16397</v>
      </c>
      <c r="H32" s="114">
        <v>16501</v>
      </c>
      <c r="I32" s="114">
        <v>15823</v>
      </c>
      <c r="J32" s="140">
        <v>15437</v>
      </c>
      <c r="K32" s="114">
        <v>1124</v>
      </c>
      <c r="L32" s="116">
        <v>7.2812074885016518</v>
      </c>
    </row>
    <row r="33" spans="1:12" s="110" customFormat="1" ht="15" customHeight="1" x14ac:dyDescent="0.2">
      <c r="A33" s="120"/>
      <c r="B33" s="119"/>
      <c r="C33" s="258" t="s">
        <v>106</v>
      </c>
      <c r="E33" s="113">
        <v>62.924944145884908</v>
      </c>
      <c r="F33" s="115">
        <v>10421</v>
      </c>
      <c r="G33" s="114">
        <v>10214</v>
      </c>
      <c r="H33" s="114">
        <v>10354</v>
      </c>
      <c r="I33" s="114">
        <v>9855</v>
      </c>
      <c r="J33" s="140">
        <v>9602</v>
      </c>
      <c r="K33" s="114">
        <v>819</v>
      </c>
      <c r="L33" s="116">
        <v>8.5294730264528216</v>
      </c>
    </row>
    <row r="34" spans="1:12" s="110" customFormat="1" ht="15" customHeight="1" x14ac:dyDescent="0.2">
      <c r="A34" s="120"/>
      <c r="B34" s="119"/>
      <c r="C34" s="258" t="s">
        <v>107</v>
      </c>
      <c r="E34" s="113">
        <v>37.075055854115092</v>
      </c>
      <c r="F34" s="115">
        <v>6140</v>
      </c>
      <c r="G34" s="114">
        <v>6183</v>
      </c>
      <c r="H34" s="114">
        <v>6147</v>
      </c>
      <c r="I34" s="114">
        <v>5968</v>
      </c>
      <c r="J34" s="140">
        <v>5835</v>
      </c>
      <c r="K34" s="114">
        <v>305</v>
      </c>
      <c r="L34" s="116">
        <v>5.2270779777206515</v>
      </c>
    </row>
    <row r="35" spans="1:12" s="110" customFormat="1" ht="24.95" customHeight="1" x14ac:dyDescent="0.2">
      <c r="A35" s="604" t="s">
        <v>190</v>
      </c>
      <c r="B35" s="605"/>
      <c r="C35" s="605"/>
      <c r="D35" s="606"/>
      <c r="E35" s="113">
        <v>76.449705265356101</v>
      </c>
      <c r="F35" s="115">
        <v>80539</v>
      </c>
      <c r="G35" s="114">
        <v>80874</v>
      </c>
      <c r="H35" s="114">
        <v>81820</v>
      </c>
      <c r="I35" s="114">
        <v>80317</v>
      </c>
      <c r="J35" s="140">
        <v>80462</v>
      </c>
      <c r="K35" s="114">
        <v>77</v>
      </c>
      <c r="L35" s="116">
        <v>9.5697347816360523E-2</v>
      </c>
    </row>
    <row r="36" spans="1:12" s="110" customFormat="1" ht="15" customHeight="1" x14ac:dyDescent="0.2">
      <c r="A36" s="120"/>
      <c r="B36" s="119"/>
      <c r="C36" s="258" t="s">
        <v>106</v>
      </c>
      <c r="E36" s="113">
        <v>72.440680912353017</v>
      </c>
      <c r="F36" s="115">
        <v>58343</v>
      </c>
      <c r="G36" s="114">
        <v>58545</v>
      </c>
      <c r="H36" s="114">
        <v>59303</v>
      </c>
      <c r="I36" s="114">
        <v>58234</v>
      </c>
      <c r="J36" s="140">
        <v>58276</v>
      </c>
      <c r="K36" s="114">
        <v>67</v>
      </c>
      <c r="L36" s="116">
        <v>0.11497014208250395</v>
      </c>
    </row>
    <row r="37" spans="1:12" s="110" customFormat="1" ht="15" customHeight="1" x14ac:dyDescent="0.2">
      <c r="A37" s="120"/>
      <c r="B37" s="119"/>
      <c r="C37" s="258" t="s">
        <v>107</v>
      </c>
      <c r="E37" s="113">
        <v>27.55931908764698</v>
      </c>
      <c r="F37" s="115">
        <v>22196</v>
      </c>
      <c r="G37" s="114">
        <v>22329</v>
      </c>
      <c r="H37" s="114">
        <v>22517</v>
      </c>
      <c r="I37" s="114">
        <v>22083</v>
      </c>
      <c r="J37" s="140">
        <v>22186</v>
      </c>
      <c r="K37" s="114">
        <v>10</v>
      </c>
      <c r="L37" s="116">
        <v>4.5073469755701791E-2</v>
      </c>
    </row>
    <row r="38" spans="1:12" s="110" customFormat="1" ht="15" customHeight="1" x14ac:dyDescent="0.2">
      <c r="A38" s="120"/>
      <c r="B38" s="119" t="s">
        <v>182</v>
      </c>
      <c r="C38" s="258"/>
      <c r="E38" s="113">
        <v>23.550294734643899</v>
      </c>
      <c r="F38" s="115">
        <v>24810</v>
      </c>
      <c r="G38" s="114">
        <v>24932</v>
      </c>
      <c r="H38" s="114">
        <v>24768</v>
      </c>
      <c r="I38" s="114">
        <v>24566</v>
      </c>
      <c r="J38" s="140">
        <v>24434</v>
      </c>
      <c r="K38" s="114">
        <v>376</v>
      </c>
      <c r="L38" s="116">
        <v>1.5388393222558729</v>
      </c>
    </row>
    <row r="39" spans="1:12" s="110" customFormat="1" ht="15" customHeight="1" x14ac:dyDescent="0.2">
      <c r="A39" s="120"/>
      <c r="B39" s="119"/>
      <c r="C39" s="258" t="s">
        <v>106</v>
      </c>
      <c r="E39" s="113">
        <v>22.039500201531641</v>
      </c>
      <c r="F39" s="115">
        <v>5468</v>
      </c>
      <c r="G39" s="114">
        <v>5397</v>
      </c>
      <c r="H39" s="114">
        <v>5320</v>
      </c>
      <c r="I39" s="114">
        <v>5288</v>
      </c>
      <c r="J39" s="140">
        <v>5171</v>
      </c>
      <c r="K39" s="114">
        <v>297</v>
      </c>
      <c r="L39" s="116">
        <v>5.7435699091084897</v>
      </c>
    </row>
    <row r="40" spans="1:12" s="110" customFormat="1" ht="15" customHeight="1" x14ac:dyDescent="0.2">
      <c r="A40" s="120"/>
      <c r="B40" s="119"/>
      <c r="C40" s="258" t="s">
        <v>107</v>
      </c>
      <c r="E40" s="113">
        <v>77.960499798468362</v>
      </c>
      <c r="F40" s="115">
        <v>19342</v>
      </c>
      <c r="G40" s="114">
        <v>19535</v>
      </c>
      <c r="H40" s="114">
        <v>19448</v>
      </c>
      <c r="I40" s="114">
        <v>19278</v>
      </c>
      <c r="J40" s="140">
        <v>19263</v>
      </c>
      <c r="K40" s="114">
        <v>79</v>
      </c>
      <c r="L40" s="116">
        <v>0.41011265119659451</v>
      </c>
    </row>
    <row r="41" spans="1:12" s="110" customFormat="1" ht="24.75" customHeight="1" x14ac:dyDescent="0.2">
      <c r="A41" s="604" t="s">
        <v>517</v>
      </c>
      <c r="B41" s="605"/>
      <c r="C41" s="605"/>
      <c r="D41" s="606"/>
      <c r="E41" s="113">
        <v>4.9112948390587476</v>
      </c>
      <c r="F41" s="115">
        <v>5174</v>
      </c>
      <c r="G41" s="114">
        <v>5831</v>
      </c>
      <c r="H41" s="114">
        <v>5908</v>
      </c>
      <c r="I41" s="114">
        <v>4600</v>
      </c>
      <c r="J41" s="140">
        <v>5191</v>
      </c>
      <c r="K41" s="114">
        <v>-17</v>
      </c>
      <c r="L41" s="116">
        <v>-0.32748988634174531</v>
      </c>
    </row>
    <row r="42" spans="1:12" s="110" customFormat="1" ht="15" customHeight="1" x14ac:dyDescent="0.2">
      <c r="A42" s="120"/>
      <c r="B42" s="119"/>
      <c r="C42" s="258" t="s">
        <v>106</v>
      </c>
      <c r="E42" s="113">
        <v>61.383842288364903</v>
      </c>
      <c r="F42" s="115">
        <v>3176</v>
      </c>
      <c r="G42" s="114">
        <v>3668</v>
      </c>
      <c r="H42" s="114">
        <v>3740</v>
      </c>
      <c r="I42" s="114">
        <v>2846</v>
      </c>
      <c r="J42" s="140">
        <v>3167</v>
      </c>
      <c r="K42" s="114">
        <v>9</v>
      </c>
      <c r="L42" s="116">
        <v>0.2841806125670982</v>
      </c>
    </row>
    <row r="43" spans="1:12" s="110" customFormat="1" ht="15" customHeight="1" x14ac:dyDescent="0.2">
      <c r="A43" s="123"/>
      <c r="B43" s="124"/>
      <c r="C43" s="260" t="s">
        <v>107</v>
      </c>
      <c r="D43" s="261"/>
      <c r="E43" s="125">
        <v>38.616157711635097</v>
      </c>
      <c r="F43" s="143">
        <v>1998</v>
      </c>
      <c r="G43" s="144">
        <v>2163</v>
      </c>
      <c r="H43" s="144">
        <v>2168</v>
      </c>
      <c r="I43" s="144">
        <v>1754</v>
      </c>
      <c r="J43" s="145">
        <v>2024</v>
      </c>
      <c r="K43" s="144">
        <v>-26</v>
      </c>
      <c r="L43" s="146">
        <v>-1.2845849802371541</v>
      </c>
    </row>
    <row r="44" spans="1:12" s="110" customFormat="1" ht="45.75" customHeight="1" x14ac:dyDescent="0.2">
      <c r="A44" s="604" t="s">
        <v>191</v>
      </c>
      <c r="B44" s="605"/>
      <c r="C44" s="605"/>
      <c r="D44" s="606"/>
      <c r="E44" s="113">
        <v>1.0156717197125744</v>
      </c>
      <c r="F44" s="115">
        <v>1070</v>
      </c>
      <c r="G44" s="114">
        <v>1089</v>
      </c>
      <c r="H44" s="114">
        <v>1091</v>
      </c>
      <c r="I44" s="114">
        <v>1071</v>
      </c>
      <c r="J44" s="140">
        <v>1080</v>
      </c>
      <c r="K44" s="114">
        <v>-10</v>
      </c>
      <c r="L44" s="116">
        <v>-0.92592592592592593</v>
      </c>
    </row>
    <row r="45" spans="1:12" s="110" customFormat="1" ht="15" customHeight="1" x14ac:dyDescent="0.2">
      <c r="A45" s="120"/>
      <c r="B45" s="119"/>
      <c r="C45" s="258" t="s">
        <v>106</v>
      </c>
      <c r="E45" s="113">
        <v>58.691588785046726</v>
      </c>
      <c r="F45" s="115">
        <v>628</v>
      </c>
      <c r="G45" s="114">
        <v>644</v>
      </c>
      <c r="H45" s="114">
        <v>653</v>
      </c>
      <c r="I45" s="114">
        <v>637</v>
      </c>
      <c r="J45" s="140">
        <v>640</v>
      </c>
      <c r="K45" s="114">
        <v>-12</v>
      </c>
      <c r="L45" s="116">
        <v>-1.875</v>
      </c>
    </row>
    <row r="46" spans="1:12" s="110" customFormat="1" ht="15" customHeight="1" x14ac:dyDescent="0.2">
      <c r="A46" s="123"/>
      <c r="B46" s="124"/>
      <c r="C46" s="260" t="s">
        <v>107</v>
      </c>
      <c r="D46" s="261"/>
      <c r="E46" s="125">
        <v>41.308411214953274</v>
      </c>
      <c r="F46" s="143">
        <v>442</v>
      </c>
      <c r="G46" s="144">
        <v>445</v>
      </c>
      <c r="H46" s="144">
        <v>438</v>
      </c>
      <c r="I46" s="144">
        <v>434</v>
      </c>
      <c r="J46" s="145">
        <v>440</v>
      </c>
      <c r="K46" s="144">
        <v>2</v>
      </c>
      <c r="L46" s="146">
        <v>0.45454545454545453</v>
      </c>
    </row>
    <row r="47" spans="1:12" s="110" customFormat="1" ht="39" customHeight="1" x14ac:dyDescent="0.2">
      <c r="A47" s="604" t="s">
        <v>518</v>
      </c>
      <c r="B47" s="607"/>
      <c r="C47" s="607"/>
      <c r="D47" s="608"/>
      <c r="E47" s="113">
        <v>0.14618078956610883</v>
      </c>
      <c r="F47" s="115">
        <v>154</v>
      </c>
      <c r="G47" s="114">
        <v>161</v>
      </c>
      <c r="H47" s="114">
        <v>168</v>
      </c>
      <c r="I47" s="114">
        <v>158</v>
      </c>
      <c r="J47" s="140">
        <v>166</v>
      </c>
      <c r="K47" s="114">
        <v>-12</v>
      </c>
      <c r="L47" s="116">
        <v>-7.2289156626506026</v>
      </c>
    </row>
    <row r="48" spans="1:12" s="110" customFormat="1" ht="15" customHeight="1" x14ac:dyDescent="0.2">
      <c r="A48" s="120"/>
      <c r="B48" s="119"/>
      <c r="C48" s="258" t="s">
        <v>106</v>
      </c>
      <c r="E48" s="113">
        <v>33.116883116883116</v>
      </c>
      <c r="F48" s="115">
        <v>51</v>
      </c>
      <c r="G48" s="114">
        <v>48</v>
      </c>
      <c r="H48" s="114">
        <v>55</v>
      </c>
      <c r="I48" s="114">
        <v>70</v>
      </c>
      <c r="J48" s="140">
        <v>74</v>
      </c>
      <c r="K48" s="114">
        <v>-23</v>
      </c>
      <c r="L48" s="116">
        <v>-31.081081081081081</v>
      </c>
    </row>
    <row r="49" spans="1:12" s="110" customFormat="1" ht="15" customHeight="1" x14ac:dyDescent="0.2">
      <c r="A49" s="123"/>
      <c r="B49" s="124"/>
      <c r="C49" s="260" t="s">
        <v>107</v>
      </c>
      <c r="D49" s="261"/>
      <c r="E49" s="125">
        <v>66.883116883116884</v>
      </c>
      <c r="F49" s="143">
        <v>103</v>
      </c>
      <c r="G49" s="144">
        <v>113</v>
      </c>
      <c r="H49" s="144">
        <v>113</v>
      </c>
      <c r="I49" s="144">
        <v>88</v>
      </c>
      <c r="J49" s="145">
        <v>92</v>
      </c>
      <c r="K49" s="144">
        <v>11</v>
      </c>
      <c r="L49" s="146">
        <v>11.956521739130435</v>
      </c>
    </row>
    <row r="50" spans="1:12" s="110" customFormat="1" ht="24.95" customHeight="1" x14ac:dyDescent="0.2">
      <c r="A50" s="609" t="s">
        <v>192</v>
      </c>
      <c r="B50" s="610"/>
      <c r="C50" s="610"/>
      <c r="D50" s="611"/>
      <c r="E50" s="262">
        <v>12.023844554765589</v>
      </c>
      <c r="F50" s="263">
        <v>12667</v>
      </c>
      <c r="G50" s="264">
        <v>13103</v>
      </c>
      <c r="H50" s="264">
        <v>13180</v>
      </c>
      <c r="I50" s="264">
        <v>12139</v>
      </c>
      <c r="J50" s="265">
        <v>12254</v>
      </c>
      <c r="K50" s="263">
        <v>413</v>
      </c>
      <c r="L50" s="266">
        <v>3.3703280561449325</v>
      </c>
    </row>
    <row r="51" spans="1:12" s="110" customFormat="1" ht="15" customHeight="1" x14ac:dyDescent="0.2">
      <c r="A51" s="120"/>
      <c r="B51" s="119"/>
      <c r="C51" s="258" t="s">
        <v>106</v>
      </c>
      <c r="E51" s="113">
        <v>57.732691244967235</v>
      </c>
      <c r="F51" s="115">
        <v>7313</v>
      </c>
      <c r="G51" s="114">
        <v>7502</v>
      </c>
      <c r="H51" s="114">
        <v>7630</v>
      </c>
      <c r="I51" s="114">
        <v>6983</v>
      </c>
      <c r="J51" s="140">
        <v>7025</v>
      </c>
      <c r="K51" s="114">
        <v>288</v>
      </c>
      <c r="L51" s="116">
        <v>4.0996441281138791</v>
      </c>
    </row>
    <row r="52" spans="1:12" s="110" customFormat="1" ht="15" customHeight="1" x14ac:dyDescent="0.2">
      <c r="A52" s="120"/>
      <c r="B52" s="119"/>
      <c r="C52" s="258" t="s">
        <v>107</v>
      </c>
      <c r="E52" s="113">
        <v>42.267308755032765</v>
      </c>
      <c r="F52" s="115">
        <v>5354</v>
      </c>
      <c r="G52" s="114">
        <v>5601</v>
      </c>
      <c r="H52" s="114">
        <v>5550</v>
      </c>
      <c r="I52" s="114">
        <v>5156</v>
      </c>
      <c r="J52" s="140">
        <v>5229</v>
      </c>
      <c r="K52" s="114">
        <v>125</v>
      </c>
      <c r="L52" s="116">
        <v>2.3905144387072097</v>
      </c>
    </row>
    <row r="53" spans="1:12" s="110" customFormat="1" ht="15" customHeight="1" x14ac:dyDescent="0.2">
      <c r="A53" s="120"/>
      <c r="B53" s="119"/>
      <c r="C53" s="258" t="s">
        <v>187</v>
      </c>
      <c r="D53" s="110" t="s">
        <v>193</v>
      </c>
      <c r="E53" s="113">
        <v>30.070261308912922</v>
      </c>
      <c r="F53" s="115">
        <v>3809</v>
      </c>
      <c r="G53" s="114">
        <v>4365</v>
      </c>
      <c r="H53" s="114">
        <v>4407</v>
      </c>
      <c r="I53" s="114">
        <v>3507</v>
      </c>
      <c r="J53" s="140">
        <v>3764</v>
      </c>
      <c r="K53" s="114">
        <v>45</v>
      </c>
      <c r="L53" s="116">
        <v>1.1955366631243358</v>
      </c>
    </row>
    <row r="54" spans="1:12" s="110" customFormat="1" ht="15" customHeight="1" x14ac:dyDescent="0.2">
      <c r="A54" s="120"/>
      <c r="B54" s="119"/>
      <c r="D54" s="267" t="s">
        <v>194</v>
      </c>
      <c r="E54" s="113">
        <v>64.820162772381209</v>
      </c>
      <c r="F54" s="115">
        <v>2469</v>
      </c>
      <c r="G54" s="114">
        <v>2803</v>
      </c>
      <c r="H54" s="114">
        <v>2861</v>
      </c>
      <c r="I54" s="114">
        <v>2301</v>
      </c>
      <c r="J54" s="140">
        <v>2452</v>
      </c>
      <c r="K54" s="114">
        <v>17</v>
      </c>
      <c r="L54" s="116">
        <v>0.69331158238172919</v>
      </c>
    </row>
    <row r="55" spans="1:12" s="110" customFormat="1" ht="15" customHeight="1" x14ac:dyDescent="0.2">
      <c r="A55" s="120"/>
      <c r="B55" s="119"/>
      <c r="D55" s="267" t="s">
        <v>195</v>
      </c>
      <c r="E55" s="113">
        <v>35.179837227618798</v>
      </c>
      <c r="F55" s="115">
        <v>1340</v>
      </c>
      <c r="G55" s="114">
        <v>1562</v>
      </c>
      <c r="H55" s="114">
        <v>1546</v>
      </c>
      <c r="I55" s="114">
        <v>1206</v>
      </c>
      <c r="J55" s="140">
        <v>1312</v>
      </c>
      <c r="K55" s="114">
        <v>28</v>
      </c>
      <c r="L55" s="116">
        <v>2.1341463414634148</v>
      </c>
    </row>
    <row r="56" spans="1:12" s="110" customFormat="1" ht="15" customHeight="1" x14ac:dyDescent="0.2">
      <c r="A56" s="120"/>
      <c r="B56" s="119" t="s">
        <v>196</v>
      </c>
      <c r="C56" s="258"/>
      <c r="E56" s="113">
        <v>61.013393577537521</v>
      </c>
      <c r="F56" s="115">
        <v>64277</v>
      </c>
      <c r="G56" s="114">
        <v>64161</v>
      </c>
      <c r="H56" s="114">
        <v>64663</v>
      </c>
      <c r="I56" s="114">
        <v>64265</v>
      </c>
      <c r="J56" s="140">
        <v>64320</v>
      </c>
      <c r="K56" s="114">
        <v>-43</v>
      </c>
      <c r="L56" s="116">
        <v>-6.6853233830845765E-2</v>
      </c>
    </row>
    <row r="57" spans="1:12" s="110" customFormat="1" ht="15" customHeight="1" x14ac:dyDescent="0.2">
      <c r="A57" s="120"/>
      <c r="B57" s="119"/>
      <c r="C57" s="258" t="s">
        <v>106</v>
      </c>
      <c r="E57" s="113">
        <v>60.830468130124302</v>
      </c>
      <c r="F57" s="115">
        <v>39100</v>
      </c>
      <c r="G57" s="114">
        <v>38994</v>
      </c>
      <c r="H57" s="114">
        <v>39340</v>
      </c>
      <c r="I57" s="114">
        <v>39038</v>
      </c>
      <c r="J57" s="140">
        <v>39025</v>
      </c>
      <c r="K57" s="114">
        <v>75</v>
      </c>
      <c r="L57" s="116">
        <v>0.19218449711723254</v>
      </c>
    </row>
    <row r="58" spans="1:12" s="110" customFormat="1" ht="15" customHeight="1" x14ac:dyDescent="0.2">
      <c r="A58" s="120"/>
      <c r="B58" s="119"/>
      <c r="C58" s="258" t="s">
        <v>107</v>
      </c>
      <c r="E58" s="113">
        <v>39.169531869875698</v>
      </c>
      <c r="F58" s="115">
        <v>25177</v>
      </c>
      <c r="G58" s="114">
        <v>25167</v>
      </c>
      <c r="H58" s="114">
        <v>25323</v>
      </c>
      <c r="I58" s="114">
        <v>25227</v>
      </c>
      <c r="J58" s="140">
        <v>25295</v>
      </c>
      <c r="K58" s="114">
        <v>-118</v>
      </c>
      <c r="L58" s="116">
        <v>-0.4664953548132042</v>
      </c>
    </row>
    <row r="59" spans="1:12" s="110" customFormat="1" ht="15" customHeight="1" x14ac:dyDescent="0.2">
      <c r="A59" s="120"/>
      <c r="B59" s="119"/>
      <c r="C59" s="258" t="s">
        <v>105</v>
      </c>
      <c r="D59" s="110" t="s">
        <v>197</v>
      </c>
      <c r="E59" s="113">
        <v>82.069791682872562</v>
      </c>
      <c r="F59" s="115">
        <v>52752</v>
      </c>
      <c r="G59" s="114">
        <v>52562</v>
      </c>
      <c r="H59" s="114">
        <v>52955</v>
      </c>
      <c r="I59" s="114">
        <v>52681</v>
      </c>
      <c r="J59" s="140">
        <v>52654</v>
      </c>
      <c r="K59" s="114">
        <v>98</v>
      </c>
      <c r="L59" s="116">
        <v>0.18612071257644244</v>
      </c>
    </row>
    <row r="60" spans="1:12" s="110" customFormat="1" ht="15" customHeight="1" x14ac:dyDescent="0.2">
      <c r="A60" s="120"/>
      <c r="B60" s="119"/>
      <c r="C60" s="258"/>
      <c r="D60" s="267" t="s">
        <v>198</v>
      </c>
      <c r="E60" s="113">
        <v>55.423491052471945</v>
      </c>
      <c r="F60" s="115">
        <v>29237</v>
      </c>
      <c r="G60" s="114">
        <v>29071</v>
      </c>
      <c r="H60" s="114">
        <v>29324</v>
      </c>
      <c r="I60" s="114">
        <v>29129</v>
      </c>
      <c r="J60" s="140">
        <v>29036</v>
      </c>
      <c r="K60" s="114">
        <v>201</v>
      </c>
      <c r="L60" s="116">
        <v>0.69224411075905767</v>
      </c>
    </row>
    <row r="61" spans="1:12" s="110" customFormat="1" ht="15" customHeight="1" x14ac:dyDescent="0.2">
      <c r="A61" s="120"/>
      <c r="B61" s="119"/>
      <c r="C61" s="258"/>
      <c r="D61" s="267" t="s">
        <v>199</v>
      </c>
      <c r="E61" s="113">
        <v>44.576508947528055</v>
      </c>
      <c r="F61" s="115">
        <v>23515</v>
      </c>
      <c r="G61" s="114">
        <v>23491</v>
      </c>
      <c r="H61" s="114">
        <v>23631</v>
      </c>
      <c r="I61" s="114">
        <v>23552</v>
      </c>
      <c r="J61" s="140">
        <v>23618</v>
      </c>
      <c r="K61" s="114">
        <v>-103</v>
      </c>
      <c r="L61" s="116">
        <v>-0.43610805317977813</v>
      </c>
    </row>
    <row r="62" spans="1:12" s="110" customFormat="1" ht="15" customHeight="1" x14ac:dyDescent="0.2">
      <c r="A62" s="120"/>
      <c r="B62" s="119"/>
      <c r="C62" s="258"/>
      <c r="D62" s="258" t="s">
        <v>200</v>
      </c>
      <c r="E62" s="113">
        <v>17.930208317127434</v>
      </c>
      <c r="F62" s="115">
        <v>11525</v>
      </c>
      <c r="G62" s="114">
        <v>11599</v>
      </c>
      <c r="H62" s="114">
        <v>11708</v>
      </c>
      <c r="I62" s="114">
        <v>11584</v>
      </c>
      <c r="J62" s="140">
        <v>11666</v>
      </c>
      <c r="K62" s="114">
        <v>-141</v>
      </c>
      <c r="L62" s="116">
        <v>-1.2086404937424995</v>
      </c>
    </row>
    <row r="63" spans="1:12" s="110" customFormat="1" ht="15" customHeight="1" x14ac:dyDescent="0.2">
      <c r="A63" s="120"/>
      <c r="B63" s="119"/>
      <c r="C63" s="258"/>
      <c r="D63" s="267" t="s">
        <v>198</v>
      </c>
      <c r="E63" s="113">
        <v>85.579175704989154</v>
      </c>
      <c r="F63" s="115">
        <v>9863</v>
      </c>
      <c r="G63" s="114">
        <v>9923</v>
      </c>
      <c r="H63" s="114">
        <v>10016</v>
      </c>
      <c r="I63" s="114">
        <v>9909</v>
      </c>
      <c r="J63" s="140">
        <v>9989</v>
      </c>
      <c r="K63" s="114">
        <v>-126</v>
      </c>
      <c r="L63" s="116">
        <v>-1.2613875262789067</v>
      </c>
    </row>
    <row r="64" spans="1:12" s="110" customFormat="1" ht="15" customHeight="1" x14ac:dyDescent="0.2">
      <c r="A64" s="120"/>
      <c r="B64" s="119"/>
      <c r="C64" s="258"/>
      <c r="D64" s="267" t="s">
        <v>199</v>
      </c>
      <c r="E64" s="113">
        <v>14.420824295010846</v>
      </c>
      <c r="F64" s="115">
        <v>1662</v>
      </c>
      <c r="G64" s="114">
        <v>1676</v>
      </c>
      <c r="H64" s="114">
        <v>1692</v>
      </c>
      <c r="I64" s="114">
        <v>1675</v>
      </c>
      <c r="J64" s="140">
        <v>1677</v>
      </c>
      <c r="K64" s="114">
        <v>-15</v>
      </c>
      <c r="L64" s="116">
        <v>-0.89445438282647582</v>
      </c>
    </row>
    <row r="65" spans="1:12" s="110" customFormat="1" ht="15" customHeight="1" x14ac:dyDescent="0.2">
      <c r="A65" s="120"/>
      <c r="B65" s="119" t="s">
        <v>201</v>
      </c>
      <c r="C65" s="258"/>
      <c r="E65" s="113">
        <v>18.755754682056782</v>
      </c>
      <c r="F65" s="115">
        <v>19759</v>
      </c>
      <c r="G65" s="114">
        <v>19771</v>
      </c>
      <c r="H65" s="114">
        <v>19805</v>
      </c>
      <c r="I65" s="114">
        <v>19714</v>
      </c>
      <c r="J65" s="140">
        <v>19506</v>
      </c>
      <c r="K65" s="114">
        <v>253</v>
      </c>
      <c r="L65" s="116">
        <v>1.2970368091869169</v>
      </c>
    </row>
    <row r="66" spans="1:12" s="110" customFormat="1" ht="15" customHeight="1" x14ac:dyDescent="0.2">
      <c r="A66" s="120"/>
      <c r="B66" s="119"/>
      <c r="C66" s="258" t="s">
        <v>106</v>
      </c>
      <c r="E66" s="113">
        <v>61.187307049951919</v>
      </c>
      <c r="F66" s="115">
        <v>12090</v>
      </c>
      <c r="G66" s="114">
        <v>12095</v>
      </c>
      <c r="H66" s="114">
        <v>12156</v>
      </c>
      <c r="I66" s="114">
        <v>12173</v>
      </c>
      <c r="J66" s="140">
        <v>12063</v>
      </c>
      <c r="K66" s="114">
        <v>27</v>
      </c>
      <c r="L66" s="116">
        <v>0.22382491917433475</v>
      </c>
    </row>
    <row r="67" spans="1:12" s="110" customFormat="1" ht="15" customHeight="1" x14ac:dyDescent="0.2">
      <c r="A67" s="120"/>
      <c r="B67" s="119"/>
      <c r="C67" s="258" t="s">
        <v>107</v>
      </c>
      <c r="E67" s="113">
        <v>38.812692950048081</v>
      </c>
      <c r="F67" s="115">
        <v>7669</v>
      </c>
      <c r="G67" s="114">
        <v>7676</v>
      </c>
      <c r="H67" s="114">
        <v>7649</v>
      </c>
      <c r="I67" s="114">
        <v>7541</v>
      </c>
      <c r="J67" s="140">
        <v>7443</v>
      </c>
      <c r="K67" s="114">
        <v>226</v>
      </c>
      <c r="L67" s="116">
        <v>3.0364100497111379</v>
      </c>
    </row>
    <row r="68" spans="1:12" s="110" customFormat="1" ht="15" customHeight="1" x14ac:dyDescent="0.2">
      <c r="A68" s="120"/>
      <c r="B68" s="119"/>
      <c r="C68" s="258" t="s">
        <v>105</v>
      </c>
      <c r="D68" s="110" t="s">
        <v>202</v>
      </c>
      <c r="E68" s="113">
        <v>22.571992509742397</v>
      </c>
      <c r="F68" s="115">
        <v>4460</v>
      </c>
      <c r="G68" s="114">
        <v>4446</v>
      </c>
      <c r="H68" s="114">
        <v>4453</v>
      </c>
      <c r="I68" s="114">
        <v>4396</v>
      </c>
      <c r="J68" s="140">
        <v>4327</v>
      </c>
      <c r="K68" s="114">
        <v>133</v>
      </c>
      <c r="L68" s="116">
        <v>3.0737231338109545</v>
      </c>
    </row>
    <row r="69" spans="1:12" s="110" customFormat="1" ht="15" customHeight="1" x14ac:dyDescent="0.2">
      <c r="A69" s="120"/>
      <c r="B69" s="119"/>
      <c r="C69" s="258"/>
      <c r="D69" s="267" t="s">
        <v>198</v>
      </c>
      <c r="E69" s="113">
        <v>62.869955156950674</v>
      </c>
      <c r="F69" s="115">
        <v>2804</v>
      </c>
      <c r="G69" s="114">
        <v>2792</v>
      </c>
      <c r="H69" s="114">
        <v>2810</v>
      </c>
      <c r="I69" s="114">
        <v>2788</v>
      </c>
      <c r="J69" s="140">
        <v>2763</v>
      </c>
      <c r="K69" s="114">
        <v>41</v>
      </c>
      <c r="L69" s="116">
        <v>1.4838943177705393</v>
      </c>
    </row>
    <row r="70" spans="1:12" s="110" customFormat="1" ht="15" customHeight="1" x14ac:dyDescent="0.2">
      <c r="A70" s="120"/>
      <c r="B70" s="119"/>
      <c r="C70" s="258"/>
      <c r="D70" s="267" t="s">
        <v>199</v>
      </c>
      <c r="E70" s="113">
        <v>37.130044843049326</v>
      </c>
      <c r="F70" s="115">
        <v>1656</v>
      </c>
      <c r="G70" s="114">
        <v>1654</v>
      </c>
      <c r="H70" s="114">
        <v>1643</v>
      </c>
      <c r="I70" s="114">
        <v>1608</v>
      </c>
      <c r="J70" s="140">
        <v>1564</v>
      </c>
      <c r="K70" s="114">
        <v>92</v>
      </c>
      <c r="L70" s="116">
        <v>5.882352941176471</v>
      </c>
    </row>
    <row r="71" spans="1:12" s="110" customFormat="1" ht="15" customHeight="1" x14ac:dyDescent="0.2">
      <c r="A71" s="120"/>
      <c r="B71" s="119"/>
      <c r="C71" s="258"/>
      <c r="D71" s="110" t="s">
        <v>203</v>
      </c>
      <c r="E71" s="113">
        <v>55.711321423148945</v>
      </c>
      <c r="F71" s="115">
        <v>11008</v>
      </c>
      <c r="G71" s="114">
        <v>11020</v>
      </c>
      <c r="H71" s="114">
        <v>10987</v>
      </c>
      <c r="I71" s="114">
        <v>10936</v>
      </c>
      <c r="J71" s="140">
        <v>10809</v>
      </c>
      <c r="K71" s="114">
        <v>199</v>
      </c>
      <c r="L71" s="116">
        <v>1.8410583772781941</v>
      </c>
    </row>
    <row r="72" spans="1:12" s="110" customFormat="1" ht="15" customHeight="1" x14ac:dyDescent="0.2">
      <c r="A72" s="120"/>
      <c r="B72" s="119"/>
      <c r="C72" s="258"/>
      <c r="D72" s="267" t="s">
        <v>198</v>
      </c>
      <c r="E72" s="113">
        <v>56.640625</v>
      </c>
      <c r="F72" s="115">
        <v>6235</v>
      </c>
      <c r="G72" s="114">
        <v>6239</v>
      </c>
      <c r="H72" s="114">
        <v>6232</v>
      </c>
      <c r="I72" s="114">
        <v>6238</v>
      </c>
      <c r="J72" s="140">
        <v>6157</v>
      </c>
      <c r="K72" s="114">
        <v>78</v>
      </c>
      <c r="L72" s="116">
        <v>1.2668507389962644</v>
      </c>
    </row>
    <row r="73" spans="1:12" s="110" customFormat="1" ht="15" customHeight="1" x14ac:dyDescent="0.2">
      <c r="A73" s="120"/>
      <c r="B73" s="119"/>
      <c r="C73" s="258"/>
      <c r="D73" s="267" t="s">
        <v>199</v>
      </c>
      <c r="E73" s="113">
        <v>43.359375</v>
      </c>
      <c r="F73" s="115">
        <v>4773</v>
      </c>
      <c r="G73" s="114">
        <v>4781</v>
      </c>
      <c r="H73" s="114">
        <v>4755</v>
      </c>
      <c r="I73" s="114">
        <v>4698</v>
      </c>
      <c r="J73" s="140">
        <v>4652</v>
      </c>
      <c r="K73" s="114">
        <v>121</v>
      </c>
      <c r="L73" s="116">
        <v>2.6010318142734308</v>
      </c>
    </row>
    <row r="74" spans="1:12" s="110" customFormat="1" ht="15" customHeight="1" x14ac:dyDescent="0.2">
      <c r="A74" s="120"/>
      <c r="B74" s="119"/>
      <c r="C74" s="258"/>
      <c r="D74" s="110" t="s">
        <v>204</v>
      </c>
      <c r="E74" s="113">
        <v>21.716686067108661</v>
      </c>
      <c r="F74" s="115">
        <v>4291</v>
      </c>
      <c r="G74" s="114">
        <v>4305</v>
      </c>
      <c r="H74" s="114">
        <v>4365</v>
      </c>
      <c r="I74" s="114">
        <v>4382</v>
      </c>
      <c r="J74" s="140">
        <v>4370</v>
      </c>
      <c r="K74" s="114">
        <v>-79</v>
      </c>
      <c r="L74" s="116">
        <v>-1.8077803203661327</v>
      </c>
    </row>
    <row r="75" spans="1:12" s="110" customFormat="1" ht="15" customHeight="1" x14ac:dyDescent="0.2">
      <c r="A75" s="120"/>
      <c r="B75" s="119"/>
      <c r="C75" s="258"/>
      <c r="D75" s="267" t="s">
        <v>198</v>
      </c>
      <c r="E75" s="113">
        <v>71.102307154509433</v>
      </c>
      <c r="F75" s="115">
        <v>3051</v>
      </c>
      <c r="G75" s="114">
        <v>3064</v>
      </c>
      <c r="H75" s="114">
        <v>3114</v>
      </c>
      <c r="I75" s="114">
        <v>3147</v>
      </c>
      <c r="J75" s="140">
        <v>3143</v>
      </c>
      <c r="K75" s="114">
        <v>-92</v>
      </c>
      <c r="L75" s="116">
        <v>-2.9271396754692969</v>
      </c>
    </row>
    <row r="76" spans="1:12" s="110" customFormat="1" ht="15" customHeight="1" x14ac:dyDescent="0.2">
      <c r="A76" s="120"/>
      <c r="B76" s="119"/>
      <c r="C76" s="258"/>
      <c r="D76" s="267" t="s">
        <v>199</v>
      </c>
      <c r="E76" s="113">
        <v>28.89769284549056</v>
      </c>
      <c r="F76" s="115">
        <v>1240</v>
      </c>
      <c r="G76" s="114">
        <v>1241</v>
      </c>
      <c r="H76" s="114">
        <v>1251</v>
      </c>
      <c r="I76" s="114">
        <v>1235</v>
      </c>
      <c r="J76" s="140">
        <v>1227</v>
      </c>
      <c r="K76" s="114">
        <v>13</v>
      </c>
      <c r="L76" s="116">
        <v>1.0594947025264874</v>
      </c>
    </row>
    <row r="77" spans="1:12" s="110" customFormat="1" ht="15" customHeight="1" x14ac:dyDescent="0.2">
      <c r="A77" s="534"/>
      <c r="B77" s="119" t="s">
        <v>205</v>
      </c>
      <c r="C77" s="268"/>
      <c r="D77" s="182"/>
      <c r="E77" s="113">
        <v>8.2070071856401103</v>
      </c>
      <c r="F77" s="115">
        <v>8646</v>
      </c>
      <c r="G77" s="114">
        <v>8771</v>
      </c>
      <c r="H77" s="114">
        <v>8940</v>
      </c>
      <c r="I77" s="114">
        <v>8765</v>
      </c>
      <c r="J77" s="140">
        <v>8816</v>
      </c>
      <c r="K77" s="114">
        <v>-170</v>
      </c>
      <c r="L77" s="116">
        <v>-1.9283121597096189</v>
      </c>
    </row>
    <row r="78" spans="1:12" s="110" customFormat="1" ht="15" customHeight="1" x14ac:dyDescent="0.2">
      <c r="A78" s="120"/>
      <c r="B78" s="119"/>
      <c r="C78" s="268" t="s">
        <v>106</v>
      </c>
      <c r="D78" s="182"/>
      <c r="E78" s="113">
        <v>61.392551468887348</v>
      </c>
      <c r="F78" s="115">
        <v>5308</v>
      </c>
      <c r="G78" s="114">
        <v>5351</v>
      </c>
      <c r="H78" s="114">
        <v>5497</v>
      </c>
      <c r="I78" s="114">
        <v>5328</v>
      </c>
      <c r="J78" s="140">
        <v>5334</v>
      </c>
      <c r="K78" s="114">
        <v>-26</v>
      </c>
      <c r="L78" s="116">
        <v>-0.4874390701162355</v>
      </c>
    </row>
    <row r="79" spans="1:12" s="110" customFormat="1" ht="15" customHeight="1" x14ac:dyDescent="0.2">
      <c r="A79" s="123"/>
      <c r="B79" s="124"/>
      <c r="C79" s="260" t="s">
        <v>107</v>
      </c>
      <c r="D79" s="261"/>
      <c r="E79" s="125">
        <v>38.607448531112652</v>
      </c>
      <c r="F79" s="143">
        <v>3338</v>
      </c>
      <c r="G79" s="144">
        <v>3420</v>
      </c>
      <c r="H79" s="144">
        <v>3443</v>
      </c>
      <c r="I79" s="144">
        <v>3437</v>
      </c>
      <c r="J79" s="145">
        <v>3482</v>
      </c>
      <c r="K79" s="144">
        <v>-144</v>
      </c>
      <c r="L79" s="146">
        <v>-4.1355542791499138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105349</v>
      </c>
      <c r="E11" s="114">
        <v>105806</v>
      </c>
      <c r="F11" s="114">
        <v>106588</v>
      </c>
      <c r="G11" s="114">
        <v>104883</v>
      </c>
      <c r="H11" s="140">
        <v>104896</v>
      </c>
      <c r="I11" s="115">
        <v>453</v>
      </c>
      <c r="J11" s="116">
        <v>0.43185631482611347</v>
      </c>
    </row>
    <row r="12" spans="1:15" s="110" customFormat="1" ht="24.95" customHeight="1" x14ac:dyDescent="0.2">
      <c r="A12" s="193" t="s">
        <v>132</v>
      </c>
      <c r="B12" s="194" t="s">
        <v>133</v>
      </c>
      <c r="C12" s="113">
        <v>7.4988846595601288E-2</v>
      </c>
      <c r="D12" s="115">
        <v>79</v>
      </c>
      <c r="E12" s="114">
        <v>76</v>
      </c>
      <c r="F12" s="114">
        <v>85</v>
      </c>
      <c r="G12" s="114">
        <v>87</v>
      </c>
      <c r="H12" s="140">
        <v>82</v>
      </c>
      <c r="I12" s="115">
        <v>-3</v>
      </c>
      <c r="J12" s="116">
        <v>-3.6585365853658538</v>
      </c>
    </row>
    <row r="13" spans="1:15" s="110" customFormat="1" ht="24.95" customHeight="1" x14ac:dyDescent="0.2">
      <c r="A13" s="193" t="s">
        <v>134</v>
      </c>
      <c r="B13" s="199" t="s">
        <v>214</v>
      </c>
      <c r="C13" s="113">
        <v>1.8443459358892822</v>
      </c>
      <c r="D13" s="115">
        <v>1943</v>
      </c>
      <c r="E13" s="114">
        <v>1941</v>
      </c>
      <c r="F13" s="114">
        <v>1925</v>
      </c>
      <c r="G13" s="114">
        <v>1877</v>
      </c>
      <c r="H13" s="140">
        <v>1877</v>
      </c>
      <c r="I13" s="115">
        <v>66</v>
      </c>
      <c r="J13" s="116">
        <v>3.5162493340436867</v>
      </c>
    </row>
    <row r="14" spans="1:15" s="287" customFormat="1" ht="24" customHeight="1" x14ac:dyDescent="0.2">
      <c r="A14" s="193" t="s">
        <v>215</v>
      </c>
      <c r="B14" s="199" t="s">
        <v>137</v>
      </c>
      <c r="C14" s="113">
        <v>39.424199565254533</v>
      </c>
      <c r="D14" s="115">
        <v>41533</v>
      </c>
      <c r="E14" s="114">
        <v>41761</v>
      </c>
      <c r="F14" s="114">
        <v>42307</v>
      </c>
      <c r="G14" s="114">
        <v>42128</v>
      </c>
      <c r="H14" s="140">
        <v>42264</v>
      </c>
      <c r="I14" s="115">
        <v>-731</v>
      </c>
      <c r="J14" s="116">
        <v>-1.7296043914442552</v>
      </c>
      <c r="K14" s="110"/>
      <c r="L14" s="110"/>
      <c r="M14" s="110"/>
      <c r="N14" s="110"/>
      <c r="O14" s="110"/>
    </row>
    <row r="15" spans="1:15" s="110" customFormat="1" ht="24.7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3.0508120627628168</v>
      </c>
      <c r="D16" s="115">
        <v>3214</v>
      </c>
      <c r="E16" s="114">
        <v>3239</v>
      </c>
      <c r="F16" s="114">
        <v>3289</v>
      </c>
      <c r="G16" s="114">
        <v>3211</v>
      </c>
      <c r="H16" s="140">
        <v>3235</v>
      </c>
      <c r="I16" s="115">
        <v>-21</v>
      </c>
      <c r="J16" s="116">
        <v>-0.6491499227202473</v>
      </c>
      <c r="K16" s="110"/>
      <c r="L16" s="110"/>
      <c r="M16" s="110"/>
      <c r="N16" s="110"/>
      <c r="O16" s="110"/>
    </row>
    <row r="17" spans="1:15" s="110" customFormat="1" ht="24.95" customHeight="1" x14ac:dyDescent="0.2">
      <c r="A17" s="193" t="s">
        <v>219</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4.4812955035168818</v>
      </c>
      <c r="D18" s="115">
        <v>4721</v>
      </c>
      <c r="E18" s="114">
        <v>4635</v>
      </c>
      <c r="F18" s="114">
        <v>4731</v>
      </c>
      <c r="G18" s="114">
        <v>4593</v>
      </c>
      <c r="H18" s="140">
        <v>4467</v>
      </c>
      <c r="I18" s="115">
        <v>254</v>
      </c>
      <c r="J18" s="116">
        <v>5.6861428251623014</v>
      </c>
      <c r="K18" s="110"/>
      <c r="L18" s="110"/>
      <c r="M18" s="110"/>
      <c r="N18" s="110"/>
      <c r="O18" s="110"/>
    </row>
    <row r="19" spans="1:15" s="110" customFormat="1" ht="24.95" customHeight="1" x14ac:dyDescent="0.2">
      <c r="A19" s="193" t="s">
        <v>146</v>
      </c>
      <c r="B19" s="199" t="s">
        <v>147</v>
      </c>
      <c r="C19" s="113">
        <v>7.8244691454119168</v>
      </c>
      <c r="D19" s="115">
        <v>8243</v>
      </c>
      <c r="E19" s="114">
        <v>8386</v>
      </c>
      <c r="F19" s="114">
        <v>8245</v>
      </c>
      <c r="G19" s="114">
        <v>8012</v>
      </c>
      <c r="H19" s="140">
        <v>8161</v>
      </c>
      <c r="I19" s="115">
        <v>82</v>
      </c>
      <c r="J19" s="116">
        <v>1.0047788261242494</v>
      </c>
    </row>
    <row r="20" spans="1:15" s="287" customFormat="1" ht="24.95" customHeight="1" x14ac:dyDescent="0.2">
      <c r="A20" s="193" t="s">
        <v>148</v>
      </c>
      <c r="B20" s="199" t="s">
        <v>149</v>
      </c>
      <c r="C20" s="113">
        <v>5.2387777767230821</v>
      </c>
      <c r="D20" s="115">
        <v>5519</v>
      </c>
      <c r="E20" s="114">
        <v>5479</v>
      </c>
      <c r="F20" s="114">
        <v>5472</v>
      </c>
      <c r="G20" s="114">
        <v>5206</v>
      </c>
      <c r="H20" s="140">
        <v>5193</v>
      </c>
      <c r="I20" s="115">
        <v>326</v>
      </c>
      <c r="J20" s="116">
        <v>6.2776814943192756</v>
      </c>
      <c r="K20" s="110"/>
      <c r="L20" s="110"/>
      <c r="M20" s="110"/>
      <c r="N20" s="110"/>
      <c r="O20" s="110"/>
    </row>
    <row r="21" spans="1:15" s="110" customFormat="1" ht="24.95" customHeight="1" x14ac:dyDescent="0.2">
      <c r="A21" s="201" t="s">
        <v>150</v>
      </c>
      <c r="B21" s="202" t="s">
        <v>151</v>
      </c>
      <c r="C21" s="113">
        <v>1.4067527930972292</v>
      </c>
      <c r="D21" s="115">
        <v>1482</v>
      </c>
      <c r="E21" s="114">
        <v>1523</v>
      </c>
      <c r="F21" s="114">
        <v>1549</v>
      </c>
      <c r="G21" s="114">
        <v>1542</v>
      </c>
      <c r="H21" s="140">
        <v>1517</v>
      </c>
      <c r="I21" s="115">
        <v>-35</v>
      </c>
      <c r="J21" s="116">
        <v>-2.3071852340145025</v>
      </c>
    </row>
    <row r="22" spans="1:15" s="110" customFormat="1" ht="24.95" customHeight="1" x14ac:dyDescent="0.2">
      <c r="A22" s="201" t="s">
        <v>152</v>
      </c>
      <c r="B22" s="199" t="s">
        <v>153</v>
      </c>
      <c r="C22" s="113">
        <v>3.2719816989245269</v>
      </c>
      <c r="D22" s="115">
        <v>3447</v>
      </c>
      <c r="E22" s="114">
        <v>3487</v>
      </c>
      <c r="F22" s="114">
        <v>3539</v>
      </c>
      <c r="G22" s="114">
        <v>3510</v>
      </c>
      <c r="H22" s="140">
        <v>3507</v>
      </c>
      <c r="I22" s="115">
        <v>-60</v>
      </c>
      <c r="J22" s="116">
        <v>-1.7108639863130881</v>
      </c>
    </row>
    <row r="23" spans="1:15" s="110" customFormat="1" ht="24.95" customHeight="1" x14ac:dyDescent="0.2">
      <c r="A23" s="193" t="s">
        <v>154</v>
      </c>
      <c r="B23" s="199" t="s">
        <v>155</v>
      </c>
      <c r="C23" s="113">
        <v>1.2805057475628625</v>
      </c>
      <c r="D23" s="115">
        <v>1349</v>
      </c>
      <c r="E23" s="114">
        <v>1368</v>
      </c>
      <c r="F23" s="114">
        <v>1390</v>
      </c>
      <c r="G23" s="114">
        <v>1346</v>
      </c>
      <c r="H23" s="140">
        <v>1371</v>
      </c>
      <c r="I23" s="115">
        <v>-22</v>
      </c>
      <c r="J23" s="116">
        <v>-1.6046681254558717</v>
      </c>
    </row>
    <row r="24" spans="1:15" s="110" customFormat="1" ht="24.95" customHeight="1" x14ac:dyDescent="0.2">
      <c r="A24" s="193" t="s">
        <v>156</v>
      </c>
      <c r="B24" s="199" t="s">
        <v>221</v>
      </c>
      <c r="C24" s="113">
        <v>6.0152445680547517</v>
      </c>
      <c r="D24" s="115">
        <v>6337</v>
      </c>
      <c r="E24" s="114">
        <v>6377</v>
      </c>
      <c r="F24" s="114">
        <v>6384</v>
      </c>
      <c r="G24" s="114">
        <v>6285</v>
      </c>
      <c r="H24" s="140">
        <v>6249</v>
      </c>
      <c r="I24" s="115">
        <v>88</v>
      </c>
      <c r="J24" s="116">
        <v>1.408225316050568</v>
      </c>
    </row>
    <row r="25" spans="1:15" s="110" customFormat="1" ht="24.95" customHeight="1" x14ac:dyDescent="0.2">
      <c r="A25" s="193" t="s">
        <v>222</v>
      </c>
      <c r="B25" s="204" t="s">
        <v>159</v>
      </c>
      <c r="C25" s="113">
        <v>4.6882267510844908</v>
      </c>
      <c r="D25" s="115">
        <v>4939</v>
      </c>
      <c r="E25" s="114">
        <v>5009</v>
      </c>
      <c r="F25" s="114">
        <v>5060</v>
      </c>
      <c r="G25" s="114">
        <v>4897</v>
      </c>
      <c r="H25" s="140">
        <v>4812</v>
      </c>
      <c r="I25" s="115">
        <v>127</v>
      </c>
      <c r="J25" s="116">
        <v>2.6392352452202825</v>
      </c>
    </row>
    <row r="26" spans="1:15" s="110" customFormat="1" ht="24.95" customHeight="1" x14ac:dyDescent="0.2">
      <c r="A26" s="201">
        <v>782.78300000000002</v>
      </c>
      <c r="B26" s="203" t="s">
        <v>160</v>
      </c>
      <c r="C26" s="113">
        <v>2.9995538638240515</v>
      </c>
      <c r="D26" s="115">
        <v>3160</v>
      </c>
      <c r="E26" s="114">
        <v>3138</v>
      </c>
      <c r="F26" s="114">
        <v>3415</v>
      </c>
      <c r="G26" s="114">
        <v>3358</v>
      </c>
      <c r="H26" s="140">
        <v>3319</v>
      </c>
      <c r="I26" s="115">
        <v>-159</v>
      </c>
      <c r="J26" s="116">
        <v>-4.7905995781862005</v>
      </c>
    </row>
    <row r="27" spans="1:15" s="110" customFormat="1" ht="24.95" customHeight="1" x14ac:dyDescent="0.2">
      <c r="A27" s="193" t="s">
        <v>161</v>
      </c>
      <c r="B27" s="199" t="s">
        <v>223</v>
      </c>
      <c r="C27" s="113">
        <v>3.8937246675336263</v>
      </c>
      <c r="D27" s="115">
        <v>4102</v>
      </c>
      <c r="E27" s="114">
        <v>4120</v>
      </c>
      <c r="F27" s="114">
        <v>4089</v>
      </c>
      <c r="G27" s="114">
        <v>4018</v>
      </c>
      <c r="H27" s="140">
        <v>4011</v>
      </c>
      <c r="I27" s="115">
        <v>91</v>
      </c>
      <c r="J27" s="116">
        <v>2.2687609075043631</v>
      </c>
    </row>
    <row r="28" spans="1:15" s="110" customFormat="1" ht="24.95" customHeight="1" x14ac:dyDescent="0.2">
      <c r="A28" s="193" t="s">
        <v>163</v>
      </c>
      <c r="B28" s="199" t="s">
        <v>164</v>
      </c>
      <c r="C28" s="113">
        <v>2.1291137077713125</v>
      </c>
      <c r="D28" s="115">
        <v>2243</v>
      </c>
      <c r="E28" s="114">
        <v>2237</v>
      </c>
      <c r="F28" s="114">
        <v>2208</v>
      </c>
      <c r="G28" s="114">
        <v>2091</v>
      </c>
      <c r="H28" s="140">
        <v>2111</v>
      </c>
      <c r="I28" s="115">
        <v>132</v>
      </c>
      <c r="J28" s="116">
        <v>6.2529606821411656</v>
      </c>
    </row>
    <row r="29" spans="1:15" s="110" customFormat="1" ht="24.95" customHeight="1" x14ac:dyDescent="0.2">
      <c r="A29" s="193">
        <v>86</v>
      </c>
      <c r="B29" s="199" t="s">
        <v>165</v>
      </c>
      <c r="C29" s="113">
        <v>8.2886406135796253</v>
      </c>
      <c r="D29" s="115">
        <v>8732</v>
      </c>
      <c r="E29" s="114">
        <v>8703</v>
      </c>
      <c r="F29" s="114">
        <v>8652</v>
      </c>
      <c r="G29" s="114">
        <v>8496</v>
      </c>
      <c r="H29" s="140">
        <v>8504</v>
      </c>
      <c r="I29" s="115">
        <v>228</v>
      </c>
      <c r="J29" s="116">
        <v>2.6810912511759173</v>
      </c>
    </row>
    <row r="30" spans="1:15" s="110" customFormat="1" ht="24.95" customHeight="1" x14ac:dyDescent="0.2">
      <c r="A30" s="193">
        <v>87.88</v>
      </c>
      <c r="B30" s="204" t="s">
        <v>166</v>
      </c>
      <c r="C30" s="113">
        <v>5.0280496255303797</v>
      </c>
      <c r="D30" s="115">
        <v>5297</v>
      </c>
      <c r="E30" s="114">
        <v>5327</v>
      </c>
      <c r="F30" s="114">
        <v>5298</v>
      </c>
      <c r="G30" s="114">
        <v>5248</v>
      </c>
      <c r="H30" s="140">
        <v>5249</v>
      </c>
      <c r="I30" s="115">
        <v>48</v>
      </c>
      <c r="J30" s="116">
        <v>0.91445989712326159</v>
      </c>
    </row>
    <row r="31" spans="1:15" s="110" customFormat="1" ht="24.95" customHeight="1" x14ac:dyDescent="0.2">
      <c r="A31" s="193" t="s">
        <v>167</v>
      </c>
      <c r="B31" s="199" t="s">
        <v>168</v>
      </c>
      <c r="C31" s="113">
        <v>2.1101291896458436</v>
      </c>
      <c r="D31" s="115">
        <v>2223</v>
      </c>
      <c r="E31" s="114">
        <v>2239</v>
      </c>
      <c r="F31" s="114">
        <v>2239</v>
      </c>
      <c r="G31" s="114">
        <v>2189</v>
      </c>
      <c r="H31" s="140">
        <v>2202</v>
      </c>
      <c r="I31" s="115">
        <v>21</v>
      </c>
      <c r="J31" s="116">
        <v>0.9536784741144414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7.4988846595601288E-2</v>
      </c>
      <c r="D34" s="115">
        <v>79</v>
      </c>
      <c r="E34" s="114">
        <v>76</v>
      </c>
      <c r="F34" s="114">
        <v>85</v>
      </c>
      <c r="G34" s="114">
        <v>87</v>
      </c>
      <c r="H34" s="140">
        <v>82</v>
      </c>
      <c r="I34" s="115">
        <v>-3</v>
      </c>
      <c r="J34" s="116">
        <v>-3.6585365853658538</v>
      </c>
    </row>
    <row r="35" spans="1:10" s="110" customFormat="1" ht="24.95" customHeight="1" x14ac:dyDescent="0.2">
      <c r="A35" s="292" t="s">
        <v>171</v>
      </c>
      <c r="B35" s="293" t="s">
        <v>172</v>
      </c>
      <c r="C35" s="113">
        <v>45.749841004660702</v>
      </c>
      <c r="D35" s="115">
        <v>48197</v>
      </c>
      <c r="E35" s="114">
        <v>48337</v>
      </c>
      <c r="F35" s="114">
        <v>48963</v>
      </c>
      <c r="G35" s="114">
        <v>48598</v>
      </c>
      <c r="H35" s="140">
        <v>48608</v>
      </c>
      <c r="I35" s="115">
        <v>-411</v>
      </c>
      <c r="J35" s="116">
        <v>-0.84553982883475975</v>
      </c>
    </row>
    <row r="36" spans="1:10" s="110" customFormat="1" ht="24.95" customHeight="1" x14ac:dyDescent="0.2">
      <c r="A36" s="294" t="s">
        <v>173</v>
      </c>
      <c r="B36" s="295" t="s">
        <v>174</v>
      </c>
      <c r="C36" s="125">
        <v>54.175170148743696</v>
      </c>
      <c r="D36" s="143">
        <v>57073</v>
      </c>
      <c r="E36" s="144">
        <v>57393</v>
      </c>
      <c r="F36" s="144">
        <v>57540</v>
      </c>
      <c r="G36" s="144">
        <v>56198</v>
      </c>
      <c r="H36" s="145">
        <v>56206</v>
      </c>
      <c r="I36" s="143">
        <v>867</v>
      </c>
      <c r="J36" s="146">
        <v>1.5425399423549087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2020-09-25T09:24:41Z</dcterms:created>
  <dcterms:modified xsi:type="dcterms:W3CDTF">2020-09-28T08:09:16Z</dcterms:modified>
</cp:coreProperties>
</file>