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s="1"/>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c r="G59" i="24"/>
  <c r="F59" i="24"/>
  <c r="E59" i="24"/>
  <c r="L58" i="24"/>
  <c r="H58" i="24" s="1"/>
  <c r="G58" i="24"/>
  <c r="F58" i="24"/>
  <c r="E58" i="24"/>
  <c r="L57" i="24"/>
  <c r="H57" i="24" s="1"/>
  <c r="J57" i="24"/>
  <c r="G57" i="24"/>
  <c r="F57" i="24"/>
  <c r="E57" i="24"/>
  <c r="L56" i="24"/>
  <c r="H56" i="24" s="1"/>
  <c r="J56" i="24" s="1"/>
  <c r="G56" i="24"/>
  <c r="F56" i="24"/>
  <c r="E56" i="24"/>
  <c r="L55" i="24"/>
  <c r="H55" i="24" s="1"/>
  <c r="J55" i="24" s="1"/>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c r="G51" i="24"/>
  <c r="F51" i="24"/>
  <c r="E51" i="24"/>
  <c r="L44" i="24"/>
  <c r="I44" i="24"/>
  <c r="G44" i="24"/>
  <c r="C44" i="24"/>
  <c r="M44" i="24" s="1"/>
  <c r="B44" i="24"/>
  <c r="D44" i="24" s="1"/>
  <c r="K43" i="24"/>
  <c r="H43" i="24"/>
  <c r="F43" i="24"/>
  <c r="C43" i="24"/>
  <c r="M43" i="24" s="1"/>
  <c r="B43" i="24"/>
  <c r="D43" i="24" s="1"/>
  <c r="L42" i="24"/>
  <c r="I42" i="24"/>
  <c r="G42" i="24"/>
  <c r="C42" i="24"/>
  <c r="M42" i="24" s="1"/>
  <c r="B42" i="24"/>
  <c r="D42" i="24" s="1"/>
  <c r="K41" i="24"/>
  <c r="H41" i="24"/>
  <c r="F41" i="24"/>
  <c r="C41" i="24"/>
  <c r="M41" i="24" s="1"/>
  <c r="B41" i="24"/>
  <c r="D41" i="24" s="1"/>
  <c r="L40" i="24"/>
  <c r="I40" i="24"/>
  <c r="G40" i="24"/>
  <c r="C40" i="24"/>
  <c r="M40" i="24" s="1"/>
  <c r="B40" i="24"/>
  <c r="D40" i="24" s="1"/>
  <c r="M36" i="24"/>
  <c r="L36" i="24"/>
  <c r="K36" i="24"/>
  <c r="J36" i="24"/>
  <c r="I36" i="24"/>
  <c r="H36" i="24"/>
  <c r="G36" i="24"/>
  <c r="F36" i="24"/>
  <c r="E36" i="24"/>
  <c r="D36" i="24"/>
  <c r="C27" i="24"/>
  <c r="C38" i="24"/>
  <c r="C37" i="24"/>
  <c r="M37" i="24" s="1"/>
  <c r="C35" i="24"/>
  <c r="C34" i="24"/>
  <c r="C33" i="24"/>
  <c r="C32" i="24"/>
  <c r="M32" i="24" s="1"/>
  <c r="C31" i="24"/>
  <c r="C30" i="24"/>
  <c r="C29" i="24"/>
  <c r="C28" i="24"/>
  <c r="C26" i="24"/>
  <c r="M26" i="24" s="1"/>
  <c r="C25" i="24"/>
  <c r="C24" i="24"/>
  <c r="M24" i="24" s="1"/>
  <c r="C23" i="24"/>
  <c r="C22" i="24"/>
  <c r="C21" i="24"/>
  <c r="C20" i="24"/>
  <c r="C19" i="24"/>
  <c r="C18" i="24"/>
  <c r="M18" i="24" s="1"/>
  <c r="C17" i="24"/>
  <c r="C16" i="24"/>
  <c r="C15" i="24"/>
  <c r="C9" i="24"/>
  <c r="C8" i="24"/>
  <c r="C7" i="24"/>
  <c r="B38" i="24"/>
  <c r="B37" i="24"/>
  <c r="K37" i="24" s="1"/>
  <c r="B35" i="24"/>
  <c r="B34" i="24"/>
  <c r="B33" i="24"/>
  <c r="B32" i="24"/>
  <c r="B31" i="24"/>
  <c r="B30" i="24"/>
  <c r="B29" i="24"/>
  <c r="B28" i="24"/>
  <c r="B27" i="24"/>
  <c r="B26" i="24"/>
  <c r="B25" i="24"/>
  <c r="B24" i="24"/>
  <c r="B23" i="24"/>
  <c r="B22" i="24"/>
  <c r="B21" i="24"/>
  <c r="B20" i="24"/>
  <c r="B19" i="24"/>
  <c r="B18" i="24"/>
  <c r="B17" i="24"/>
  <c r="B16" i="24"/>
  <c r="B15" i="24"/>
  <c r="B9" i="24"/>
  <c r="B8" i="24"/>
  <c r="B7" i="24"/>
  <c r="G24" i="24" l="1"/>
  <c r="E24" i="24"/>
  <c r="E32" i="24"/>
  <c r="G32" i="24"/>
  <c r="M16" i="24"/>
  <c r="G16" i="24"/>
  <c r="E16" i="24"/>
  <c r="K24" i="24"/>
  <c r="J24" i="24"/>
  <c r="H24" i="24"/>
  <c r="F24" i="24"/>
  <c r="D24" i="24"/>
  <c r="G33" i="24"/>
  <c r="M33" i="24"/>
  <c r="E33" i="24"/>
  <c r="L33" i="24"/>
  <c r="I33" i="24"/>
  <c r="F21" i="24"/>
  <c r="D21" i="24"/>
  <c r="J21" i="24"/>
  <c r="H21" i="24"/>
  <c r="K21" i="24"/>
  <c r="F9" i="24"/>
  <c r="D9" i="24"/>
  <c r="J9" i="24"/>
  <c r="H9" i="24"/>
  <c r="K9" i="24"/>
  <c r="G7" i="24"/>
  <c r="M7" i="24"/>
  <c r="E7" i="24"/>
  <c r="L7" i="24"/>
  <c r="I7" i="24"/>
  <c r="G17" i="24"/>
  <c r="M17" i="24"/>
  <c r="E17" i="24"/>
  <c r="L17" i="24"/>
  <c r="I17" i="24"/>
  <c r="K32" i="24"/>
  <c r="J32" i="24"/>
  <c r="H32" i="24"/>
  <c r="F32" i="24"/>
  <c r="D32" i="24"/>
  <c r="F29" i="24"/>
  <c r="D29" i="24"/>
  <c r="J29" i="24"/>
  <c r="H29" i="24"/>
  <c r="K29" i="24"/>
  <c r="K8" i="24"/>
  <c r="J8" i="24"/>
  <c r="H8" i="24"/>
  <c r="F8" i="24"/>
  <c r="D8" i="24"/>
  <c r="K16" i="24"/>
  <c r="J16" i="24"/>
  <c r="H16" i="24"/>
  <c r="F16" i="24"/>
  <c r="D16" i="24"/>
  <c r="G25" i="24"/>
  <c r="M25" i="24"/>
  <c r="E25" i="24"/>
  <c r="L25" i="24"/>
  <c r="I25" i="24"/>
  <c r="G35" i="24"/>
  <c r="M35" i="24"/>
  <c r="E35" i="24"/>
  <c r="L35" i="24"/>
  <c r="I35" i="24"/>
  <c r="G9" i="24"/>
  <c r="M9" i="24"/>
  <c r="E9" i="24"/>
  <c r="L9" i="24"/>
  <c r="I9" i="24"/>
  <c r="G19" i="24"/>
  <c r="M19" i="24"/>
  <c r="E19" i="24"/>
  <c r="L19" i="24"/>
  <c r="I19" i="24"/>
  <c r="B14" i="24"/>
  <c r="B6" i="24"/>
  <c r="G23" i="24"/>
  <c r="M23" i="24"/>
  <c r="E23" i="24"/>
  <c r="L23" i="24"/>
  <c r="I23" i="24"/>
  <c r="F33" i="24"/>
  <c r="D33" i="24"/>
  <c r="J33" i="24"/>
  <c r="H33" i="24"/>
  <c r="K33" i="24"/>
  <c r="F25" i="24"/>
  <c r="D25" i="24"/>
  <c r="J25" i="24"/>
  <c r="H25" i="24"/>
  <c r="K25" i="24"/>
  <c r="K34" i="24"/>
  <c r="J34" i="24"/>
  <c r="H34" i="24"/>
  <c r="F34" i="24"/>
  <c r="D34" i="24"/>
  <c r="F17" i="24"/>
  <c r="D17" i="24"/>
  <c r="J17" i="24"/>
  <c r="H17" i="24"/>
  <c r="K17" i="24"/>
  <c r="K20" i="24"/>
  <c r="J20" i="24"/>
  <c r="H20" i="24"/>
  <c r="F20" i="24"/>
  <c r="D20" i="24"/>
  <c r="F23" i="24"/>
  <c r="D23" i="24"/>
  <c r="J23" i="24"/>
  <c r="H23" i="24"/>
  <c r="K23" i="24"/>
  <c r="K26" i="24"/>
  <c r="J26" i="24"/>
  <c r="H26" i="24"/>
  <c r="F26" i="24"/>
  <c r="D26" i="24"/>
  <c r="B45" i="24"/>
  <c r="B39" i="24"/>
  <c r="G29" i="24"/>
  <c r="M29" i="24"/>
  <c r="E29" i="24"/>
  <c r="L29" i="24"/>
  <c r="K66" i="24"/>
  <c r="I66" i="24"/>
  <c r="J66" i="24"/>
  <c r="K30" i="24"/>
  <c r="J30" i="24"/>
  <c r="H30" i="24"/>
  <c r="F30" i="24"/>
  <c r="D30" i="24"/>
  <c r="C14" i="24"/>
  <c r="C6" i="24"/>
  <c r="I30" i="24"/>
  <c r="L30" i="24"/>
  <c r="M30" i="24"/>
  <c r="G30" i="24"/>
  <c r="E30" i="24"/>
  <c r="I29" i="24"/>
  <c r="K58" i="24"/>
  <c r="I58" i="24"/>
  <c r="J58" i="24"/>
  <c r="K63" i="24"/>
  <c r="I63" i="24"/>
  <c r="K74" i="24"/>
  <c r="I74" i="24"/>
  <c r="J74" i="24"/>
  <c r="I20" i="24"/>
  <c r="L20" i="24"/>
  <c r="M20" i="24"/>
  <c r="G20" i="24"/>
  <c r="E20" i="24"/>
  <c r="G27" i="24"/>
  <c r="M27" i="24"/>
  <c r="E27" i="24"/>
  <c r="L27" i="24"/>
  <c r="I27" i="24"/>
  <c r="F15" i="24"/>
  <c r="D15" i="24"/>
  <c r="J15" i="24"/>
  <c r="H15" i="24"/>
  <c r="K15" i="24"/>
  <c r="K18" i="24"/>
  <c r="J18" i="24"/>
  <c r="H18" i="24"/>
  <c r="F18" i="24"/>
  <c r="D18" i="24"/>
  <c r="G21" i="24"/>
  <c r="M21" i="24"/>
  <c r="E21" i="24"/>
  <c r="L21" i="24"/>
  <c r="M38" i="24"/>
  <c r="E38" i="24"/>
  <c r="L38" i="24"/>
  <c r="I38" i="24"/>
  <c r="G38" i="24"/>
  <c r="G15" i="24"/>
  <c r="M15" i="24"/>
  <c r="E15" i="24"/>
  <c r="L15" i="24"/>
  <c r="I15" i="24"/>
  <c r="G31" i="24"/>
  <c r="M31" i="24"/>
  <c r="E31" i="24"/>
  <c r="L31" i="24"/>
  <c r="I31" i="24"/>
  <c r="I21" i="24"/>
  <c r="H37" i="24"/>
  <c r="F37" i="24"/>
  <c r="D37" i="24"/>
  <c r="J37" i="24"/>
  <c r="I26" i="24"/>
  <c r="L26" i="24"/>
  <c r="E26" i="24"/>
  <c r="G26" i="24"/>
  <c r="F7" i="24"/>
  <c r="D7" i="24"/>
  <c r="J7" i="24"/>
  <c r="H7" i="24"/>
  <c r="K7" i="24"/>
  <c r="F19" i="24"/>
  <c r="D19" i="24"/>
  <c r="J19" i="24"/>
  <c r="H19" i="24"/>
  <c r="K19" i="24"/>
  <c r="K28" i="24"/>
  <c r="J28" i="24"/>
  <c r="H28" i="24"/>
  <c r="F28" i="24"/>
  <c r="D28" i="24"/>
  <c r="D38" i="24"/>
  <c r="K38" i="24"/>
  <c r="J38" i="24"/>
  <c r="H38" i="24"/>
  <c r="F38" i="24"/>
  <c r="K22" i="24"/>
  <c r="J22" i="24"/>
  <c r="H22" i="24"/>
  <c r="F22" i="24"/>
  <c r="D22" i="24"/>
  <c r="I8" i="24"/>
  <c r="L8" i="24"/>
  <c r="M8" i="24"/>
  <c r="G8" i="24"/>
  <c r="E8" i="24"/>
  <c r="I18" i="24"/>
  <c r="L18" i="24"/>
  <c r="E18" i="24"/>
  <c r="G18" i="24"/>
  <c r="I28" i="24"/>
  <c r="L28" i="24"/>
  <c r="M28" i="24"/>
  <c r="G28" i="24"/>
  <c r="E28" i="24"/>
  <c r="I34" i="24"/>
  <c r="L34" i="24"/>
  <c r="E34" i="24"/>
  <c r="G34" i="24"/>
  <c r="K55" i="24"/>
  <c r="I55" i="24"/>
  <c r="F27" i="24"/>
  <c r="D27" i="24"/>
  <c r="J27" i="24"/>
  <c r="H27" i="24"/>
  <c r="K27" i="24"/>
  <c r="I37" i="24"/>
  <c r="G37" i="24"/>
  <c r="L37" i="24"/>
  <c r="E37" i="24"/>
  <c r="F31" i="24"/>
  <c r="D31" i="24"/>
  <c r="J31" i="24"/>
  <c r="H31" i="24"/>
  <c r="K31" i="24"/>
  <c r="F35" i="24"/>
  <c r="D35" i="24"/>
  <c r="J35" i="24"/>
  <c r="H35" i="24"/>
  <c r="K35" i="24"/>
  <c r="I22" i="24"/>
  <c r="L22" i="24"/>
  <c r="M22" i="24"/>
  <c r="G22" i="24"/>
  <c r="E22" i="24"/>
  <c r="C45" i="24"/>
  <c r="C39" i="24"/>
  <c r="M34" i="24"/>
  <c r="K71" i="24"/>
  <c r="I71" i="24"/>
  <c r="J77" i="24"/>
  <c r="E41" i="24"/>
  <c r="K53" i="24"/>
  <c r="I53" i="24"/>
  <c r="K61" i="24"/>
  <c r="I61" i="24"/>
  <c r="K69" i="24"/>
  <c r="I69" i="24"/>
  <c r="I43" i="24"/>
  <c r="G43" i="24"/>
  <c r="L43" i="24"/>
  <c r="K52" i="24"/>
  <c r="I52" i="24"/>
  <c r="K60" i="24"/>
  <c r="I60" i="24"/>
  <c r="K68" i="24"/>
  <c r="I68" i="24"/>
  <c r="E43" i="24"/>
  <c r="K57" i="24"/>
  <c r="I57" i="24"/>
  <c r="K65" i="24"/>
  <c r="I65" i="24"/>
  <c r="K73" i="24"/>
  <c r="I73" i="24"/>
  <c r="K54" i="24"/>
  <c r="I54" i="24"/>
  <c r="K62" i="24"/>
  <c r="I62" i="24"/>
  <c r="K70" i="24"/>
  <c r="I70" i="24"/>
  <c r="K51" i="24"/>
  <c r="I51" i="24"/>
  <c r="K59" i="24"/>
  <c r="I59" i="24"/>
  <c r="K67" i="24"/>
  <c r="I67" i="24"/>
  <c r="K75" i="24"/>
  <c r="I75" i="24"/>
  <c r="I77" i="24" s="1"/>
  <c r="I16" i="24"/>
  <c r="L16" i="24"/>
  <c r="I24" i="24"/>
  <c r="L24" i="24"/>
  <c r="I32" i="24"/>
  <c r="L32" i="24"/>
  <c r="I41" i="24"/>
  <c r="G41" i="24"/>
  <c r="L41" i="24"/>
  <c r="K56" i="24"/>
  <c r="I56" i="24"/>
  <c r="K64" i="24"/>
  <c r="I64" i="24"/>
  <c r="K72" i="24"/>
  <c r="I72" i="24"/>
  <c r="F40" i="24"/>
  <c r="J41" i="24"/>
  <c r="F42" i="24"/>
  <c r="J43" i="24"/>
  <c r="F44" i="24"/>
  <c r="H40" i="24"/>
  <c r="H42" i="24"/>
  <c r="H44" i="24"/>
  <c r="J40" i="24"/>
  <c r="J42" i="24"/>
  <c r="J44" i="24"/>
  <c r="K40" i="24"/>
  <c r="K42" i="24"/>
  <c r="K44" i="24"/>
  <c r="E40" i="24"/>
  <c r="E42" i="24"/>
  <c r="E44" i="24"/>
  <c r="I6" i="24" l="1"/>
  <c r="L6" i="24"/>
  <c r="E6" i="24"/>
  <c r="G6" i="24"/>
  <c r="M6" i="24"/>
  <c r="K6" i="24"/>
  <c r="J6" i="24"/>
  <c r="H6" i="24"/>
  <c r="F6" i="24"/>
  <c r="D6" i="24"/>
  <c r="I78" i="24"/>
  <c r="I79" i="24"/>
  <c r="K77" i="24"/>
  <c r="I39" i="24"/>
  <c r="G39" i="24"/>
  <c r="L39" i="24"/>
  <c r="E39" i="24"/>
  <c r="M39" i="24"/>
  <c r="I45" i="24"/>
  <c r="G45" i="24"/>
  <c r="L45" i="24"/>
  <c r="E45" i="24"/>
  <c r="M45" i="24"/>
  <c r="I14" i="24"/>
  <c r="L14" i="24"/>
  <c r="M14" i="24"/>
  <c r="G14" i="24"/>
  <c r="E14" i="24"/>
  <c r="H39" i="24"/>
  <c r="F39" i="24"/>
  <c r="D39" i="24"/>
  <c r="J39" i="24"/>
  <c r="K39" i="24"/>
  <c r="K14" i="24"/>
  <c r="J14" i="24"/>
  <c r="H14" i="24"/>
  <c r="F14" i="24"/>
  <c r="D14" i="24"/>
  <c r="J79" i="24"/>
  <c r="J78" i="24"/>
  <c r="H45" i="24"/>
  <c r="F45" i="24"/>
  <c r="D45" i="24"/>
  <c r="J45" i="24"/>
  <c r="K45" i="24"/>
  <c r="K79" i="24" l="1"/>
  <c r="I81" i="24" s="1"/>
  <c r="K78" i="24"/>
  <c r="I83" i="24"/>
  <c r="I82" i="24"/>
</calcChain>
</file>

<file path=xl/sharedStrings.xml><?xml version="1.0" encoding="utf-8"?>
<sst xmlns="http://schemas.openxmlformats.org/spreadsheetml/2006/main" count="1847" uniqueCount="522">
  <si>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</si>
  <si>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</si>
  <si>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</si>
  <si>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</si>
  <si>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</si>
  <si>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</si>
  <si>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</si>
  <si>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</si>
  <si>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</si>
  <si>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</si>
  <si>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</si>
  <si>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</si>
  <si>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</si>
  <si>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Neustadt an der Weinstraße,St. (07316)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</si>
  <si>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</si>
  <si>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</si>
  <si>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</si>
  <si>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</si>
  <si>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</si>
  <si>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</si>
  <si>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</si>
  <si>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</si>
  <si>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</si>
  <si>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</si>
  <si>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</si>
  <si>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</si>
  <si>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</si>
  <si>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</si>
  <si>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</si>
  <si>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</si>
  <si>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</si>
  <si>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</si>
  <si>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</si>
  <si>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</si>
  <si>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</si>
  <si>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</si>
  <si>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</si>
  <si>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</si>
  <si>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</si>
  <si>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</si>
  <si>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</si>
  <si>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</si>
  <si>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</si>
  <si>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</si>
  <si>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</si>
  <si>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</si>
  <si>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</si>
  <si>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</si>
  <si>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</si>
  <si>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</si>
  <si>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</si>
  <si>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</si>
  <si>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</si>
  <si>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</si>
  <si>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</si>
  <si>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</si>
  <si>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</si>
  <si>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</si>
  <si>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</si>
  <si>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</si>
  <si>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</si>
  <si>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</si>
  <si>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</si>
  <si>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</si>
  <si>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</si>
  <si>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</si>
  <si>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</si>
  <si>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</si>
  <si>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</si>
  <si>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</si>
  <si>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</si>
  <si>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</si>
  <si>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</si>
  <si>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</si>
  <si>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</si>
  <si>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</si>
  <si>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</si>
  <si>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</si>
  <si>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</si>
  <si>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</si>
  <si>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</si>
  <si>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</si>
  <si>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</si>
  <si>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</si>
  <si>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</si>
  <si>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</si>
  <si>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</si>
  <si>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</si>
  <si>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</si>
  <si>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</si>
  <si>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</si>
  <si>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</si>
  <si>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Neustadt an der Weinstraße,St. (07316);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</si>
  <si>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</si>
  <si>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</si>
  <si>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</si>
  <si>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</si>
  <si>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</si>
  <si>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</si>
  <si>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</si>
  <si>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</si>
  <si>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</si>
  <si>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</si>
  <si>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</si>
  <si>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</si>
  <si>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</si>
  <si>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</si>
  <si>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</si>
  <si>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</si>
  <si>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</si>
  <si>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</si>
  <si>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</si>
  <si>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</si>
  <si>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</si>
  <si>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</si>
  <si>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</si>
  <si>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</si>
  <si>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</si>
  <si>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</si>
  <si>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</si>
  <si>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</si>
  <si>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</si>
  <si>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</si>
  <si>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</si>
  <si>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</si>
  <si>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</si>
  <si>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</si>
  <si>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</si>
  <si>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</si>
  <si>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</si>
  <si>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</si>
  <si>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</si>
  <si>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</si>
  <si>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</si>
  <si>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</si>
  <si>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</si>
  <si>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</si>
  <si>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</si>
  <si>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</si>
  <si>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</si>
  <si>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</si>
  <si>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</si>
  <si>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</si>
  <si>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</si>
  <si>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</si>
  <si>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</si>
  <si>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</si>
  <si>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</si>
  <si>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</si>
  <si>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</si>
  <si>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</si>
  <si>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</si>
  <si>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</si>
  <si>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</si>
  <si>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</si>
  <si>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</si>
  <si>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</si>
  <si>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</si>
  <si>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</si>
  <si>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</si>
  <si>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</si>
  <si>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</si>
  <si>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</si>
  <si>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</si>
  <si>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</si>
  <si>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</si>
  <si>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</si>
  <si>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</si>
  <si>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</si>
  <si>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</si>
  <si>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</si>
  <si>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</si>
  <si>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</si>
  <si>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</si>
  <si>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</si>
  <si>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</si>
  <si>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</si>
  <si>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</si>
  <si>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</si>
  <si>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</si>
  <si>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</si>
  <si>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</si>
  <si>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</si>
  <si>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Neustadt an der Weinstraße,St. (07316)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</si>
  <si>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</si>
  <si>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</si>
  <si>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</si>
  <si>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</si>
  <si>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</si>
  <si>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</si>
  <si>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</si>
  <si>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</si>
  <si>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</si>
  <si>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</si>
  <si>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</si>
  <si>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</si>
  <si>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</si>
  <si>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</si>
  <si>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</si>
  <si>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</si>
  <si>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</si>
  <si>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</si>
  <si>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</si>
  <si>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</si>
  <si>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</si>
  <si>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</si>
  <si>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</si>
  <si>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</si>
  <si>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</si>
  <si>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</si>
  <si>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</si>
  <si>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</si>
  <si>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</si>
  <si>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</si>
  <si>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</si>
  <si>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</si>
  <si>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</si>
  <si>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</si>
  <si>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</si>
  <si>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</si>
  <si>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</si>
  <si>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</si>
  <si>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</si>
  <si>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</si>
  <si>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</si>
  <si>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</si>
  <si>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</si>
  <si>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</si>
  <si>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</si>
  <si>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</si>
  <si>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</si>
  <si>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</si>
  <si>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</si>
  <si>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</si>
  <si>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</si>
  <si>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</si>
  <si>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</si>
  <si>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</si>
  <si>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</si>
  <si>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</si>
  <si>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</si>
  <si>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</si>
  <si>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</si>
  <si>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</si>
  <si>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</si>
  <si>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</si>
  <si>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</si>
  <si>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</si>
  <si>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</si>
  <si>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</si>
  <si>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</si>
  <si>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</si>
  <si>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</si>
  <si>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</si>
  <si>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</si>
  <si>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</si>
  <si>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</si>
  <si>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</si>
  <si>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</si>
  <si>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</si>
  <si>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</si>
  <si>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</si>
  <si>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</si>
  <si>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</si>
  <si>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</si>
  <si>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</si>
  <si>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</si>
  <si>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</si>
  <si>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</si>
  <si>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</si>
  <si>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</si>
  <si>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</si>
  <si>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</si>
  <si>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</si>
  <si>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</si>
  <si>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</si>
  <si>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</si>
  <si>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</si>
  <si>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</si>
  <si>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</si>
  <si>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</si>
  <si>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</si>
  <si>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</si>
  <si>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</si>
  <si>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</si>
  <si>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</si>
  <si>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</si>
  <si>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</si>
  <si>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</si>
  <si>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</si>
  <si>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</si>
  <si>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</si>
  <si>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</si>
  <si>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</si>
  <si>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</si>
  <si>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</si>
  <si>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</si>
  <si>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</si>
  <si>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</si>
  <si>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</si>
  <si>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</si>
  <si>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</si>
  <si>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</si>
  <si>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</si>
  <si>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</si>
  <si>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</si>
  <si>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</si>
  <si>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</si>
  <si>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</si>
  <si>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</si>
  <si>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</si>
  <si>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</si>
  <si>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</si>
  <si>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</si>
  <si>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</si>
  <si>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</si>
  <si>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</si>
  <si>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</si>
  <si>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</si>
  <si>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</si>
  <si>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</si>
  <si>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</si>
  <si>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</si>
  <si>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</si>
  <si>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</si>
  <si>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</si>
  <si>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</si>
  <si>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</si>
  <si>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</si>
  <si>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</si>
  <si>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</si>
  <si>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</si>
  <si>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</si>
  <si>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</si>
  <si>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</si>
  <si>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</si>
  <si>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</si>
  <si>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</si>
  <si>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</si>
  <si>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</si>
  <si>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</si>
  <si>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</si>
  <si>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</si>
  <si>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</si>
  <si>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</si>
  <si>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</si>
  <si>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</si>
  <si>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</si>
  <si>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</si>
  <si>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</si>
  <si>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</si>
  <si>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</si>
  <si>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</si>
  <si>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</si>
  <si>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</si>
  <si>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</si>
  <si>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</si>
  <si>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</si>
  <si>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</si>
  <si>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</si>
  <si>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</si>
  <si>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</si>
  <si>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</si>
  <si>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</si>
  <si>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</si>
  <si>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</si>
  <si>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</si>
  <si>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</si>
  <si>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</si>
  <si>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</si>
  <si>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</si>
  <si>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</si>
  <si>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</si>
  <si>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Neustadt an der Weinstraße,St. (07316);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</si>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</sst>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{2FD2DBDB-AEF4-4C32-9B81-57938FB2EABA}</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45A0-42A6-B662-F21B3DC754F1}"/>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{015A2CE3-3F9F-487D-A779-C700D9C485C7}</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45A0-42A6-B662-F21B3DC754F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{374EF19E-DC3D-4FF8-888A-2974E53DCFAB}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5A0-42A6-B662-F21B3DC754F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{9C20E9B7-FF56-4CD9-8A74-6B05E43D53BE}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5A0-42A6-B662-F21B3DC754F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-0.79918381227682367</c:v>
                </c:pt>
                <c:pt idx="1">
                  <c:v>0.73912918896366064</c:v>
                </c:pt>
                <c:pt idx="2">
                  <c:v>1.1186464311118853</c:v>
                </c:pt>
                <c:pt idx="3">
                  <c:v>1.0875687030768</c:v>
                </c:pt>
              </c:numCache>
            </c:numRef>
          </c:val>
          <c:extLst>
            <c:ext xmlns:c16="http://schemas.microsoft.com/office/drawing/2014/chart" uri="{C3380CC4-5D6E-409C-BE32-E72D297353CC}">
              <c16:uniqueId val="{00000004-45A0-42A6-B662-F21B3DC754F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{BAD50AD3-6380-4B3A-B368-19C3DA544463}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5A0-42A6-B662-F21B3DC754F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{C36361B2-4FCA-40C4-B7FD-3CD171CEBF27}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5A0-42A6-B662-F21B3DC754F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{8023932A-D719-46D0-B27C-3E2B64FD68DE}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5A0-42A6-B662-F21B3DC754F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{5571F66B-1E61-4629-9F94-D756ECC60BC1}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5A0-42A6-B662-F21B3DC754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5A0-42A6-B662-F21B3DC754F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5A0-42A6-B662-F21B3DC754F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{DA9D2472-23CF-4C22-BB18-E658E8BB75E2}</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DACF-436D-B007-2855F534DA08}"/>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{AFAA3DDE-801E-413A-87EF-9DAE04203778}</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DACF-436D-B007-2855F534DA0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{50FE9B1B-9DB7-4662-A0FF-9A69649257D8}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ACF-436D-B007-2855F534DA0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{15F731FC-AE69-44AC-BC8E-20C14A056F69}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ACF-436D-B007-2855F534DA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-3.3472803347280333</c:v>
                </c:pt>
                <c:pt idx="1">
                  <c:v>-3.2711552602853353</c:v>
                </c:pt>
                <c:pt idx="2">
                  <c:v>-2.7637010795899166</c:v>
                </c:pt>
                <c:pt idx="3">
                  <c:v>-2.8655893304673015</c:v>
                </c:pt>
              </c:numCache>
            </c:numRef>
          </c:val>
          <c:extLst>
            <c:ext xmlns:c16="http://schemas.microsoft.com/office/drawing/2014/chart" uri="{C3380CC4-5D6E-409C-BE32-E72D297353CC}">
              <c16:uniqueId val="{00000004-DACF-436D-B007-2855F534DA0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{2CAA51DD-ECDB-421B-B417-A1BF874F0DCE}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ACF-436D-B007-2855F534DA0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{05B04C04-EF4C-4C2D-AFEF-4DB4A5405C4B}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ACF-436D-B007-2855F534DA0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{1FBD61B5-382E-400F-88F5-91406C39A83D}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ACF-436D-B007-2855F534DA0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{72B33B4A-0194-4B7F-B8AA-68529D530F97}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ACF-436D-B007-2855F534DA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ACF-436D-B007-2855F534DA0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ACF-436D-B007-2855F534DA0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{DD906CA8-397A-47C3-AB47-A7F33FD36125}</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F3BC-48FC-9A6E-00C92CD52B92}"/>
                </c:ext>
              </c:extLst>
            </c:dLbl>
            <c:dLbl>
              <c:idx val="1"/>
              <c:tx>
                <c:strRef>
                  <c:f>Daten_Diagramme!$D$15</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{9FDDF22E-F2A6-41F4-9D57-ADD92A27DF24}</c15:txfldGUID>
                      <c15:f>Daten_Diagramme!$D$15</c15:f>
                      <c15:dlblFieldTableCache>
                        <c:ptCount val="1"/>
                        <c:pt idx="0">
                          <c:v>10.4</c:v>
                        </c:pt>
                      </c15:dlblFieldTableCache>
                    </c15:dlblFTEntry>
                  </c15:dlblFieldTable>
                  <c15:showDataLabelsRange val="0"/>
                </c:ext>
                <c:ext xmlns:c16="http://schemas.microsoft.com/office/drawing/2014/chart" uri="{C3380CC4-5D6E-409C-BE32-E72D297353CC}">
                  <c16:uniqueId val="{00000001-F3BC-48FC-9A6E-00C92CD52B92}"/>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{E01B96EE-A741-43E0-B592-82C69A361436}</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F3BC-48FC-9A6E-00C92CD52B92}"/>
                </c:ext>
              </c:extLst>
            </c:dLbl>
            <c:dLbl>
              <c:idx val="3"/>
              <c:tx>
                <c:strRef>
                  <c:f>Daten_Diagramme!$D$17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{33AFE187-7028-41AC-889F-A75C625B766A}</c15:txfldGUID>
                      <c15:f>Daten_Diagramme!$D$17</c15:f>
                      <c15:dlblFieldTableCache>
                        <c:ptCount val="1"/>
                        <c:pt idx="0">
                          <c:v>0.0</c:v>
                        </c:pt>
                      </c15:dlblFieldTableCache>
                    </c15:dlblFTEntry>
                  </c15:dlblFieldTable>
                  <c15:showDataLabelsRange val="0"/>
                </c:ext>
                <c:ext xmlns:c16="http://schemas.microsoft.com/office/drawing/2014/chart" uri="{C3380CC4-5D6E-409C-BE32-E72D297353CC}">
                  <c16:uniqueId val="{00000003-F3BC-48FC-9A6E-00C92CD52B92}"/>
                </c:ext>
              </c:extLst>
            </c:dLbl>
            <c:dLbl>
              <c:idx val="4"/>
              <c:tx>
                <c:strRef>
                  <c:f>Daten_Diagramme!$D$18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{9B68E6AC-2DF8-40AC-857C-47503D9FFEEB}</c15:txfldGUID>
                      <c15:f>Daten_Diagramme!$D$18</c15:f>
                      <c15:dlblFieldTableCache>
                        <c:ptCount val="1"/>
                        <c:pt idx="0">
                          <c:v>-4.3</c:v>
                        </c:pt>
                      </c15:dlblFieldTableCache>
                    </c15:dlblFTEntry>
                  </c15:dlblFieldTable>
                  <c15:showDataLabelsRange val="0"/>
                </c:ext>
                <c:ext xmlns:c16="http://schemas.microsoft.com/office/drawing/2014/chart" uri="{C3380CC4-5D6E-409C-BE32-E72D297353CC}">
                  <c16:uniqueId val="{00000004-F3BC-48FC-9A6E-00C92CD52B92}"/>
                </c:ext>
              </c:extLst>
            </c:dLbl>
            <c:dLbl>
              <c:idx val="5"/>
              <c:tx>
                <c:strRef>
                  <c:f>Daten_Diagramme!$D$19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{55AF6BE3-6074-4740-A4CE-3CA2DEA54EA1}</c15:txfldGUID>
                      <c15:f>Daten_Diagramme!$D$19</c15:f>
                      <c15:dlblFieldTableCache>
                        <c:ptCount val="1"/>
                        <c:pt idx="0">
                          <c:v>0.1</c:v>
                        </c:pt>
                      </c15:dlblFieldTableCache>
                    </c15:dlblFTEntry>
                  </c15:dlblFieldTable>
                  <c15:showDataLabelsRange val="0"/>
                </c:ext>
                <c:ext xmlns:c16="http://schemas.microsoft.com/office/drawing/2014/chart" uri="{C3380CC4-5D6E-409C-BE32-E72D297353CC}">
                  <c16:uniqueId val="{00000005-F3BC-48FC-9A6E-00C92CD52B92}"/>
                </c:ext>
              </c:extLst>
            </c:dLbl>
            <c:dLbl>
              <c:idx val="6"/>
              <c:tx>
                <c:strRef>
                  <c:f>Daten_Diagramme!$D$20</c:f>
                  <c:strCache>
                    <c:ptCount val="1"/>
                    <c:pt idx="0">
                      <c:v>15.4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{62C0A3FF-611A-4E44-B9B0-5D497BD28897}</c15:txfldGUID>
                      <c15:f>Daten_Diagramme!$D$20</c15:f>
                      <c15:dlblFieldTableCache>
                        <c:ptCount val="1"/>
                        <c:pt idx="0">
                          <c:v>15.4</c:v>
                        </c:pt>
                      </c15:dlblFieldTableCache>
                    </c15:dlblFTEntry>
                  </c15:dlblFieldTable>
                  <c15:showDataLabelsRange val="0"/>
                </c:ext>
                <c:ext xmlns:c16="http://schemas.microsoft.com/office/drawing/2014/chart" uri="{C3380CC4-5D6E-409C-BE32-E72D297353CC}">
                  <c16:uniqueId val="{00000006-F3BC-48FC-9A6E-00C92CD52B92}"/>
                </c:ext>
              </c:extLst>
            </c:dLbl>
            <c:dLbl>
              <c:idx val="7"/>
              <c:tx>
                <c:strRef>
                  <c:f>Daten_Diagramme!$D$21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{C391FAAA-1CA2-4DCE-991F-32F84A1C5016}</c15:txfldGUID>
                      <c15:f>Daten_Diagramme!$D$21</c15:f>
                      <c15:dlblFieldTableCache>
                        <c:ptCount val="1"/>
                        <c:pt idx="0">
                          <c:v>*</c:v>
                        </c:pt>
                      </c15:dlblFieldTableCache>
                    </c15:dlblFTEntry>
                  </c15:dlblFieldTable>
                  <c15:showDataLabelsRange val="0"/>
                </c:ext>
                <c:ext xmlns:c16="http://schemas.microsoft.com/office/drawing/2014/chart" uri="{C3380CC4-5D6E-409C-BE32-E72D297353CC}">
                  <c16:uniqueId val="{00000007-F3BC-48FC-9A6E-00C92CD52B92}"/>
                </c:ext>
              </c:extLst>
            </c:dLbl>
            <c:dLbl>
              <c:idx val="8"/>
              <c:tx>
                <c:strRef>
                  <c:f>Daten_Diagramme!$D$22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{2EC13C14-64DC-470F-BE15-4C6C7F0E64A3}</c15:txfldGUID>
                      <c15:f>Daten_Diagramme!$D$22</c15:f>
                      <c15:dlblFieldTableCache>
                        <c:ptCount val="1"/>
                        <c:pt idx="0">
                          <c:v>2.1</c:v>
                        </c:pt>
                      </c15:dlblFieldTableCache>
                    </c15:dlblFTEntry>
                  </c15:dlblFieldTable>
                  <c15:showDataLabelsRange val="0"/>
                </c:ext>
                <c:ext xmlns:c16="http://schemas.microsoft.com/office/drawing/2014/chart" uri="{C3380CC4-5D6E-409C-BE32-E72D297353CC}">
                  <c16:uniqueId val="{00000008-F3BC-48FC-9A6E-00C92CD52B92}"/>
                </c:ext>
              </c:extLst>
            </c:dLbl>
            <c:dLbl>
              <c:idx val="9"/>
              <c:tx>
                <c:strRef>
                  <c:f>Daten_Diagramme!$D$23</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{7FE38CC9-FA9E-4B53-A5B8-C29815AE3651}</c15:txfldGUID>
                      <c15:f>Daten_Diagramme!$D$23</c15:f>
                      <c15:dlblFieldTableCache>
                        <c:ptCount val="1"/>
                        <c:pt idx="0">
                          <c:v>-4.9</c:v>
                        </c:pt>
                      </c15:dlblFieldTableCache>
                    </c15:dlblFTEntry>
                  </c15:dlblFieldTable>
                  <c15:showDataLabelsRange val="0"/>
                </c:ext>
                <c:ext xmlns:c16="http://schemas.microsoft.com/office/drawing/2014/chart" uri="{C3380CC4-5D6E-409C-BE32-E72D297353CC}">
                  <c16:uniqueId val="{00000009-F3BC-48FC-9A6E-00C92CD52B92}"/>
                </c:ext>
              </c:extLst>
            </c:dLbl>
            <c:dLbl>
              <c:idx val="10"/>
              <c:tx>
                <c:strRef>
                  <c:f>Daten_Diagramme!$D$24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{C6AC130E-25C9-4F52-8C92-6AC0E7D7381C}</c15:txfldGUID>
                      <c15:f>Daten_Diagramme!$D$24</c15:f>
                      <c15:dlblFieldTableCache>
                        <c:ptCount val="1"/>
                        <c:pt idx="0">
                          <c:v>0.2</c:v>
                        </c:pt>
                      </c15:dlblFieldTableCache>
                    </c15:dlblFTEntry>
                  </c15:dlblFieldTable>
                  <c15:showDataLabelsRange val="0"/>
                </c:ext>
                <c:ext xmlns:c16="http://schemas.microsoft.com/office/drawing/2014/chart" uri="{C3380CC4-5D6E-409C-BE32-E72D297353CC}">
                  <c16:uniqueId val="{0000000A-F3BC-48FC-9A6E-00C92CD52B92}"/>
                </c:ext>
              </c:extLst>
            </c:dLbl>
            <c:dLbl>
              <c:idx val="11"/>
              <c:tx>
                <c:strRef>
                  <c:f>Daten_Diagramme!$D$25</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{3AE597CF-AB77-46EC-BE06-7C33816612CB}</c15:txfldGUID>
                      <c15:f>Daten_Diagramme!$D$25</c15:f>
                      <c15:dlblFieldTableCache>
                        <c:ptCount val="1"/>
                        <c:pt idx="0">
                          <c:v>-10.7</c:v>
                        </c:pt>
                      </c15:dlblFieldTableCache>
                    </c15:dlblFTEntry>
                  </c15:dlblFieldTable>
                  <c15:showDataLabelsRange val="0"/>
                </c:ext>
                <c:ext xmlns:c16="http://schemas.microsoft.com/office/drawing/2014/chart" uri="{C3380CC4-5D6E-409C-BE32-E72D297353CC}">
                  <c16:uniqueId val="{0000000B-F3BC-48FC-9A6E-00C92CD52B92}"/>
                </c:ext>
              </c:extLst>
            </c:dLbl>
            <c:dLbl>
              <c:idx val="12"/>
              <c:tx>
                <c:strRef>
                  <c:f>Daten_Diagramme!$D$26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{C76EF00C-65CD-41DD-985D-A97359053D15}</c15:txfldGUID>
                      <c15:f>Daten_Diagramme!$D$26</c15:f>
                      <c15:dlblFieldTableCache>
                        <c:ptCount val="1"/>
                        <c:pt idx="0">
                          <c:v>*</c:v>
                        </c:pt>
                      </c15:dlblFieldTableCache>
                    </c15:dlblFTEntry>
                  </c15:dlblFieldTable>
                  <c15:showDataLabelsRange val="0"/>
                </c:ext>
                <c:ext xmlns:c16="http://schemas.microsoft.com/office/drawing/2014/chart" uri="{C3380CC4-5D6E-409C-BE32-E72D297353CC}">
                  <c16:uniqueId val="{0000000C-F3BC-48FC-9A6E-00C92CD52B92}"/>
                </c:ext>
              </c:extLst>
            </c:dLbl>
            <c:dLbl>
              <c:idx val="13"/>
              <c:tx>
                <c:strRef>
                  <c:f>Daten_Diagramme!$D$27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{F89C6A76-689E-489C-8948-11C9C7B31AB3}</c15:txfldGUID>
                      <c15:f>Daten_Diagramme!$D$27</c15:f>
                      <c15:dlblFieldTableCache>
                        <c:ptCount val="1"/>
                        <c:pt idx="0">
                          <c:v>-1.3</c:v>
                        </c:pt>
                      </c15:dlblFieldTableCache>
                    </c15:dlblFTEntry>
                  </c15:dlblFieldTable>
                  <c15:showDataLabelsRange val="0"/>
                </c:ext>
                <c:ext xmlns:c16="http://schemas.microsoft.com/office/drawing/2014/chart" uri="{C3380CC4-5D6E-409C-BE32-E72D297353CC}">
                  <c16:uniqueId val="{0000000D-F3BC-48FC-9A6E-00C92CD52B92}"/>
                </c:ext>
              </c:extLst>
            </c:dLbl>
            <c:dLbl>
              <c:idx val="14"/>
              <c:tx>
                <c:strRef>
                  <c:f>Daten_Diagramme!$D$28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{11D3B879-342D-4EAC-A407-A49F08F8FA40}</c15:txfldGUID>
                      <c15:f>Daten_Diagramme!$D$28</c15:f>
                      <c15:dlblFieldTableCache>
                        <c:ptCount val="1"/>
                        <c:pt idx="0">
                          <c:v>2.0</c:v>
                        </c:pt>
                      </c15:dlblFieldTableCache>
                    </c15:dlblFTEntry>
                  </c15:dlblFieldTable>
                  <c15:showDataLabelsRange val="0"/>
                </c:ext>
                <c:ext xmlns:c16="http://schemas.microsoft.com/office/drawing/2014/chart" uri="{C3380CC4-5D6E-409C-BE32-E72D297353CC}">
                  <c16:uniqueId val="{0000000E-F3BC-48FC-9A6E-00C92CD52B92}"/>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{C617CD9C-8131-405C-B120-6BAA6B1540E7}</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F3BC-48FC-9A6E-00C92CD52B92}"/>
                </c:ext>
              </c:extLst>
            </c:dLbl>
            <c:dLbl>
              <c:idx val="16"/>
              <c:tx>
                <c:strRef>
                  <c:f>Daten_Diagramme!$D$30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{AC7EB4B0-06D9-4038-9F1A-91342A016253}</c15:txfldGUID>
                      <c15:f>Daten_Diagramme!$D$30</c15:f>
                      <c15:dlblFieldTableCache>
                        <c:ptCount val="1"/>
                        <c:pt idx="0">
                          <c:v>2.2</c:v>
                        </c:pt>
                      </c15:dlblFieldTableCache>
                    </c15:dlblFTEntry>
                  </c15:dlblFieldTable>
                  <c15:showDataLabelsRange val="0"/>
                </c:ext>
                <c:ext xmlns:c16="http://schemas.microsoft.com/office/drawing/2014/chart" uri="{C3380CC4-5D6E-409C-BE32-E72D297353CC}">
                  <c16:uniqueId val="{00000010-F3BC-48FC-9A6E-00C92CD52B92}"/>
                </c:ext>
              </c:extLst>
            </c:dLbl>
            <c:dLbl>
              <c:idx val="17"/>
              <c:tx>
                <c:strRef>
                  <c:f>Daten_Diagramme!$D$31</c:f>
                  <c:strCache>
                    <c:ptCount val="1"/>
                    <c:pt idx="0">
                      <c:v>30.0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{D50F0A80-86A2-41C6-B082-D25158ADEE66}</c15:txfldGUID>
                      <c15:f>Daten_Diagramme!$D$31</c15:f>
                      <c15:dlblFieldTableCache>
                        <c:ptCount val="1"/>
                        <c:pt idx="0">
                          <c:v>30.0</c:v>
                        </c:pt>
                      </c15:dlblFieldTableCache>
                    </c15:dlblFTEntry>
                  </c15:dlblFieldTable>
                  <c15:showDataLabelsRange val="0"/>
                </c:ext>
                <c:ext xmlns:c16="http://schemas.microsoft.com/office/drawing/2014/chart" uri="{C3380CC4-5D6E-409C-BE32-E72D297353CC}">
                  <c16:uniqueId val="{00000011-F3BC-48FC-9A6E-00C92CD52B92}"/>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{A32A5795-EFDB-48EB-AA89-4E22A0E0674C}</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F3BC-48FC-9A6E-00C92CD52B92}"/>
                </c:ext>
              </c:extLst>
            </c:dLbl>
            <c:dLbl>
              <c:idx val="19"/>
              <c:tx>
                <c:strRef>
                  <c:f>Daten_Diagramme!$D$33</c:f>
                  <c:strCache>
                    <c:ptCount val="1"/>
                    <c:pt idx="0">
                      <c:v>-22.8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{BB9D1D63-2F8B-49B4-B08D-44F23966839E}</c15:txfldGUID>
                      <c15:f>Daten_Diagramme!$D$33</c15:f>
                      <c15:dlblFieldTableCache>
                        <c:ptCount val="1"/>
                        <c:pt idx="0">
                          <c:v>-22.8</c:v>
                        </c:pt>
                      </c15:dlblFieldTableCache>
                    </c15:dlblFTEntry>
                  </c15:dlblFieldTable>
                  <c15:showDataLabelsRange val="0"/>
                </c:ext>
                <c:ext xmlns:c16="http://schemas.microsoft.com/office/drawing/2014/chart" uri="{C3380CC4-5D6E-409C-BE32-E72D297353CC}">
                  <c16:uniqueId val="{00000013-F3BC-48FC-9A6E-00C92CD52B92}"/>
                </c:ext>
              </c:extLst>
            </c:dLbl>
            <c:dLbl>
              <c:idx val="20"/>
              <c:tx>
                <c:strRef>
                  <c:f>Daten_Diagramme!$D$34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{9629828F-7AF5-4850-BBA5-9393D2257F24}</c15:txfldGUID>
                      <c15:f>Daten_Diagramme!$D$34</c15:f>
                      <c15:dlblFieldTableCache>
                        <c:ptCount val="1"/>
                        <c:pt idx="0">
                          <c:v>-1.4</c:v>
                        </c:pt>
                      </c15:dlblFieldTableCache>
                    </c15:dlblFTEntry>
                  </c15:dlblFieldTable>
                  <c15:showDataLabelsRange val="0"/>
                </c:ext>
                <c:ext xmlns:c16="http://schemas.microsoft.com/office/drawing/2014/chart" uri="{C3380CC4-5D6E-409C-BE32-E72D297353CC}">
                  <c16:uniqueId val="{00000014-F3BC-48FC-9A6E-00C92CD52B92}"/>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{E9A7D602-E3CC-44E1-A940-0035B815B33D}</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3BC-48FC-9A6E-00C92CD52B9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{1301CD03-8404-465C-85B4-10838A906A4C}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3BC-48FC-9A6E-00C92CD52B92}"/>
                </c:ext>
              </c:extLst>
            </c:dLbl>
            <c:dLbl>
              <c:idx val="23"/>
              <c:tx>
                <c:strRef>
                  <c:f>Daten_Diagramme!$D$37</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{642E2DF3-2E9D-41E8-B163-17043B2631EE}</c15:txfldGUID>
                      <c15:f>Daten_Diagramme!$D$37</c15:f>
                      <c15:dlblFieldTableCache>
                        <c:ptCount val="1"/>
                        <c:pt idx="0">
                          <c:v>10.4</c:v>
                        </c:pt>
                      </c15:dlblFieldTableCache>
                    </c15:dlblFTEntry>
                  </c15:dlblFieldTable>
                  <c15:showDataLabelsRange val="0"/>
                </c:ext>
                <c:ext xmlns:c16="http://schemas.microsoft.com/office/drawing/2014/chart" uri="{C3380CC4-5D6E-409C-BE32-E72D297353CC}">
                  <c16:uniqueId val="{00000017-F3BC-48FC-9A6E-00C92CD52B92}"/>
                </c:ext>
              </c:extLst>
            </c:dLbl>
            <c:dLbl>
              <c:idx val="24"/>
              <c:layout>
                <c:manualLayout>
                  <c:x val="4.7769028871392123E-3"/>
                  <c:y val="-4.6876052205785108E-5"/>
                </c:manualLayout>
              </c:layout>
              <c:tx>
                <c:strRef>
                  <c:f>Daten_Diagramme!$D$38</c:f>
                  <c:strCache>
                    <c:ptCount val="1"/>
                    <c:pt idx="0">
                      <c:v>-2.8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{6CBBC973-F66C-428A-BDE7-593BB5FF7BA0}</c15:txfldGUID>
                      <c15:f>Daten_Diagramme!$D$38</c15:f>
                      <c15:dlblFieldTableCache>
                        <c:ptCount val="1"/>
                        <c:pt idx="0">
                          <c:v>-2.8</c:v>
                        </c:pt>
                      </c15:dlblFieldTableCache>
                    </c15:dlblFTEntry>
                  </c15:dlblFieldTable>
                  <c15:showDataLabelsRange val="0"/>
                </c:ext>
                <c:ext xmlns:c16="http://schemas.microsoft.com/office/drawing/2014/chart" uri="{C3380CC4-5D6E-409C-BE32-E72D297353CC}">
                  <c16:uniqueId val="{00000018-F3BC-48FC-9A6E-00C92CD52B92}"/>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{59BC51C2-1A36-4DFE-B938-9AA8539275DC}</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F3BC-48FC-9A6E-00C92CD52B9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{987CBFC6-3571-4DA0-97D5-A9A500B29203}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3BC-48FC-9A6E-00C92CD52B9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{53E97162-21B5-428D-BCD2-50C588D74025}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3BC-48FC-9A6E-00C92CD52B9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{C71CE7B3-947D-42B3-AA09-3662A41790CD}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3BC-48FC-9A6E-00C92CD52B9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{DE6CC809-39D0-481C-909C-BEBDE692334B}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3BC-48FC-9A6E-00C92CD52B9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{91D1E6E4-123A-4F52-AA3D-CE3346E19B03}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3BC-48FC-9A6E-00C92CD52B92}"/>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{8383EA71-17EA-4F52-831D-979AE9CC0663}</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F3BC-48FC-9A6E-00C92CD52B9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-0.79918381227682367</c:v>
                </c:pt>
                <c:pt idx="1">
                  <c:v>10.429447852760736</c:v>
                </c:pt>
                <c:pt idx="2">
                  <c:v>0</c:v>
                </c:pt>
                <c:pt idx="3">
                  <c:v>0</c:v>
                </c:pt>
                <c:pt idx="4">
                  <c:v>-4.3298969072164946</c:v>
                </c:pt>
                <c:pt idx="5">
                  <c:v>0.13513513513513514</c:v>
                </c:pt>
                <c:pt idx="6">
                  <c:v>15.384615384615385</c:v>
                </c:pt>
                <c:pt idx="7">
                  <c:v>0</c:v>
                </c:pt>
                <c:pt idx="8">
                  <c:v>2.0998174071819844</c:v>
                </c:pt>
                <c:pt idx="9">
                  <c:v>-4.8780487804878048</c:v>
                </c:pt>
                <c:pt idx="10">
                  <c:v>0.1697792869269949</c:v>
                </c:pt>
                <c:pt idx="11">
                  <c:v>-10.745614035087719</c:v>
                </c:pt>
                <c:pt idx="12">
                  <c:v>0</c:v>
                </c:pt>
                <c:pt idx="13">
                  <c:v>-1.2522361359570662</c:v>
                </c:pt>
                <c:pt idx="14">
                  <c:v>2.0151133501259446</c:v>
                </c:pt>
                <c:pt idx="15">
                  <c:v>0</c:v>
                </c:pt>
                <c:pt idx="16">
                  <c:v>2.1645021645021645</c:v>
                </c:pt>
                <c:pt idx="17">
                  <c:v>29.974160206718345</c:v>
                </c:pt>
                <c:pt idx="18">
                  <c:v>2.4163568773234201</c:v>
                </c:pt>
                <c:pt idx="19">
                  <c:v>-22.780832678711704</c:v>
                </c:pt>
                <c:pt idx="20">
                  <c:v>-1.3664596273291925</c:v>
                </c:pt>
                <c:pt idx="21">
                  <c:v>0</c:v>
                </c:pt>
                <c:pt idx="23">
                  <c:v>10.429447852760736</c:v>
                </c:pt>
                <c:pt idx="24">
                  <c:v>-2.8058727569331157</c:v>
                </c:pt>
                <c:pt idx="25">
                  <c:v>-0.49947970863683661</c:v>
                </c:pt>
              </c:numCache>
            </c:numRef>
          </c:val>
          <c:extLst>
            <c:ext xmlns:c16="http://schemas.microsoft.com/office/drawing/2014/chart" uri="{C3380CC4-5D6E-409C-BE32-E72D297353CC}">
              <c16:uniqueId val="{00000020-F3BC-48FC-9A6E-00C92CD52B9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{C7B56A02-3833-4E2E-9719-64BBA9EF6AA8}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3BC-48FC-9A6E-00C92CD52B9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{76D6B554-2C5B-458C-8C09-3CBD20A8EBE8}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3BC-48FC-9A6E-00C92CD52B9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{2AF2306B-5091-41B0-A5BA-283783657F8D}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3BC-48FC-9A6E-00C92CD52B9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{A4504741-F4A7-4BD2-8E52-0B770FC8CD2E}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3BC-48FC-9A6E-00C92CD52B9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{A4D8562F-C2FC-4067-ABE6-A32269E94829}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3BC-48FC-9A6E-00C92CD52B9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{A5F02122-9DE3-42F4-A987-0CBF3403AB1C}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3BC-48FC-9A6E-00C92CD52B9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{63DBAB74-8E5A-49E0-88BD-E6F237B3E137}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3BC-48FC-9A6E-00C92CD52B9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{76070F78-8331-4DF9-8425-C612E4ADC259}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3BC-48FC-9A6E-00C92CD52B9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{D6B74C88-ADD7-4F97-817A-BF29425B0C93}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3BC-48FC-9A6E-00C92CD52B9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{B47E96B1-B590-4597-808E-BACC0DC426BF}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3BC-48FC-9A6E-00C92CD52B9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{68E5D6EF-C18B-4B14-95BC-CF24B44957EB}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3BC-48FC-9A6E-00C92CD52B9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{E7CD5DEC-797E-473A-B774-10D24F64F3B6}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3BC-48FC-9A6E-00C92CD52B9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{862CADB5-F68B-4CE7-80DA-E54E39E4DF15}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3BC-48FC-9A6E-00C92CD52B9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{834946C5-FD0C-4BB7-91C9-178147615C99}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3BC-48FC-9A6E-00C92CD52B9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{AE4D0A44-FBBD-4E18-9206-B173FDB0AFA7}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3BC-48FC-9A6E-00C92CD52B9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{E20AD440-F98C-4E38-9DC3-D74BD8A5C32E}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3BC-48FC-9A6E-00C92CD52B9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{A7F14B86-F1C7-4912-B301-AB24123AB91B}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3BC-48FC-9A6E-00C92CD52B9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{8679A97F-84FC-4A4D-8144-586533080461}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3BC-48FC-9A6E-00C92CD52B9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{CA617EA0-9236-47C3-BE6B-9CF6ACFC2643}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3BC-48FC-9A6E-00C92CD52B9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{90C39809-50B8-48E4-916B-33D0CC02E530}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3BC-48FC-9A6E-00C92CD52B9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{EEB68A3E-3B2A-4BA8-8DA1-B7F57565768A}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3BC-48FC-9A6E-00C92CD52B9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{7D9DFC28-CF7C-4FD7-8BF4-722B3EAE24D0}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3BC-48FC-9A6E-00C92CD52B9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{991B7B00-A9C6-44A8-BA1D-792B2F44D9A1}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3BC-48FC-9A6E-00C92CD52B9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{1AA77A5C-55B0-482C-A213-86171A422F2C}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3BC-48FC-9A6E-00C92CD52B9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{18864A7A-D579-4FE2-ACD1-03D3ECBEABB4}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3BC-48FC-9A6E-00C92CD52B9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{D03C2207-A760-454D-BC9A-93A71E7FD14E}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3BC-48FC-9A6E-00C92CD52B9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{405EEFFE-A099-46A2-AFC2-6DADAAA9DDA2}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3BC-48FC-9A6E-00C92CD52B9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{34B28E6F-B437-4696-A3B0-63BD8831EC58}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3BC-48FC-9A6E-00C92CD52B9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{7EA15713-428E-4B89-B259-0D4F73EF10CD}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3BC-48FC-9A6E-00C92CD52B9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{72063D81-F86C-40B4-9F9E-5D7736C8C9DF}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3BC-48FC-9A6E-00C92CD52B9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{84D3FE3C-EFD3-4D74-B7E1-99C6D999049B}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3BC-48FC-9A6E-00C92CD52B9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{E396FD9F-D635-47BB-9E9A-8A723B2B22F8}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3BC-48FC-9A6E-00C92CD52B9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-0.75</c:v>
                </c:pt>
                <c:pt idx="3">
                  <c:v>0</c:v>
                </c:pt>
                <c:pt idx="4">
                  <c:v>0</c:v>
                </c:pt>
                <c:pt idx="5">
                  <c:v>0</c:v>
                </c:pt>
                <c:pt idx="6">
                  <c:v>0</c:v>
                </c:pt>
                <c:pt idx="7">
                  <c:v>-0.75</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3BC-48FC-9A6E-00C92CD52B9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45</c:v>
                </c:pt>
                <c:pt idx="3">
                  <c:v>#N/A</c:v>
                </c:pt>
                <c:pt idx="4">
                  <c:v>#N/A</c:v>
                </c:pt>
                <c:pt idx="5">
                  <c:v>#N/A</c:v>
                </c:pt>
                <c:pt idx="6">
                  <c:v>#N/A</c:v>
                </c:pt>
                <c:pt idx="7">
                  <c:v>45</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25</c:v>
                </c:pt>
                <c:pt idx="3">
                  <c:v>#N/A</c:v>
                </c:pt>
                <c:pt idx="4">
                  <c:v>#N/A</c:v>
                </c:pt>
                <c:pt idx="5">
                  <c:v>#N/A</c:v>
                </c:pt>
                <c:pt idx="6">
                  <c:v>#N/A</c:v>
                </c:pt>
                <c:pt idx="7">
                  <c:v>77</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3BC-48FC-9A6E-00C92CD52B9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{310769A4-9E9B-4805-9E6C-4CF36EECC59D}</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078E-4ED4-88AB-894B45CA30A7}"/>
                </c:ext>
              </c:extLst>
            </c:dLbl>
            <c:dLbl>
              <c:idx val="1"/>
              <c:tx>
                <c:strRef>
                  <c:f>Daten_Diagramme!$E$15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{065590F8-78E9-493C-8FE0-F1F9FFC0FC80}</c15:txfldGUID>
                      <c15:f>Daten_Diagramme!$E$15</c15:f>
                      <c15:dlblFieldTableCache>
                        <c:ptCount val="1"/>
                        <c:pt idx="0">
                          <c:v>3.3</c:v>
                        </c:pt>
                      </c15:dlblFieldTableCache>
                    </c15:dlblFTEntry>
                  </c15:dlblFieldTable>
                  <c15:showDataLabelsRange val="0"/>
                </c:ext>
                <c:ext xmlns:c16="http://schemas.microsoft.com/office/drawing/2014/chart" uri="{C3380CC4-5D6E-409C-BE32-E72D297353CC}">
                  <c16:uniqueId val="{00000001-078E-4ED4-88AB-894B45CA30A7}"/>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{CF60E919-0709-4351-959F-36FA65B87A89}</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078E-4ED4-88AB-894B45CA30A7}"/>
                </c:ext>
              </c:extLst>
            </c:dLbl>
            <c:dLbl>
              <c:idx val="3"/>
              <c:tx>
                <c:strRef>
                  <c:f>Daten_Diagramme!$E$17</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{3106186A-9922-418A-9305-27B9362CBEC1}</c15:txfldGUID>
                      <c15:f>Daten_Diagramme!$E$17</c15:f>
                      <c15:dlblFieldTableCache>
                        <c:ptCount val="1"/>
                        <c:pt idx="0">
                          <c:v>-5.5</c:v>
                        </c:pt>
                      </c15:dlblFieldTableCache>
                    </c15:dlblFTEntry>
                  </c15:dlblFieldTable>
                  <c15:showDataLabelsRange val="0"/>
                </c:ext>
                <c:ext xmlns:c16="http://schemas.microsoft.com/office/drawing/2014/chart" uri="{C3380CC4-5D6E-409C-BE32-E72D297353CC}">
                  <c16:uniqueId val="{00000003-078E-4ED4-88AB-894B45CA30A7}"/>
                </c:ext>
              </c:extLst>
            </c:dLbl>
            <c:dLbl>
              <c:idx val="4"/>
              <c:tx>
                <c:strRef>
                  <c:f>Daten_Diagramme!$E$18</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{DC541FC0-05CF-4D72-92B0-78D25FA70908}</c15:txfldGUID>
                      <c15:f>Daten_Diagramme!$E$18</c15:f>
                      <c15:dlblFieldTableCache>
                        <c:ptCount val="1"/>
                        <c:pt idx="0">
                          <c:v>-9.5</c:v>
                        </c:pt>
                      </c15:dlblFieldTableCache>
                    </c15:dlblFTEntry>
                  </c15:dlblFieldTable>
                  <c15:showDataLabelsRange val="0"/>
                </c:ext>
                <c:ext xmlns:c16="http://schemas.microsoft.com/office/drawing/2014/chart" uri="{C3380CC4-5D6E-409C-BE32-E72D297353CC}">
                  <c16:uniqueId val="{00000004-078E-4ED4-88AB-894B45CA30A7}"/>
                </c:ext>
              </c:extLst>
            </c:dLbl>
            <c:dLbl>
              <c:idx val="5"/>
              <c:tx>
                <c:strRef>
                  <c:f>Daten_Diagramme!$E$19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{793F457C-400A-411A-ADCE-9EF6C2F42305}</c15:txfldGUID>
                      <c15:f>Daten_Diagramme!$E$19</c15:f>
                      <c15:dlblFieldTableCache>
                        <c:ptCount val="1"/>
                        <c:pt idx="0">
                          <c:v>1.9</c:v>
                        </c:pt>
                      </c15:dlblFieldTableCache>
                    </c15:dlblFTEntry>
                  </c15:dlblFieldTable>
                  <c15:showDataLabelsRange val="0"/>
                </c:ext>
                <c:ext xmlns:c16="http://schemas.microsoft.com/office/drawing/2014/chart" uri="{C3380CC4-5D6E-409C-BE32-E72D297353CC}">
                  <c16:uniqueId val="{00000005-078E-4ED4-88AB-894B45CA30A7}"/>
                </c:ext>
              </c:extLst>
            </c:dLbl>
            <c:dLbl>
              <c:idx val="6"/>
              <c:tx>
                <c:strRef>
                  <c:f>Daten_Diagramme!$E$20</c:f>
                  <c:strCache>
                    <c:ptCount val="1"/>
                    <c:pt idx="0">
                      <c:v>23.1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{99FEF401-A4D9-4B22-B2E4-BDC1DC2120D6}</c15:txfldGUID>
                      <c15:f>Daten_Diagramme!$E$20</c15:f>
                      <c15:dlblFieldTableCache>
                        <c:ptCount val="1"/>
                        <c:pt idx="0">
                          <c:v>23.1</c:v>
                        </c:pt>
                      </c15:dlblFieldTableCache>
                    </c15:dlblFTEntry>
                  </c15:dlblFieldTable>
                  <c15:showDataLabelsRange val="0"/>
                </c:ext>
                <c:ext xmlns:c16="http://schemas.microsoft.com/office/drawing/2014/chart" uri="{C3380CC4-5D6E-409C-BE32-E72D297353CC}">
                  <c16:uniqueId val="{00000006-078E-4ED4-88AB-894B45CA30A7}"/>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{46D6565E-D01E-49F2-95C4-D580B7FE0E9C}</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078E-4ED4-88AB-894B45CA30A7}"/>
                </c:ext>
              </c:extLst>
            </c:dLbl>
            <c:dLbl>
              <c:idx val="8"/>
              <c:tx>
                <c:strRef>
                  <c:f>Daten_Diagramme!$E$22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{3CF27C81-2163-4001-9F91-4FE6879015B3}</c15:txfldGUID>
                      <c15:f>Daten_Diagramme!$E$22</c15:f>
                      <c15:dlblFieldTableCache>
                        <c:ptCount val="1"/>
                        <c:pt idx="0">
                          <c:v>-0.6</c:v>
                        </c:pt>
                      </c15:dlblFieldTableCache>
                    </c15:dlblFTEntry>
                  </c15:dlblFieldTable>
                  <c15:showDataLabelsRange val="0"/>
                </c:ext>
                <c:ext xmlns:c16="http://schemas.microsoft.com/office/drawing/2014/chart" uri="{C3380CC4-5D6E-409C-BE32-E72D297353CC}">
                  <c16:uniqueId val="{00000008-078E-4ED4-88AB-894B45CA30A7}"/>
                </c:ext>
              </c:extLst>
            </c:dLbl>
            <c:dLbl>
              <c:idx val="9"/>
              <c:tx>
                <c:strRef>
                  <c:f>Daten_Diagramme!$E$23</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{2540C380-294B-4A19-9290-8EDAC3F86784}</c15:txfldGUID>
                      <c15:f>Daten_Diagramme!$E$23</c15:f>
                      <c15:dlblFieldTableCache>
                        <c:ptCount val="1"/>
                        <c:pt idx="0">
                          <c:v>-11.1</c:v>
                        </c:pt>
                      </c15:dlblFieldTableCache>
                    </c15:dlblFTEntry>
                  </c15:dlblFieldTable>
                  <c15:showDataLabelsRange val="0"/>
                </c:ext>
                <c:ext xmlns:c16="http://schemas.microsoft.com/office/drawing/2014/chart" uri="{C3380CC4-5D6E-409C-BE32-E72D297353CC}">
                  <c16:uniqueId val="{00000009-078E-4ED4-88AB-894B45CA30A7}"/>
                </c:ext>
              </c:extLst>
            </c:dLbl>
            <c:dLbl>
              <c:idx val="10"/>
              <c:tx>
                <c:strRef>
                  <c:f>Daten_Diagramme!$E$24</c:f>
                  <c:strCache>
                    <c:ptCount val="1"/>
                    <c:pt idx="0">
                      <c:v>-14.1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{53A17812-8128-4612-8990-F2F114DF3A4C}</c15:txfldGUID>
                      <c15:f>Daten_Diagramme!$E$24</c15:f>
                      <c15:dlblFieldTableCache>
                        <c:ptCount val="1"/>
                        <c:pt idx="0">
                          <c:v>-14.1</c:v>
                        </c:pt>
                      </c15:dlblFieldTableCache>
                    </c15:dlblFTEntry>
                  </c15:dlblFieldTable>
                  <c15:showDataLabelsRange val="0"/>
                </c:ext>
                <c:ext xmlns:c16="http://schemas.microsoft.com/office/drawing/2014/chart" uri="{C3380CC4-5D6E-409C-BE32-E72D297353CC}">
                  <c16:uniqueId val="{0000000A-078E-4ED4-88AB-894B45CA30A7}"/>
                </c:ext>
              </c:extLst>
            </c:dLbl>
            <c:dLbl>
              <c:idx val="11"/>
              <c:tx>
                <c:strRef>
                  <c:f>Daten_Diagramme!$E$25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{344C8631-BAF0-428A-875C-DD1A9C6A2696}</c15:txfldGUID>
                      <c15:f>Daten_Diagramme!$E$25</c15:f>
                      <c15:dlblFieldTableCache>
                        <c:ptCount val="1"/>
                        <c:pt idx="0">
                          <c:v>-4.1</c:v>
                        </c:pt>
                      </c15:dlblFieldTableCache>
                    </c15:dlblFTEntry>
                  </c15:dlblFieldTable>
                  <c15:showDataLabelsRange val="0"/>
                </c:ext>
                <c:ext xmlns:c16="http://schemas.microsoft.com/office/drawing/2014/chart" uri="{C3380CC4-5D6E-409C-BE32-E72D297353CC}">
                  <c16:uniqueId val="{0000000B-078E-4ED4-88AB-894B45CA30A7}"/>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{21E052B8-3F5A-467C-B0AE-1F484E6C8359}</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078E-4ED4-88AB-894B45CA30A7}"/>
                </c:ext>
              </c:extLst>
            </c:dLbl>
            <c:dLbl>
              <c:idx val="13"/>
              <c:tx>
                <c:strRef>
                  <c:f>Daten_Diagramme!$E$27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{647DB692-9508-4C1A-BC1F-F4CC2DB700C8}</c15:txfldGUID>
                      <c15:f>Daten_Diagramme!$E$27</c15:f>
                      <c15:dlblFieldTableCache>
                        <c:ptCount val="1"/>
                        <c:pt idx="0">
                          <c:v>-1.3</c:v>
                        </c:pt>
                      </c15:dlblFieldTableCache>
                    </c15:dlblFTEntry>
                  </c15:dlblFieldTable>
                  <c15:showDataLabelsRange val="0"/>
                </c:ext>
                <c:ext xmlns:c16="http://schemas.microsoft.com/office/drawing/2014/chart" uri="{C3380CC4-5D6E-409C-BE32-E72D297353CC}">
                  <c16:uniqueId val="{0000000D-078E-4ED4-88AB-894B45CA30A7}"/>
                </c:ext>
              </c:extLst>
            </c:dLbl>
            <c:dLbl>
              <c:idx val="14"/>
              <c:tx>
                <c:strRef>
                  <c:f>Daten_Diagramme!$E$28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{F6D55FAB-7D0C-48AD-B220-B7984EE9BBF9}</c15:txfldGUID>
                      <c15:f>Daten_Diagramme!$E$28</c15:f>
                      <c15:dlblFieldTableCache>
                        <c:ptCount val="1"/>
                        <c:pt idx="0">
                          <c:v>2.7</c:v>
                        </c:pt>
                      </c15:dlblFieldTableCache>
                    </c15:dlblFTEntry>
                  </c15:dlblFieldTable>
                  <c15:showDataLabelsRange val="0"/>
                </c:ext>
                <c:ext xmlns:c16="http://schemas.microsoft.com/office/drawing/2014/chart" uri="{C3380CC4-5D6E-409C-BE32-E72D297353CC}">
                  <c16:uniqueId val="{0000000E-078E-4ED4-88AB-894B45CA30A7}"/>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{452E8BBF-72EB-4C6D-A5B0-E8B6D9C03912}</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078E-4ED4-88AB-894B45CA30A7}"/>
                </c:ext>
              </c:extLst>
            </c:dLbl>
            <c:dLbl>
              <c:idx val="16"/>
              <c:tx>
                <c:strRef>
                  <c:f>Daten_Diagramme!$E$30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{2479313D-303B-4BB8-9589-17EDC2208999}</c15:txfldGUID>
                      <c15:f>Daten_Diagramme!$E$30</c15:f>
                      <c15:dlblFieldTableCache>
                        <c:ptCount val="1"/>
                        <c:pt idx="0">
                          <c:v>0.0</c:v>
                        </c:pt>
                      </c15:dlblFieldTableCache>
                    </c15:dlblFTEntry>
                  </c15:dlblFieldTable>
                  <c15:showDataLabelsRange val="0"/>
                </c:ext>
                <c:ext xmlns:c16="http://schemas.microsoft.com/office/drawing/2014/chart" uri="{C3380CC4-5D6E-409C-BE32-E72D297353CC}">
                  <c16:uniqueId val="{00000010-078E-4ED4-88AB-894B45CA30A7}"/>
                </c:ext>
              </c:extLst>
            </c:dLbl>
            <c:dLbl>
              <c:idx val="17"/>
              <c:tx>
                <c:strRef>
                  <c:f>Daten_Diagramme!$E$31</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{20582880-C303-40F2-8945-B8F8C6DF4516}</c15:txfldGUID>
                      <c15:f>Daten_Diagramme!$E$31</c15:f>
                      <c15:dlblFieldTableCache>
                        <c:ptCount val="1"/>
                        <c:pt idx="0">
                          <c:v>9.5</c:v>
                        </c:pt>
                      </c15:dlblFieldTableCache>
                    </c15:dlblFTEntry>
                  </c15:dlblFieldTable>
                  <c15:showDataLabelsRange val="0"/>
                </c:ext>
                <c:ext xmlns:c16="http://schemas.microsoft.com/office/drawing/2014/chart" uri="{C3380CC4-5D6E-409C-BE32-E72D297353CC}">
                  <c16:uniqueId val="{00000011-078E-4ED4-88AB-894B45CA30A7}"/>
                </c:ext>
              </c:extLst>
            </c:dLbl>
            <c:dLbl>
              <c:idx val="18"/>
              <c:tx>
                <c:strRef>
                  <c:f>Daten_Diagramme!$E$32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{A8FEDBBC-1418-4D58-9CAF-3B57878E6791}</c15:txfldGUID>
                      <c15:f>Daten_Diagramme!$E$32</c15:f>
                      <c15:dlblFieldTableCache>
                        <c:ptCount val="1"/>
                        <c:pt idx="0">
                          <c:v>-3.5</c:v>
                        </c:pt>
                      </c15:dlblFieldTableCache>
                    </c15:dlblFTEntry>
                  </c15:dlblFieldTable>
                  <c15:showDataLabelsRange val="0"/>
                </c:ext>
                <c:ext xmlns:c16="http://schemas.microsoft.com/office/drawing/2014/chart" uri="{C3380CC4-5D6E-409C-BE32-E72D297353CC}">
                  <c16:uniqueId val="{00000012-078E-4ED4-88AB-894B45CA30A7}"/>
                </c:ext>
              </c:extLst>
            </c:dLbl>
            <c:dLbl>
              <c:idx val="19"/>
              <c:tx>
                <c:strRef>
                  <c:f>Daten_Diagramme!$E$33</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{DA662194-58E5-409C-9609-ED9A36F10064}</c15:txfldGUID>
                      <c15:f>Daten_Diagramme!$E$33</c15:f>
                      <c15:dlblFieldTableCache>
                        <c:ptCount val="1"/>
                        <c:pt idx="0">
                          <c:v>-12.2</c:v>
                        </c:pt>
                      </c15:dlblFieldTableCache>
                    </c15:dlblFTEntry>
                  </c15:dlblFieldTable>
                  <c15:showDataLabelsRange val="0"/>
                </c:ext>
                <c:ext xmlns:c16="http://schemas.microsoft.com/office/drawing/2014/chart" uri="{C3380CC4-5D6E-409C-BE32-E72D297353CC}">
                  <c16:uniqueId val="{00000013-078E-4ED4-88AB-894B45CA30A7}"/>
                </c:ext>
              </c:extLst>
            </c:dLbl>
            <c:dLbl>
              <c:idx val="20"/>
              <c:tx>
                <c:strRef>
                  <c:f>Daten_Diagramme!$E$34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{4359E2E2-8D5A-4B3E-899F-22F41FB1BAD7}</c15:txfldGUID>
                      <c15:f>Daten_Diagramme!$E$34</c15:f>
                      <c15:dlblFieldTableCache>
                        <c:ptCount val="1"/>
                        <c:pt idx="0">
                          <c:v>1.3</c:v>
                        </c:pt>
                      </c15:dlblFieldTableCache>
                    </c15:dlblFTEntry>
                  </c15:dlblFieldTable>
                  <c15:showDataLabelsRange val="0"/>
                </c:ext>
                <c:ext xmlns:c16="http://schemas.microsoft.com/office/drawing/2014/chart" uri="{C3380CC4-5D6E-409C-BE32-E72D297353CC}">
                  <c16:uniqueId val="{00000014-078E-4ED4-88AB-894B45CA30A7}"/>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{50955B52-47A4-46A5-86DA-1FAA24E2FCE1}</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078E-4ED4-88AB-894B45CA30A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{091D5A4F-11A8-4D6F-A647-877951C98E7D}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78E-4ED4-88AB-894B45CA30A7}"/>
                </c:ext>
              </c:extLst>
            </c:dLbl>
            <c:dLbl>
              <c:idx val="23"/>
              <c:tx>
                <c:strRef>
                  <c:f>Daten_Diagramme!$E$37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{334561F0-CF72-474E-8ED8-4956CAE45D61}</c15:txfldGUID>
                      <c15:f>Daten_Diagramme!$E$37</c15:f>
                      <c15:dlblFieldTableCache>
                        <c:ptCount val="1"/>
                        <c:pt idx="0">
                          <c:v>3.3</c:v>
                        </c:pt>
                      </c15:dlblFieldTableCache>
                    </c15:dlblFTEntry>
                  </c15:dlblFieldTable>
                  <c15:showDataLabelsRange val="0"/>
                </c:ext>
                <c:ext xmlns:c16="http://schemas.microsoft.com/office/drawing/2014/chart" uri="{C3380CC4-5D6E-409C-BE32-E72D297353CC}">
                  <c16:uniqueId val="{00000017-078E-4ED4-88AB-894B45CA30A7}"/>
                </c:ext>
              </c:extLst>
            </c:dLbl>
            <c:dLbl>
              <c:idx val="24"/>
              <c:tx>
                <c:strRef>
                  <c:f>Daten_Diagramme!$E$38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{A02D9E8E-2EE6-4B9A-BB69-C841510EF1B3}</c15:txfldGUID>
                      <c15:f>Daten_Diagramme!$E$38</c15:f>
                      <c15:dlblFieldTableCache>
                        <c:ptCount val="1"/>
                        <c:pt idx="0">
                          <c:v>-5.3</c:v>
                        </c:pt>
                      </c15:dlblFieldTableCache>
                    </c15:dlblFTEntry>
                  </c15:dlblFieldTable>
                  <c15:showDataLabelsRange val="0"/>
                </c:ext>
                <c:ext xmlns:c16="http://schemas.microsoft.com/office/drawing/2014/chart" uri="{C3380CC4-5D6E-409C-BE32-E72D297353CC}">
                  <c16:uniqueId val="{00000018-078E-4ED4-88AB-894B45CA30A7}"/>
                </c:ext>
              </c:extLst>
            </c:dLbl>
            <c:dLbl>
              <c:idx val="25"/>
              <c:tx>
                <c:strRef>
                  <c:f>Daten_Diagramme!$E$39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{149021B7-5ED3-44F2-ACAD-0BF30CF64A4A}</c15:txfldGUID>
                      <c15:f>Daten_Diagramme!$E$39</c15:f>
                      <c15:dlblFieldTableCache>
                        <c:ptCount val="1"/>
                        <c:pt idx="0">
                          <c:v>-3.2</c:v>
                        </c:pt>
                      </c15:dlblFieldTableCache>
                    </c15:dlblFTEntry>
                  </c15:dlblFieldTable>
                  <c15:showDataLabelsRange val="0"/>
                </c:ext>
                <c:ext xmlns:c16="http://schemas.microsoft.com/office/drawing/2014/chart" uri="{C3380CC4-5D6E-409C-BE32-E72D297353CC}">
                  <c16:uniqueId val="{00000019-078E-4ED4-88AB-894B45CA30A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{9ED6C8E3-D45C-46FF-A4AC-FF5DD14596FB}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78E-4ED4-88AB-894B45CA30A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{D385CE23-F8DA-4135-AA92-0E5D03A13D4E}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78E-4ED4-88AB-894B45CA30A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{639E74F3-2F8B-4AD7-BDEE-E5B5398EFFF7}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78E-4ED4-88AB-894B45CA30A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{62DC2F79-D373-4FEE-BBAA-55AF66421599}</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78E-4ED4-88AB-894B45CA30A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{B81AC174-6312-4631-9193-D560E9E0C3E2}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78E-4ED4-88AB-894B45CA30A7}"/>
                </c:ext>
              </c:extLst>
            </c:dLbl>
            <c:dLbl>
              <c:idx val="31"/>
              <c:tx>
                <c:strRef>
                  <c:f>Daten_Diagramme!$E$45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{FDCDDFFE-6CBC-4EB8-ADF3-D5341590CF64}</c15:txfldGUID>
                      <c15:f>Daten_Diagramme!$E$45</c15:f>
                      <c15:dlblFieldTableCache>
                        <c:ptCount val="1"/>
                        <c:pt idx="0">
                          <c:v>-3.2</c:v>
                        </c:pt>
                      </c15:dlblFieldTableCache>
                    </c15:dlblFTEntry>
                  </c15:dlblFieldTable>
                  <c15:showDataLabelsRange val="0"/>
                </c:ext>
                <c:ext xmlns:c16="http://schemas.microsoft.com/office/drawing/2014/chart" uri="{C3380CC4-5D6E-409C-BE32-E72D297353CC}">
                  <c16:uniqueId val="{0000001F-078E-4ED4-88AB-894B45CA30A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-3.3472803347280333</c:v>
                </c:pt>
                <c:pt idx="1">
                  <c:v>3.278688524590164</c:v>
                </c:pt>
                <c:pt idx="2">
                  <c:v>0</c:v>
                </c:pt>
                <c:pt idx="3">
                  <c:v>-5.5421686746987948</c:v>
                </c:pt>
                <c:pt idx="4">
                  <c:v>-9.5238095238095237</c:v>
                </c:pt>
                <c:pt idx="5">
                  <c:v>1.8518518518518519</c:v>
                </c:pt>
                <c:pt idx="6">
                  <c:v>23.076923076923077</c:v>
                </c:pt>
                <c:pt idx="7">
                  <c:v>0</c:v>
                </c:pt>
                <c:pt idx="8">
                  <c:v>-0.59171597633136097</c:v>
                </c:pt>
                <c:pt idx="9">
                  <c:v>-11.111111111111111</c:v>
                </c:pt>
                <c:pt idx="10">
                  <c:v>-14.122681883024251</c:v>
                </c:pt>
                <c:pt idx="11">
                  <c:v>-4.0983606557377046</c:v>
                </c:pt>
                <c:pt idx="12">
                  <c:v>0</c:v>
                </c:pt>
                <c:pt idx="13">
                  <c:v>-1.2939001848428835</c:v>
                </c:pt>
                <c:pt idx="14">
                  <c:v>2.6881720430107525</c:v>
                </c:pt>
                <c:pt idx="15">
                  <c:v>0</c:v>
                </c:pt>
                <c:pt idx="16">
                  <c:v>0</c:v>
                </c:pt>
                <c:pt idx="17">
                  <c:v>9.4594594594594597</c:v>
                </c:pt>
                <c:pt idx="18">
                  <c:v>-3.4946236559139785</c:v>
                </c:pt>
                <c:pt idx="19">
                  <c:v>-12.222222222222221</c:v>
                </c:pt>
                <c:pt idx="20">
                  <c:v>1.3079667063020215</c:v>
                </c:pt>
                <c:pt idx="21">
                  <c:v>0</c:v>
                </c:pt>
                <c:pt idx="23">
                  <c:v>3.278688524590164</c:v>
                </c:pt>
                <c:pt idx="24">
                  <c:v>-5.2558782849239281</c:v>
                </c:pt>
                <c:pt idx="25">
                  <c:v>-3.2177656922728302</c:v>
                </c:pt>
              </c:numCache>
            </c:numRef>
          </c:val>
          <c:extLst>
            <c:ext xmlns:c16="http://schemas.microsoft.com/office/drawing/2014/chart" uri="{C3380CC4-5D6E-409C-BE32-E72D297353CC}">
              <c16:uniqueId val="{00000020-078E-4ED4-88AB-894B45CA30A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{223633FC-0A48-49C6-948A-53A5034CF981}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78E-4ED4-88AB-894B45CA30A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{4A802BE0-88B0-4D37-ADC2-5179F55B3F3C}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78E-4ED4-88AB-894B45CA30A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{4B9C0900-EC97-4EA5-A743-59BDF94724F4}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78E-4ED4-88AB-894B45CA30A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{84C845F9-ED39-426A-8F3E-2F94E875DF31}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78E-4ED4-88AB-894B45CA30A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{74E93E4F-1AAA-4AF0-9024-AB4F929D5FBF}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78E-4ED4-88AB-894B45CA30A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{BBD45A15-BE76-4FC7-85D7-D1A3E7541ED7}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78E-4ED4-88AB-894B45CA30A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{58366EDD-863C-43E0-97B5-548F685917B8}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78E-4ED4-88AB-894B45CA30A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{D8BB0E07-CC5F-4B46-960E-1C44870F8E32}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78E-4ED4-88AB-894B45CA30A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{CB31DDFA-00BD-4B97-BC70-46FBBFC71754}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78E-4ED4-88AB-894B45CA30A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{395C4E0F-67E9-401F-B5AE-5F48777DF251}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78E-4ED4-88AB-894B45CA30A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{FA2AC242-57F6-4F2C-B748-2F791D3AF357}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78E-4ED4-88AB-894B45CA30A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{C19E8800-B452-434C-9B45-D5C5BD7EFFD8}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78E-4ED4-88AB-894B45CA30A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{B7CB51C3-D327-4DB8-8EE2-16DFD131F93B}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78E-4ED4-88AB-894B45CA30A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{E5D50ECF-9D9E-4828-AD4F-0EF78251FE02}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78E-4ED4-88AB-894B45CA30A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{1646EA61-6821-4B23-8DE7-C2123805F429}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78E-4ED4-88AB-894B45CA30A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{02CC564A-5E3E-4EB7-8D68-488F0A22A0F8}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78E-4ED4-88AB-894B45CA30A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{DBB25329-1377-4B47-8CE3-BAB32E197F07}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78E-4ED4-88AB-894B45CA30A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{FE7E9FB5-02B0-4E37-A5D6-D4C8FE1829AC}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78E-4ED4-88AB-894B45CA30A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{0CA197F7-0C38-43E4-9D9F-3F906FFB821E}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78E-4ED4-88AB-894B45CA30A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{67B3112C-298E-45C5-A088-AC2E94F3D8D1}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78E-4ED4-88AB-894B45CA30A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{95E93CFC-E222-4C0D-A886-092F9C0F3C96}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78E-4ED4-88AB-894B45CA30A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{F729FF83-A9E1-4194-BCCA-F5BF3BFABCC3}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78E-4ED4-88AB-894B45CA30A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{C3E70B07-3793-4846-ADDE-FB1779C9443D}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78E-4ED4-88AB-894B45CA30A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{6F4AA7E9-9888-4838-A6D1-710CCE9F6B70}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78E-4ED4-88AB-894B45CA30A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{2500DFFF-1108-4755-8111-36C25F427DCE}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78E-4ED4-88AB-894B45CA30A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{0B223712-855A-404E-946A-2C92D2B43EBE}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78E-4ED4-88AB-894B45CA30A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{F3E1C898-43E2-4BE3-8ABF-E62C5A66CFC4}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78E-4ED4-88AB-894B45CA30A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{773C11AF-F928-417A-ABE1-D2AFE96DCBE3}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78E-4ED4-88AB-894B45CA30A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{FD2D2E4D-B17F-4DDA-8337-3C4A486B183E}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78E-4ED4-88AB-894B45CA30A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{C5EC3F24-EFC3-49C6-9818-C30F0D821AF2}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78E-4ED4-88AB-894B45CA30A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{B88B1829-1164-4622-B98E-25756D50659B}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78E-4ED4-88AB-894B45CA30A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{3007DE59-D97D-464A-83E6-501AEB22B909}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78E-4ED4-88AB-894B45CA30A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-0.75</c:v>
                </c:pt>
                <c:pt idx="3">
                  <c:v>0</c:v>
                </c:pt>
                <c:pt idx="4">
                  <c:v>0</c:v>
                </c:pt>
                <c:pt idx="5">
                  <c:v>0</c:v>
                </c:pt>
                <c:pt idx="6">
                  <c:v>0</c:v>
                </c:pt>
                <c:pt idx="7">
                  <c:v>-0.75</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78E-4ED4-88AB-894B45CA30A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45</c:v>
                </c:pt>
                <c:pt idx="3">
                  <c:v>#N/A</c:v>
                </c:pt>
                <c:pt idx="4">
                  <c:v>#N/A</c:v>
                </c:pt>
                <c:pt idx="5">
                  <c:v>#N/A</c:v>
                </c:pt>
                <c:pt idx="6">
                  <c:v>#N/A</c:v>
                </c:pt>
                <c:pt idx="7">
                  <c:v>45</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25</c:v>
                </c:pt>
                <c:pt idx="3">
                  <c:v>#N/A</c:v>
                </c:pt>
                <c:pt idx="4">
                  <c:v>#N/A</c:v>
                </c:pt>
                <c:pt idx="5">
                  <c:v>#N/A</c:v>
                </c:pt>
                <c:pt idx="6">
                  <c:v>#N/A</c:v>
                </c:pt>
                <c:pt idx="7">
                  <c:v>77</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78E-4ED4-88AB-894B45CA30A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{AFD058A7-2A94-4883-8693-96336EE95CDB}</c15:txfldGUID>
                      <c15:f>Diagramm!$I$46</c15:f>
                      <c15:dlblFieldTableCache>
                        <c:ptCount val="1"/>
                      </c15:dlblFieldTableCache>
                    </c15:dlblFTEntry>
                  </c15:dlblFieldTable>
                  <c15:showDataLabelsRange val="0"/>
                </c:ext>
                <c:ext xmlns:c16="http://schemas.microsoft.com/office/drawing/2014/chart" uri="{C3380CC4-5D6E-409C-BE32-E72D297353CC}">
                  <c16:uniqueId val="{00000000-6290-4A73-ADA8-3E300990548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{858E3733-AF4B-4B37-985C-7B5A2CF144DA}</c15:txfldGUID>
                      <c15:f>Diagramm!$I$47</c15:f>
                      <c15:dlblFieldTableCache>
                        <c:ptCount val="1"/>
                      </c15:dlblFieldTableCache>
                    </c15:dlblFTEntry>
                  </c15:dlblFieldTable>
                  <c15:showDataLabelsRange val="0"/>
                </c:ext>
                <c:ext xmlns:c16="http://schemas.microsoft.com/office/drawing/2014/chart" uri="{C3380CC4-5D6E-409C-BE32-E72D297353CC}">
                  <c16:uniqueId val="{00000001-6290-4A73-ADA8-3E300990548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{7025C808-8AFF-4DB4-9F16-0DCDE45C27BA}</c15:txfldGUID>
                      <c15:f>Diagramm!$I$48</c15:f>
                      <c15:dlblFieldTableCache>
                        <c:ptCount val="1"/>
                      </c15:dlblFieldTableCache>
                    </c15:dlblFTEntry>
                  </c15:dlblFieldTable>
                  <c15:showDataLabelsRange val="0"/>
                </c:ext>
                <c:ext xmlns:c16="http://schemas.microsoft.com/office/drawing/2014/chart" uri="{C3380CC4-5D6E-409C-BE32-E72D297353CC}">
                  <c16:uniqueId val="{00000002-6290-4A73-ADA8-3E300990548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{6861057A-4144-4D16-A93D-D04EAF0573A2}</c15:txfldGUID>
                      <c15:f>Diagramm!$I$49</c15:f>
                      <c15:dlblFieldTableCache>
                        <c:ptCount val="1"/>
                      </c15:dlblFieldTableCache>
                    </c15:dlblFTEntry>
                  </c15:dlblFieldTable>
                  <c15:showDataLabelsRange val="0"/>
                </c:ext>
                <c:ext xmlns:c16="http://schemas.microsoft.com/office/drawing/2014/chart" uri="{C3380CC4-5D6E-409C-BE32-E72D297353CC}">
                  <c16:uniqueId val="{00000003-6290-4A73-ADA8-3E300990548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{20CDB940-E5B7-40D6-B666-1EAAE6B5431D}</c15:txfldGUID>
                      <c15:f>Diagramm!$I$50</c15:f>
                      <c15:dlblFieldTableCache>
                        <c:ptCount val="1"/>
                      </c15:dlblFieldTableCache>
                    </c15:dlblFTEntry>
                  </c15:dlblFieldTable>
                  <c15:showDataLabelsRange val="0"/>
                </c:ext>
                <c:ext xmlns:c16="http://schemas.microsoft.com/office/drawing/2014/chart" uri="{C3380CC4-5D6E-409C-BE32-E72D297353CC}">
                  <c16:uniqueId val="{00000004-6290-4A73-ADA8-3E300990548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{43278BB2-2DF9-4927-858F-D8C68C9A93BE}</c15:txfldGUID>
                      <c15:f>Diagramm!$I$51</c15:f>
                      <c15:dlblFieldTableCache>
                        <c:ptCount val="1"/>
                      </c15:dlblFieldTableCache>
                    </c15:dlblFTEntry>
                  </c15:dlblFieldTable>
                  <c15:showDataLabelsRange val="0"/>
                </c:ext>
                <c:ext xmlns:c16="http://schemas.microsoft.com/office/drawing/2014/chart" uri="{C3380CC4-5D6E-409C-BE32-E72D297353CC}">
                  <c16:uniqueId val="{00000005-6290-4A73-ADA8-3E300990548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{FADD7B36-54DE-44FF-8C4A-68CFCB5F2A97}</c15:txfldGUID>
                      <c15:f>Diagramm!$I$52</c15:f>
                      <c15:dlblFieldTableCache>
                        <c:ptCount val="1"/>
                      </c15:dlblFieldTableCache>
                    </c15:dlblFTEntry>
                  </c15:dlblFieldTable>
                  <c15:showDataLabelsRange val="0"/>
                </c:ext>
                <c:ext xmlns:c16="http://schemas.microsoft.com/office/drawing/2014/chart" uri="{C3380CC4-5D6E-409C-BE32-E72D297353CC}">
                  <c16:uniqueId val="{00000006-6290-4A73-ADA8-3E300990548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{DC3960C8-FDB5-42C8-B5D8-EE165E051773}</c15:txfldGUID>
                      <c15:f>Diagramm!$I$53</c15:f>
                      <c15:dlblFieldTableCache>
                        <c:ptCount val="1"/>
                      </c15:dlblFieldTableCache>
                    </c15:dlblFTEntry>
                  </c15:dlblFieldTable>
                  <c15:showDataLabelsRange val="0"/>
                </c:ext>
                <c:ext xmlns:c16="http://schemas.microsoft.com/office/drawing/2014/chart" uri="{C3380CC4-5D6E-409C-BE32-E72D297353CC}">
                  <c16:uniqueId val="{00000007-6290-4A73-ADA8-3E300990548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{6B5AB457-7FEC-4B14-A8BD-C4823BD7D591}</c15:txfldGUID>
                      <c15:f>Diagramm!$I$54</c15:f>
                      <c15:dlblFieldTableCache>
                        <c:ptCount val="1"/>
                      </c15:dlblFieldTableCache>
                    </c15:dlblFTEntry>
                  </c15:dlblFieldTable>
                  <c15:showDataLabelsRange val="0"/>
                </c:ext>
                <c:ext xmlns:c16="http://schemas.microsoft.com/office/drawing/2014/chart" uri="{C3380CC4-5D6E-409C-BE32-E72D297353CC}">
                  <c16:uniqueId val="{00000008-6290-4A73-ADA8-3E300990548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{58CA2BAE-8316-4D8E-978A-91C01AB3ED26}</c15:txfldGUID>
                      <c15:f>Diagramm!$I$55</c15:f>
                      <c15:dlblFieldTableCache>
                        <c:ptCount val="1"/>
                      </c15:dlblFieldTableCache>
                    </c15:dlblFTEntry>
                  </c15:dlblFieldTable>
                  <c15:showDataLabelsRange val="0"/>
                </c:ext>
                <c:ext xmlns:c16="http://schemas.microsoft.com/office/drawing/2014/chart" uri="{C3380CC4-5D6E-409C-BE32-E72D297353CC}">
                  <c16:uniqueId val="{00000009-6290-4A73-ADA8-3E300990548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{94C06B99-AC71-45EF-B95C-FE8FDFEF92E4}</c15:txfldGUID>
                      <c15:f>Diagramm!$I$56</c15:f>
                      <c15:dlblFieldTableCache>
                        <c:ptCount val="1"/>
                      </c15:dlblFieldTableCache>
                    </c15:dlblFTEntry>
                  </c15:dlblFieldTable>
                  <c15:showDataLabelsRange val="0"/>
                </c:ext>
                <c:ext xmlns:c16="http://schemas.microsoft.com/office/drawing/2014/chart" uri="{C3380CC4-5D6E-409C-BE32-E72D297353CC}">
                  <c16:uniqueId val="{0000000A-6290-4A73-ADA8-3E300990548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{EA8A4BB5-79DA-46FF-92BA-EBF6B26E9AF3}</c15:txfldGUID>
                      <c15:f>Diagramm!$I$57</c15:f>
                      <c15:dlblFieldTableCache>
                        <c:ptCount val="1"/>
                      </c15:dlblFieldTableCache>
                    </c15:dlblFTEntry>
                  </c15:dlblFieldTable>
                  <c15:showDataLabelsRange val="0"/>
                </c:ext>
                <c:ext xmlns:c16="http://schemas.microsoft.com/office/drawing/2014/chart" uri="{C3380CC4-5D6E-409C-BE32-E72D297353CC}">
                  <c16:uniqueId val="{0000000B-6290-4A73-ADA8-3E300990548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{162769BC-1D52-441F-8816-6843C4C7DF73}</c15:txfldGUID>
                      <c15:f>Diagramm!$I$58</c15:f>
                      <c15:dlblFieldTableCache>
                        <c:ptCount val="1"/>
                      </c15:dlblFieldTableCache>
                    </c15:dlblFTEntry>
                  </c15:dlblFieldTable>
                  <c15:showDataLabelsRange val="0"/>
                </c:ext>
                <c:ext xmlns:c16="http://schemas.microsoft.com/office/drawing/2014/chart" uri="{C3380CC4-5D6E-409C-BE32-E72D297353CC}">
                  <c16:uniqueId val="{0000000C-6290-4A73-ADA8-3E300990548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{DD6E041D-2318-4864-8CBE-7E33842355C1}</c15:txfldGUID>
                      <c15:f>Diagramm!$I$59</c15:f>
                      <c15:dlblFieldTableCache>
                        <c:ptCount val="1"/>
                      </c15:dlblFieldTableCache>
                    </c15:dlblFTEntry>
                  </c15:dlblFieldTable>
                  <c15:showDataLabelsRange val="0"/>
                </c:ext>
                <c:ext xmlns:c16="http://schemas.microsoft.com/office/drawing/2014/chart" uri="{C3380CC4-5D6E-409C-BE32-E72D297353CC}">
                  <c16:uniqueId val="{0000000D-6290-4A73-ADA8-3E300990548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{BE855AB5-B91E-40A5-97C0-5573420804A5}</c15:txfldGUID>
                      <c15:f>Diagramm!$I$60</c15:f>
                      <c15:dlblFieldTableCache>
                        <c:ptCount val="1"/>
                      </c15:dlblFieldTableCache>
                    </c15:dlblFTEntry>
                  </c15:dlblFieldTable>
                  <c15:showDataLabelsRange val="0"/>
                </c:ext>
                <c:ext xmlns:c16="http://schemas.microsoft.com/office/drawing/2014/chart" uri="{C3380CC4-5D6E-409C-BE32-E72D297353CC}">
                  <c16:uniqueId val="{0000000E-6290-4A73-ADA8-3E300990548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{C98B613F-EB03-4625-BF69-140769F69065}</c15:txfldGUID>
                      <c15:f>Diagramm!$I$61</c15:f>
                      <c15:dlblFieldTableCache>
                        <c:ptCount val="1"/>
                      </c15:dlblFieldTableCache>
                    </c15:dlblFTEntry>
                  </c15:dlblFieldTable>
                  <c15:showDataLabelsRange val="0"/>
                </c:ext>
                <c:ext xmlns:c16="http://schemas.microsoft.com/office/drawing/2014/chart" uri="{C3380CC4-5D6E-409C-BE32-E72D297353CC}">
                  <c16:uniqueId val="{0000000F-6290-4A73-ADA8-3E300990548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{CDE4A9D9-91FE-4EB1-81D2-DA3BB6D1ABF5}</c15:txfldGUID>
                      <c15:f>Diagramm!$I$62</c15:f>
                      <c15:dlblFieldTableCache>
                        <c:ptCount val="1"/>
                      </c15:dlblFieldTableCache>
                    </c15:dlblFTEntry>
                  </c15:dlblFieldTable>
                  <c15:showDataLabelsRange val="0"/>
                </c:ext>
                <c:ext xmlns:c16="http://schemas.microsoft.com/office/drawing/2014/chart" uri="{C3380CC4-5D6E-409C-BE32-E72D297353CC}">
                  <c16:uniqueId val="{00000010-6290-4A73-ADA8-3E300990548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{CF3FBE79-12C1-422A-81F5-94B452BC257B}</c15:txfldGUID>
                      <c15:f>Diagramm!$I$63</c15:f>
                      <c15:dlblFieldTableCache>
                        <c:ptCount val="1"/>
                      </c15:dlblFieldTableCache>
                    </c15:dlblFTEntry>
                  </c15:dlblFieldTable>
                  <c15:showDataLabelsRange val="0"/>
                </c:ext>
                <c:ext xmlns:c16="http://schemas.microsoft.com/office/drawing/2014/chart" uri="{C3380CC4-5D6E-409C-BE32-E72D297353CC}">
                  <c16:uniqueId val="{00000011-6290-4A73-ADA8-3E300990548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{53F2FB05-BF48-4032-B14F-DEDAF0419C5B}</c15:txfldGUID>
                      <c15:f>Diagramm!$I$64</c15:f>
                      <c15:dlblFieldTableCache>
                        <c:ptCount val="1"/>
                      </c15:dlblFieldTableCache>
                    </c15:dlblFTEntry>
                  </c15:dlblFieldTable>
                  <c15:showDataLabelsRange val="0"/>
                </c:ext>
                <c:ext xmlns:c16="http://schemas.microsoft.com/office/drawing/2014/chart" uri="{C3380CC4-5D6E-409C-BE32-E72D297353CC}">
                  <c16:uniqueId val="{00000012-6290-4A73-ADA8-3E300990548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{6719B92F-9348-4D7E-98E8-F89FDC232160}</c15:txfldGUID>
                      <c15:f>Diagramm!$I$65</c15:f>
                      <c15:dlblFieldTableCache>
                        <c:ptCount val="1"/>
                      </c15:dlblFieldTableCache>
                    </c15:dlblFTEntry>
                  </c15:dlblFieldTable>
                  <c15:showDataLabelsRange val="0"/>
                </c:ext>
                <c:ext xmlns:c16="http://schemas.microsoft.com/office/drawing/2014/chart" uri="{C3380CC4-5D6E-409C-BE32-E72D297353CC}">
                  <c16:uniqueId val="{00000013-6290-4A73-ADA8-3E300990548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{E1B15D96-BDF1-4076-95C7-FC4ED4CD3671}</c15:txfldGUID>
                      <c15:f>Diagramm!$I$66</c15:f>
                      <c15:dlblFieldTableCache>
                        <c:ptCount val="1"/>
                      </c15:dlblFieldTableCache>
                    </c15:dlblFTEntry>
                  </c15:dlblFieldTable>
                  <c15:showDataLabelsRange val="0"/>
                </c:ext>
                <c:ext xmlns:c16="http://schemas.microsoft.com/office/drawing/2014/chart" uri="{C3380CC4-5D6E-409C-BE32-E72D297353CC}">
                  <c16:uniqueId val="{00000014-6290-4A73-ADA8-3E300990548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{3FDD905C-1596-40D0-9636-738354A9B1EC}</c15:txfldGUID>
                      <c15:f>Diagramm!$I$67</c15:f>
                      <c15:dlblFieldTableCache>
                        <c:ptCount val="1"/>
                      </c15:dlblFieldTableCache>
                    </c15:dlblFTEntry>
                  </c15:dlblFieldTable>
                  <c15:showDataLabelsRange val="0"/>
                </c:ext>
                <c:ext xmlns:c16="http://schemas.microsoft.com/office/drawing/2014/chart" uri="{C3380CC4-5D6E-409C-BE32-E72D297353CC}">
                  <c16:uniqueId val="{00000015-6290-4A73-ADA8-3E300990548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290-4A73-ADA8-3E300990548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{5D010B65-8C27-412E-9F4F-936AD495C354}</c15:txfldGUID>
                      <c15:f>Diagramm!$K$46</c15:f>
                      <c15:dlblFieldTableCache>
                        <c:ptCount val="1"/>
                      </c15:dlblFieldTableCache>
                    </c15:dlblFTEntry>
                  </c15:dlblFieldTable>
                  <c15:showDataLabelsRange val="0"/>
                </c:ext>
                <c:ext xmlns:c16="http://schemas.microsoft.com/office/drawing/2014/chart" uri="{C3380CC4-5D6E-409C-BE32-E72D297353CC}">
                  <c16:uniqueId val="{00000017-6290-4A73-ADA8-3E300990548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{76458877-D3DB-4D25-AAD5-0962BD91E82B}</c15:txfldGUID>
                      <c15:f>Diagramm!$K$47</c15:f>
                      <c15:dlblFieldTableCache>
                        <c:ptCount val="1"/>
                      </c15:dlblFieldTableCache>
                    </c15:dlblFTEntry>
                  </c15:dlblFieldTable>
                  <c15:showDataLabelsRange val="0"/>
                </c:ext>
                <c:ext xmlns:c16="http://schemas.microsoft.com/office/drawing/2014/chart" uri="{C3380CC4-5D6E-409C-BE32-E72D297353CC}">
                  <c16:uniqueId val="{00000018-6290-4A73-ADA8-3E300990548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{095B1667-39AB-46DF-AC91-97724CD54797}</c15:txfldGUID>
                      <c15:f>Diagramm!$K$48</c15:f>
                      <c15:dlblFieldTableCache>
                        <c:ptCount val="1"/>
                      </c15:dlblFieldTableCache>
                    </c15:dlblFTEntry>
                  </c15:dlblFieldTable>
                  <c15:showDataLabelsRange val="0"/>
                </c:ext>
                <c:ext xmlns:c16="http://schemas.microsoft.com/office/drawing/2014/chart" uri="{C3380CC4-5D6E-409C-BE32-E72D297353CC}">
                  <c16:uniqueId val="{00000019-6290-4A73-ADA8-3E300990548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{CE52F7C7-9904-4CED-99BB-B2860CAE49F1}</c15:txfldGUID>
                      <c15:f>Diagramm!$K$49</c15:f>
                      <c15:dlblFieldTableCache>
                        <c:ptCount val="1"/>
                      </c15:dlblFieldTableCache>
                    </c15:dlblFTEntry>
                  </c15:dlblFieldTable>
                  <c15:showDataLabelsRange val="0"/>
                </c:ext>
                <c:ext xmlns:c16="http://schemas.microsoft.com/office/drawing/2014/chart" uri="{C3380CC4-5D6E-409C-BE32-E72D297353CC}">
                  <c16:uniqueId val="{0000001A-6290-4A73-ADA8-3E300990548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{3ACD7AE1-534F-459C-B1E0-B315627A7DE7}</c15:txfldGUID>
                      <c15:f>Diagramm!$K$50</c15:f>
                      <c15:dlblFieldTableCache>
                        <c:ptCount val="1"/>
                      </c15:dlblFieldTableCache>
                    </c15:dlblFTEntry>
                  </c15:dlblFieldTable>
                  <c15:showDataLabelsRange val="0"/>
                </c:ext>
                <c:ext xmlns:c16="http://schemas.microsoft.com/office/drawing/2014/chart" uri="{C3380CC4-5D6E-409C-BE32-E72D297353CC}">
                  <c16:uniqueId val="{0000001B-6290-4A73-ADA8-3E300990548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{EBC699C4-E704-4CBD-A629-D613B9BAD7A5}</c15:txfldGUID>
                      <c15:f>Diagramm!$K$51</c15:f>
                      <c15:dlblFieldTableCache>
                        <c:ptCount val="1"/>
                      </c15:dlblFieldTableCache>
                    </c15:dlblFTEntry>
                  </c15:dlblFieldTable>
                  <c15:showDataLabelsRange val="0"/>
                </c:ext>
                <c:ext xmlns:c16="http://schemas.microsoft.com/office/drawing/2014/chart" uri="{C3380CC4-5D6E-409C-BE32-E72D297353CC}">
                  <c16:uniqueId val="{0000001C-6290-4A73-ADA8-3E300990548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{905F0C8F-13A5-4338-9DB0-93DB021E3DEA}</c15:txfldGUID>
                      <c15:f>Diagramm!$K$52</c15:f>
                      <c15:dlblFieldTableCache>
                        <c:ptCount val="1"/>
                      </c15:dlblFieldTableCache>
                    </c15:dlblFTEntry>
                  </c15:dlblFieldTable>
                  <c15:showDataLabelsRange val="0"/>
                </c:ext>
                <c:ext xmlns:c16="http://schemas.microsoft.com/office/drawing/2014/chart" uri="{C3380CC4-5D6E-409C-BE32-E72D297353CC}">
                  <c16:uniqueId val="{0000001D-6290-4A73-ADA8-3E300990548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{DB9A92BB-8920-4F2C-9912-72A04FB46772}</c15:txfldGUID>
                      <c15:f>Diagramm!$K$53</c15:f>
                      <c15:dlblFieldTableCache>
                        <c:ptCount val="1"/>
                      </c15:dlblFieldTableCache>
                    </c15:dlblFTEntry>
                  </c15:dlblFieldTable>
                  <c15:showDataLabelsRange val="0"/>
                </c:ext>
                <c:ext xmlns:c16="http://schemas.microsoft.com/office/drawing/2014/chart" uri="{C3380CC4-5D6E-409C-BE32-E72D297353CC}">
                  <c16:uniqueId val="{0000001E-6290-4A73-ADA8-3E300990548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{E05B5356-668C-4688-9378-98788A816C85}</c15:txfldGUID>
                      <c15:f>Diagramm!$K$54</c15:f>
                      <c15:dlblFieldTableCache>
                        <c:ptCount val="1"/>
                      </c15:dlblFieldTableCache>
                    </c15:dlblFTEntry>
                  </c15:dlblFieldTable>
                  <c15:showDataLabelsRange val="0"/>
                </c:ext>
                <c:ext xmlns:c16="http://schemas.microsoft.com/office/drawing/2014/chart" uri="{C3380CC4-5D6E-409C-BE32-E72D297353CC}">
                  <c16:uniqueId val="{0000001F-6290-4A73-ADA8-3E300990548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{3EAC4742-09AA-489B-BC90-69D31E3B6AF6}</c15:txfldGUID>
                      <c15:f>Diagramm!$K$55</c15:f>
                      <c15:dlblFieldTableCache>
                        <c:ptCount val="1"/>
                      </c15:dlblFieldTableCache>
                    </c15:dlblFTEntry>
                  </c15:dlblFieldTable>
                  <c15:showDataLabelsRange val="0"/>
                </c:ext>
                <c:ext xmlns:c16="http://schemas.microsoft.com/office/drawing/2014/chart" uri="{C3380CC4-5D6E-409C-BE32-E72D297353CC}">
                  <c16:uniqueId val="{00000020-6290-4A73-ADA8-3E300990548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{5538CD31-FAFB-4F5F-B8C7-88BFF316E595}</c15:txfldGUID>
                      <c15:f>Diagramm!$K$56</c15:f>
                      <c15:dlblFieldTableCache>
                        <c:ptCount val="1"/>
                      </c15:dlblFieldTableCache>
                    </c15:dlblFTEntry>
                  </c15:dlblFieldTable>
                  <c15:showDataLabelsRange val="0"/>
                </c:ext>
                <c:ext xmlns:c16="http://schemas.microsoft.com/office/drawing/2014/chart" uri="{C3380CC4-5D6E-409C-BE32-E72D297353CC}">
                  <c16:uniqueId val="{00000021-6290-4A73-ADA8-3E300990548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{CE7F6065-011E-47ED-B5F1-84C1F9551AA4}</c15:txfldGUID>
                      <c15:f>Diagramm!$K$57</c15:f>
                      <c15:dlblFieldTableCache>
                        <c:ptCount val="1"/>
                      </c15:dlblFieldTableCache>
                    </c15:dlblFTEntry>
                  </c15:dlblFieldTable>
                  <c15:showDataLabelsRange val="0"/>
                </c:ext>
                <c:ext xmlns:c16="http://schemas.microsoft.com/office/drawing/2014/chart" uri="{C3380CC4-5D6E-409C-BE32-E72D297353CC}">
                  <c16:uniqueId val="{00000022-6290-4A73-ADA8-3E300990548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{B4A9CB71-581E-4E3A-85E6-4152E21FB135}</c15:txfldGUID>
                      <c15:f>Diagramm!$K$58</c15:f>
                      <c15:dlblFieldTableCache>
                        <c:ptCount val="1"/>
                      </c15:dlblFieldTableCache>
                    </c15:dlblFTEntry>
                  </c15:dlblFieldTable>
                  <c15:showDataLabelsRange val="0"/>
                </c:ext>
                <c:ext xmlns:c16="http://schemas.microsoft.com/office/drawing/2014/chart" uri="{C3380CC4-5D6E-409C-BE32-E72D297353CC}">
                  <c16:uniqueId val="{00000023-6290-4A73-ADA8-3E300990548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{BB3043E8-D7F4-4434-9CCB-39FA04F15ED9}</c15:txfldGUID>
                      <c15:f>Diagramm!$K$59</c15:f>
                      <c15:dlblFieldTableCache>
                        <c:ptCount val="1"/>
                      </c15:dlblFieldTableCache>
                    </c15:dlblFTEntry>
                  </c15:dlblFieldTable>
                  <c15:showDataLabelsRange val="0"/>
                </c:ext>
                <c:ext xmlns:c16="http://schemas.microsoft.com/office/drawing/2014/chart" uri="{C3380CC4-5D6E-409C-BE32-E72D297353CC}">
                  <c16:uniqueId val="{00000024-6290-4A73-ADA8-3E300990548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{0A96BA92-8869-4008-A2DF-E49306FC65F8}</c15:txfldGUID>
                      <c15:f>Diagramm!$K$60</c15:f>
                      <c15:dlblFieldTableCache>
                        <c:ptCount val="1"/>
                      </c15:dlblFieldTableCache>
                    </c15:dlblFTEntry>
                  </c15:dlblFieldTable>
                  <c15:showDataLabelsRange val="0"/>
                </c:ext>
                <c:ext xmlns:c16="http://schemas.microsoft.com/office/drawing/2014/chart" uri="{C3380CC4-5D6E-409C-BE32-E72D297353CC}">
                  <c16:uniqueId val="{00000025-6290-4A73-ADA8-3E300990548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{5488DCDF-2C9A-46F7-B089-A7A5ED13003B}</c15:txfldGUID>
                      <c15:f>Diagramm!$K$61</c15:f>
                      <c15:dlblFieldTableCache>
                        <c:ptCount val="1"/>
                      </c15:dlblFieldTableCache>
                    </c15:dlblFTEntry>
                  </c15:dlblFieldTable>
                  <c15:showDataLabelsRange val="0"/>
                </c:ext>
                <c:ext xmlns:c16="http://schemas.microsoft.com/office/drawing/2014/chart" uri="{C3380CC4-5D6E-409C-BE32-E72D297353CC}">
                  <c16:uniqueId val="{00000026-6290-4A73-ADA8-3E300990548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{4ACA8D7F-83BE-4DFD-8262-AF63ACBBCAA9}</c15:txfldGUID>
                      <c15:f>Diagramm!$K$62</c15:f>
                      <c15:dlblFieldTableCache>
                        <c:ptCount val="1"/>
                      </c15:dlblFieldTableCache>
                    </c15:dlblFTEntry>
                  </c15:dlblFieldTable>
                  <c15:showDataLabelsRange val="0"/>
                </c:ext>
                <c:ext xmlns:c16="http://schemas.microsoft.com/office/drawing/2014/chart" uri="{C3380CC4-5D6E-409C-BE32-E72D297353CC}">
                  <c16:uniqueId val="{00000027-6290-4A73-ADA8-3E300990548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{E7B96CAB-CD16-4AA0-972D-9BDFB4B01ACF}</c15:txfldGUID>
                      <c15:f>Diagramm!$K$63</c15:f>
                      <c15:dlblFieldTableCache>
                        <c:ptCount val="1"/>
                      </c15:dlblFieldTableCache>
                    </c15:dlblFTEntry>
                  </c15:dlblFieldTable>
                  <c15:showDataLabelsRange val="0"/>
                </c:ext>
                <c:ext xmlns:c16="http://schemas.microsoft.com/office/drawing/2014/chart" uri="{C3380CC4-5D6E-409C-BE32-E72D297353CC}">
                  <c16:uniqueId val="{00000028-6290-4A73-ADA8-3E300990548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{AD63673C-1F7F-4202-A8AC-DFD895B6DCEB}</c15:txfldGUID>
                      <c15:f>Diagramm!$K$64</c15:f>
                      <c15:dlblFieldTableCache>
                        <c:ptCount val="1"/>
                      </c15:dlblFieldTableCache>
                    </c15:dlblFTEntry>
                  </c15:dlblFieldTable>
                  <c15:showDataLabelsRange val="0"/>
                </c:ext>
                <c:ext xmlns:c16="http://schemas.microsoft.com/office/drawing/2014/chart" uri="{C3380CC4-5D6E-409C-BE32-E72D297353CC}">
                  <c16:uniqueId val="{00000029-6290-4A73-ADA8-3E300990548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{75FA3B5D-AF17-4A55-934C-7BC8422763D2}</c15:txfldGUID>
                      <c15:f>Diagramm!$K$65</c15:f>
                      <c15:dlblFieldTableCache>
                        <c:ptCount val="1"/>
                      </c15:dlblFieldTableCache>
                    </c15:dlblFTEntry>
                  </c15:dlblFieldTable>
                  <c15:showDataLabelsRange val="0"/>
                </c:ext>
                <c:ext xmlns:c16="http://schemas.microsoft.com/office/drawing/2014/chart" uri="{C3380CC4-5D6E-409C-BE32-E72D297353CC}">
                  <c16:uniqueId val="{0000002A-6290-4A73-ADA8-3E300990548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{4D4BDA61-C38B-4A9B-82D0-63BA96E45B3A}</c15:txfldGUID>
                      <c15:f>Diagramm!$K$66</c15:f>
                      <c15:dlblFieldTableCache>
                        <c:ptCount val="1"/>
                      </c15:dlblFieldTableCache>
                    </c15:dlblFTEntry>
                  </c15:dlblFieldTable>
                  <c15:showDataLabelsRange val="0"/>
                </c:ext>
                <c:ext xmlns:c16="http://schemas.microsoft.com/office/drawing/2014/chart" uri="{C3380CC4-5D6E-409C-BE32-E72D297353CC}">
                  <c16:uniqueId val="{0000002B-6290-4A73-ADA8-3E300990548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{85CEC436-E507-49A1-BD95-30FBE430D215}</c15:txfldGUID>
                      <c15:f>Diagramm!$K$67</c15:f>
                      <c15:dlblFieldTableCache>
                        <c:ptCount val="1"/>
                      </c15:dlblFieldTableCache>
                    </c15:dlblFTEntry>
                  </c15:dlblFieldTable>
                  <c15:showDataLabelsRange val="0"/>
                </c:ext>
                <c:ext xmlns:c16="http://schemas.microsoft.com/office/drawing/2014/chart" uri="{C3380CC4-5D6E-409C-BE32-E72D297353CC}">
                  <c16:uniqueId val="{0000002C-6290-4A73-ADA8-3E300990548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290-4A73-ADA8-3E300990548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{EDFC4BE3-1321-4A49-A100-4731F67EFE5A}</c15:txfldGUID>
                      <c15:f>Diagramm!$J$46</c15:f>
                      <c15:dlblFieldTableCache>
                        <c:ptCount val="1"/>
                      </c15:dlblFieldTableCache>
                    </c15:dlblFTEntry>
                  </c15:dlblFieldTable>
                  <c15:showDataLabelsRange val="0"/>
                </c:ext>
                <c:ext xmlns:c16="http://schemas.microsoft.com/office/drawing/2014/chart" uri="{C3380CC4-5D6E-409C-BE32-E72D297353CC}">
                  <c16:uniqueId val="{0000002E-6290-4A73-ADA8-3E300990548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{2CB5E43F-0121-48AB-BF83-43568C69DEFD}</c15:txfldGUID>
                      <c15:f>Diagramm!$J$47</c15:f>
                      <c15:dlblFieldTableCache>
                        <c:ptCount val="1"/>
                      </c15:dlblFieldTableCache>
                    </c15:dlblFTEntry>
                  </c15:dlblFieldTable>
                  <c15:showDataLabelsRange val="0"/>
                </c:ext>
                <c:ext xmlns:c16="http://schemas.microsoft.com/office/drawing/2014/chart" uri="{C3380CC4-5D6E-409C-BE32-E72D297353CC}">
                  <c16:uniqueId val="{0000002F-6290-4A73-ADA8-3E300990548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{D1750259-D73F-416D-B79E-7C72EAB08F2F}</c15:txfldGUID>
                      <c15:f>Diagramm!$J$48</c15:f>
                      <c15:dlblFieldTableCache>
                        <c:ptCount val="1"/>
                      </c15:dlblFieldTableCache>
                    </c15:dlblFTEntry>
                  </c15:dlblFieldTable>
                  <c15:showDataLabelsRange val="0"/>
                </c:ext>
                <c:ext xmlns:c16="http://schemas.microsoft.com/office/drawing/2014/chart" uri="{C3380CC4-5D6E-409C-BE32-E72D297353CC}">
                  <c16:uniqueId val="{00000030-6290-4A73-ADA8-3E300990548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{52D8D9BB-09D8-456C-AD7D-2B61846C2C56}</c15:txfldGUID>
                      <c15:f>Diagramm!$J$49</c15:f>
                      <c15:dlblFieldTableCache>
                        <c:ptCount val="1"/>
                      </c15:dlblFieldTableCache>
                    </c15:dlblFTEntry>
                  </c15:dlblFieldTable>
                  <c15:showDataLabelsRange val="0"/>
                </c:ext>
                <c:ext xmlns:c16="http://schemas.microsoft.com/office/drawing/2014/chart" uri="{C3380CC4-5D6E-409C-BE32-E72D297353CC}">
                  <c16:uniqueId val="{00000031-6290-4A73-ADA8-3E300990548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{5E294984-4B3F-487D-B6D6-614EF1D9D977}</c15:txfldGUID>
                      <c15:f>Diagramm!$J$50</c15:f>
                      <c15:dlblFieldTableCache>
                        <c:ptCount val="1"/>
                      </c15:dlblFieldTableCache>
                    </c15:dlblFTEntry>
                  </c15:dlblFieldTable>
                  <c15:showDataLabelsRange val="0"/>
                </c:ext>
                <c:ext xmlns:c16="http://schemas.microsoft.com/office/drawing/2014/chart" uri="{C3380CC4-5D6E-409C-BE32-E72D297353CC}">
                  <c16:uniqueId val="{00000032-6290-4A73-ADA8-3E300990548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{8CA8B087-9B17-4F3C-819F-69702ECF5C50}</c15:txfldGUID>
                      <c15:f>Diagramm!$J$51</c15:f>
                      <c15:dlblFieldTableCache>
                        <c:ptCount val="1"/>
                      </c15:dlblFieldTableCache>
                    </c15:dlblFTEntry>
                  </c15:dlblFieldTable>
                  <c15:showDataLabelsRange val="0"/>
                </c:ext>
                <c:ext xmlns:c16="http://schemas.microsoft.com/office/drawing/2014/chart" uri="{C3380CC4-5D6E-409C-BE32-E72D297353CC}">
                  <c16:uniqueId val="{00000033-6290-4A73-ADA8-3E300990548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{EB73B1AE-E56C-493C-B9EA-DD58A2F71A62}</c15:txfldGUID>
                      <c15:f>Diagramm!$J$52</c15:f>
                      <c15:dlblFieldTableCache>
                        <c:ptCount val="1"/>
                      </c15:dlblFieldTableCache>
                    </c15:dlblFTEntry>
                  </c15:dlblFieldTable>
                  <c15:showDataLabelsRange val="0"/>
                </c:ext>
                <c:ext xmlns:c16="http://schemas.microsoft.com/office/drawing/2014/chart" uri="{C3380CC4-5D6E-409C-BE32-E72D297353CC}">
                  <c16:uniqueId val="{00000034-6290-4A73-ADA8-3E300990548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{CB3AEAE5-AC56-41BC-BC16-2EFBBFC630F5}</c15:txfldGUID>
                      <c15:f>Diagramm!$J$53</c15:f>
                      <c15:dlblFieldTableCache>
                        <c:ptCount val="1"/>
                      </c15:dlblFieldTableCache>
                    </c15:dlblFTEntry>
                  </c15:dlblFieldTable>
                  <c15:showDataLabelsRange val="0"/>
                </c:ext>
                <c:ext xmlns:c16="http://schemas.microsoft.com/office/drawing/2014/chart" uri="{C3380CC4-5D6E-409C-BE32-E72D297353CC}">
                  <c16:uniqueId val="{00000035-6290-4A73-ADA8-3E300990548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{485680FC-860E-43BC-9D54-57CC547BDA28}</c15:txfldGUID>
                      <c15:f>Diagramm!$J$54</c15:f>
                      <c15:dlblFieldTableCache>
                        <c:ptCount val="1"/>
                      </c15:dlblFieldTableCache>
                    </c15:dlblFTEntry>
                  </c15:dlblFieldTable>
                  <c15:showDataLabelsRange val="0"/>
                </c:ext>
                <c:ext xmlns:c16="http://schemas.microsoft.com/office/drawing/2014/chart" uri="{C3380CC4-5D6E-409C-BE32-E72D297353CC}">
                  <c16:uniqueId val="{00000036-6290-4A73-ADA8-3E300990548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{3F68228B-304E-43BC-B0C9-E96E166732CD}</c15:txfldGUID>
                      <c15:f>Diagramm!$J$55</c15:f>
                      <c15:dlblFieldTableCache>
                        <c:ptCount val="1"/>
                      </c15:dlblFieldTableCache>
                    </c15:dlblFTEntry>
                  </c15:dlblFieldTable>
                  <c15:showDataLabelsRange val="0"/>
                </c:ext>
                <c:ext xmlns:c16="http://schemas.microsoft.com/office/drawing/2014/chart" uri="{C3380CC4-5D6E-409C-BE32-E72D297353CC}">
                  <c16:uniqueId val="{00000037-6290-4A73-ADA8-3E300990548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{A7FAD0E7-E8FB-4BB2-AFAB-814254268262}</c15:txfldGUID>
                      <c15:f>Diagramm!$J$56</c15:f>
                      <c15:dlblFieldTableCache>
                        <c:ptCount val="1"/>
                      </c15:dlblFieldTableCache>
                    </c15:dlblFTEntry>
                  </c15:dlblFieldTable>
                  <c15:showDataLabelsRange val="0"/>
                </c:ext>
                <c:ext xmlns:c16="http://schemas.microsoft.com/office/drawing/2014/chart" uri="{C3380CC4-5D6E-409C-BE32-E72D297353CC}">
                  <c16:uniqueId val="{00000038-6290-4A73-ADA8-3E300990548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{4A875D30-FD2A-436C-AA22-D65059936BD2}</c15:txfldGUID>
                      <c15:f>Diagramm!$J$57</c15:f>
                      <c15:dlblFieldTableCache>
                        <c:ptCount val="1"/>
                      </c15:dlblFieldTableCache>
                    </c15:dlblFTEntry>
                  </c15:dlblFieldTable>
                  <c15:showDataLabelsRange val="0"/>
                </c:ext>
                <c:ext xmlns:c16="http://schemas.microsoft.com/office/drawing/2014/chart" uri="{C3380CC4-5D6E-409C-BE32-E72D297353CC}">
                  <c16:uniqueId val="{00000039-6290-4A73-ADA8-3E300990548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{9702619A-EDA8-4A7F-8990-C6A6AB26143A}</c15:txfldGUID>
                      <c15:f>Diagramm!$J$58</c15:f>
                      <c15:dlblFieldTableCache>
                        <c:ptCount val="1"/>
                      </c15:dlblFieldTableCache>
                    </c15:dlblFTEntry>
                  </c15:dlblFieldTable>
                  <c15:showDataLabelsRange val="0"/>
                </c:ext>
                <c:ext xmlns:c16="http://schemas.microsoft.com/office/drawing/2014/chart" uri="{C3380CC4-5D6E-409C-BE32-E72D297353CC}">
                  <c16:uniqueId val="{0000003A-6290-4A73-ADA8-3E300990548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{1921C610-B943-499C-9C71-58CAEB2A190F}</c15:txfldGUID>
                      <c15:f>Diagramm!$J$59</c15:f>
                      <c15:dlblFieldTableCache>
                        <c:ptCount val="1"/>
                      </c15:dlblFieldTableCache>
                    </c15:dlblFTEntry>
                  </c15:dlblFieldTable>
                  <c15:showDataLabelsRange val="0"/>
                </c:ext>
                <c:ext xmlns:c16="http://schemas.microsoft.com/office/drawing/2014/chart" uri="{C3380CC4-5D6E-409C-BE32-E72D297353CC}">
                  <c16:uniqueId val="{0000003B-6290-4A73-ADA8-3E300990548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{E965B4FF-8566-4F5B-9BF7-B2EF31E20ABD}</c15:txfldGUID>
                      <c15:f>Diagramm!$J$60</c15:f>
                      <c15:dlblFieldTableCache>
                        <c:ptCount val="1"/>
                      </c15:dlblFieldTableCache>
                    </c15:dlblFTEntry>
                  </c15:dlblFieldTable>
                  <c15:showDataLabelsRange val="0"/>
                </c:ext>
                <c:ext xmlns:c16="http://schemas.microsoft.com/office/drawing/2014/chart" uri="{C3380CC4-5D6E-409C-BE32-E72D297353CC}">
                  <c16:uniqueId val="{0000003C-6290-4A73-ADA8-3E300990548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{91E20E7F-174F-4B1B-98C7-E41DD3A7EA78}</c15:txfldGUID>
                      <c15:f>Diagramm!$J$61</c15:f>
                      <c15:dlblFieldTableCache>
                        <c:ptCount val="1"/>
                      </c15:dlblFieldTableCache>
                    </c15:dlblFTEntry>
                  </c15:dlblFieldTable>
                  <c15:showDataLabelsRange val="0"/>
                </c:ext>
                <c:ext xmlns:c16="http://schemas.microsoft.com/office/drawing/2014/chart" uri="{C3380CC4-5D6E-409C-BE32-E72D297353CC}">
                  <c16:uniqueId val="{0000003D-6290-4A73-ADA8-3E300990548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{4485283B-3061-494C-8BFF-BD656AE1A09E}</c15:txfldGUID>
                      <c15:f>Diagramm!$J$62</c15:f>
                      <c15:dlblFieldTableCache>
                        <c:ptCount val="1"/>
                      </c15:dlblFieldTableCache>
                    </c15:dlblFTEntry>
                  </c15:dlblFieldTable>
                  <c15:showDataLabelsRange val="0"/>
                </c:ext>
                <c:ext xmlns:c16="http://schemas.microsoft.com/office/drawing/2014/chart" uri="{C3380CC4-5D6E-409C-BE32-E72D297353CC}">
                  <c16:uniqueId val="{0000003E-6290-4A73-ADA8-3E300990548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{A6353259-41F3-4500-963E-B4C002157240}</c15:txfldGUID>
                      <c15:f>Diagramm!$J$63</c15:f>
                      <c15:dlblFieldTableCache>
                        <c:ptCount val="1"/>
                      </c15:dlblFieldTableCache>
                    </c15:dlblFTEntry>
                  </c15:dlblFieldTable>
                  <c15:showDataLabelsRange val="0"/>
                </c:ext>
                <c:ext xmlns:c16="http://schemas.microsoft.com/office/drawing/2014/chart" uri="{C3380CC4-5D6E-409C-BE32-E72D297353CC}">
                  <c16:uniqueId val="{0000003F-6290-4A73-ADA8-3E300990548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{373BEDAE-A824-4457-BE39-557FF004A340}</c15:txfldGUID>
                      <c15:f>Diagramm!$J$64</c15:f>
                      <c15:dlblFieldTableCache>
                        <c:ptCount val="1"/>
                      </c15:dlblFieldTableCache>
                    </c15:dlblFTEntry>
                  </c15:dlblFieldTable>
                  <c15:showDataLabelsRange val="0"/>
                </c:ext>
                <c:ext xmlns:c16="http://schemas.microsoft.com/office/drawing/2014/chart" uri="{C3380CC4-5D6E-409C-BE32-E72D297353CC}">
                  <c16:uniqueId val="{00000040-6290-4A73-ADA8-3E300990548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{FC7867AC-4FDF-42D7-AC06-3B84BC1ADA5A}</c15:txfldGUID>
                      <c15:f>Diagramm!$J$65</c15:f>
                      <c15:dlblFieldTableCache>
                        <c:ptCount val="1"/>
                      </c15:dlblFieldTableCache>
                    </c15:dlblFTEntry>
                  </c15:dlblFieldTable>
                  <c15:showDataLabelsRange val="0"/>
                </c:ext>
                <c:ext xmlns:c16="http://schemas.microsoft.com/office/drawing/2014/chart" uri="{C3380CC4-5D6E-409C-BE32-E72D297353CC}">
                  <c16:uniqueId val="{00000041-6290-4A73-ADA8-3E300990548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{09D31C37-2AFD-4C54-83E7-01C73D804953}</c15:txfldGUID>
                      <c15:f>Diagramm!$J$66</c15:f>
                      <c15:dlblFieldTableCache>
                        <c:ptCount val="1"/>
                      </c15:dlblFieldTableCache>
                    </c15:dlblFTEntry>
                  </c15:dlblFieldTable>
                  <c15:showDataLabelsRange val="0"/>
                </c:ext>
                <c:ext xmlns:c16="http://schemas.microsoft.com/office/drawing/2014/chart" uri="{C3380CC4-5D6E-409C-BE32-E72D297353CC}">
                  <c16:uniqueId val="{00000042-6290-4A73-ADA8-3E300990548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{8F3C57A7-44EB-49AB-A17F-540166559814}</c15:txfldGUID>
                      <c15:f>Diagramm!$J$67</c15:f>
                      <c15:dlblFieldTableCache>
                        <c:ptCount val="1"/>
                      </c15:dlblFieldTableCache>
                    </c15:dlblFTEntry>
                  </c15:dlblFieldTable>
                  <c15:showDataLabelsRange val="0"/>
                </c:ext>
                <c:ext xmlns:c16="http://schemas.microsoft.com/office/drawing/2014/chart" uri="{C3380CC4-5D6E-409C-BE32-E72D297353CC}">
                  <c16:uniqueId val="{00000043-6290-4A73-ADA8-3E300990548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290-4A73-ADA8-3E300990548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15C-4DCF-B4E3-F50BFD9879E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15C-4DCF-B4E3-F50BFD9879E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15C-4DCF-B4E3-F50BFD9879E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15C-4DCF-B4E3-F50BFD9879E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15C-4DCF-B4E3-F50BFD9879E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15C-4DCF-B4E3-F50BFD9879E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15C-4DCF-B4E3-F50BFD9879E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15C-4DCF-B4E3-F50BFD9879E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15C-4DCF-B4E3-F50BFD9879E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15C-4DCF-B4E3-F50BFD9879E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15C-4DCF-B4E3-F50BFD9879E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15C-4DCF-B4E3-F50BFD9879E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15C-4DCF-B4E3-F50BFD9879E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15C-4DCF-B4E3-F50BFD9879E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15C-4DCF-B4E3-F50BFD9879E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15C-4DCF-B4E3-F50BFD9879E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15C-4DCF-B4E3-F50BFD9879E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15C-4DCF-B4E3-F50BFD9879E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15C-4DCF-B4E3-F50BFD9879E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15C-4DCF-B4E3-F50BFD9879E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15C-4DCF-B4E3-F50BFD9879E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15C-4DCF-B4E3-F50BFD9879E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15C-4DCF-B4E3-F50BFD9879E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15C-4DCF-B4E3-F50BFD9879E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15C-4DCF-B4E3-F50BFD9879E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15C-4DCF-B4E3-F50BFD9879E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15C-4DCF-B4E3-F50BFD9879E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15C-4DCF-B4E3-F50BFD9879E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15C-4DCF-B4E3-F50BFD9879E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15C-4DCF-B4E3-F50BFD9879E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15C-4DCF-B4E3-F50BFD9879E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15C-4DCF-B4E3-F50BFD9879E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15C-4DCF-B4E3-F50BFD9879E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15C-4DCF-B4E3-F50BFD9879E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15C-4DCF-B4E3-F50BFD9879E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15C-4DCF-B4E3-F50BFD9879E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15C-4DCF-B4E3-F50BFD9879E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15C-4DCF-B4E3-F50BFD9879E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15C-4DCF-B4E3-F50BFD9879E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15C-4DCF-B4E3-F50BFD9879E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15C-4DCF-B4E3-F50BFD9879E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15C-4DCF-B4E3-F50BFD9879E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15C-4DCF-B4E3-F50BFD9879E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15C-4DCF-B4E3-F50BFD9879E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15C-4DCF-B4E3-F50BFD9879E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15C-4DCF-B4E3-F50BFD9879E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15C-4DCF-B4E3-F50BFD9879E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15C-4DCF-B4E3-F50BFD9879E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15C-4DCF-B4E3-F50BFD9879E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15C-4DCF-B4E3-F50BFD9879E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15C-4DCF-B4E3-F50BFD9879E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15C-4DCF-B4E3-F50BFD9879E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15C-4DCF-B4E3-F50BFD9879E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15C-4DCF-B4E3-F50BFD9879E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15C-4DCF-B4E3-F50BFD9879E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15C-4DCF-B4E3-F50BFD9879E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15C-4DCF-B4E3-F50BFD9879E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15C-4DCF-B4E3-F50BFD9879E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15C-4DCF-B4E3-F50BFD9879E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15C-4DCF-B4E3-F50BFD9879E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15C-4DCF-B4E3-F50BFD9879E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15C-4DCF-B4E3-F50BFD9879E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15C-4DCF-B4E3-F50BFD9879E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15C-4DCF-B4E3-F50BFD9879E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15C-4DCF-B4E3-F50BFD9879E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15C-4DCF-B4E3-F50BFD9879E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15C-4DCF-B4E3-F50BFD9879E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15C-4DCF-B4E3-F50BFD9879E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15C-4DCF-B4E3-F50BFD9879E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100.41924899744805</c:v>
                </c:pt>
                <c:pt idx="2">
                  <c:v>102.05978855267955</c:v>
                </c:pt>
                <c:pt idx="3">
                  <c:v>100.83242192246931</c:v>
                </c:pt>
                <c:pt idx="4">
                  <c:v>102.17523392878843</c:v>
                </c:pt>
                <c:pt idx="5">
                  <c:v>103.31145947259692</c:v>
                </c:pt>
                <c:pt idx="6">
                  <c:v>105.7601166605906</c:v>
                </c:pt>
                <c:pt idx="7">
                  <c:v>103.73678454247175</c:v>
                </c:pt>
                <c:pt idx="8">
                  <c:v>103.45728521083973</c:v>
                </c:pt>
                <c:pt idx="9">
                  <c:v>104.37477214728399</c:v>
                </c:pt>
                <c:pt idx="10">
                  <c:v>106.28265888929396</c:v>
                </c:pt>
                <c:pt idx="11">
                  <c:v>105.93024668854052</c:v>
                </c:pt>
                <c:pt idx="12">
                  <c:v>104.92769473812128</c:v>
                </c:pt>
                <c:pt idx="13">
                  <c:v>105.0249118969498</c:v>
                </c:pt>
                <c:pt idx="14">
                  <c:v>107.34597156398105</c:v>
                </c:pt>
                <c:pt idx="15">
                  <c:v>105.69327986389598</c:v>
                </c:pt>
                <c:pt idx="16">
                  <c:v>106.02138777494228</c:v>
                </c:pt>
                <c:pt idx="17">
                  <c:v>105.95455097824767</c:v>
                </c:pt>
                <c:pt idx="18">
                  <c:v>107.97180702393972</c:v>
                </c:pt>
                <c:pt idx="19">
                  <c:v>107.40065621582208</c:v>
                </c:pt>
                <c:pt idx="20">
                  <c:v>107.20014582573825</c:v>
                </c:pt>
                <c:pt idx="21">
                  <c:v>106.67760359703489</c:v>
                </c:pt>
                <c:pt idx="22">
                  <c:v>108.76169643942156</c:v>
                </c:pt>
                <c:pt idx="23">
                  <c:v>106.66545145218132</c:v>
                </c:pt>
                <c:pt idx="24">
                  <c:v>106.34341961356179</c:v>
                </c:pt>
              </c:numCache>
            </c:numRef>
          </c:val>
          <c:smooth val="0"/>
          <c:extLst>
            <c:ext xmlns:c16="http://schemas.microsoft.com/office/drawing/2014/chart" uri="{C3380CC4-5D6E-409C-BE32-E72D297353CC}">
              <c16:uniqueId val="{00000000-7CC9-49A9-9635-DC20FB754E1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99.529134785167756</c:v>
                </c:pt>
                <c:pt idx="2">
                  <c:v>107.76927604473218</c:v>
                </c:pt>
                <c:pt idx="3">
                  <c:v>103.82577987051206</c:v>
                </c:pt>
                <c:pt idx="4">
                  <c:v>104.59093584461448</c:v>
                </c:pt>
                <c:pt idx="5">
                  <c:v>106.53325485579752</c:v>
                </c:pt>
                <c:pt idx="6">
                  <c:v>106.59211300765156</c:v>
                </c:pt>
                <c:pt idx="7">
                  <c:v>104.23778693349028</c:v>
                </c:pt>
                <c:pt idx="8">
                  <c:v>106.23896409652738</c:v>
                </c:pt>
                <c:pt idx="9">
                  <c:v>108.94643908181283</c:v>
                </c:pt>
                <c:pt idx="10">
                  <c:v>113.24308416715716</c:v>
                </c:pt>
                <c:pt idx="11">
                  <c:v>111.12419070041202</c:v>
                </c:pt>
                <c:pt idx="12">
                  <c:v>109.77045320776928</c:v>
                </c:pt>
                <c:pt idx="13">
                  <c:v>113.36080047086521</c:v>
                </c:pt>
                <c:pt idx="14">
                  <c:v>116.59799882283697</c:v>
                </c:pt>
                <c:pt idx="15">
                  <c:v>112.71336080047088</c:v>
                </c:pt>
                <c:pt idx="16">
                  <c:v>112.71336080047088</c:v>
                </c:pt>
                <c:pt idx="17">
                  <c:v>117.0688640376692</c:v>
                </c:pt>
                <c:pt idx="18">
                  <c:v>118.83460859329018</c:v>
                </c:pt>
                <c:pt idx="19">
                  <c:v>118.65803413772808</c:v>
                </c:pt>
                <c:pt idx="20">
                  <c:v>116.59799882283697</c:v>
                </c:pt>
                <c:pt idx="21">
                  <c:v>119.36433195997647</c:v>
                </c:pt>
                <c:pt idx="22">
                  <c:v>124.48499117127723</c:v>
                </c:pt>
                <c:pt idx="23">
                  <c:v>121.60094173042965</c:v>
                </c:pt>
                <c:pt idx="24">
                  <c:v>115.5385520894644</c:v>
                </c:pt>
              </c:numCache>
            </c:numRef>
          </c:val>
          <c:smooth val="0"/>
          <c:extLst>
            <c:ext xmlns:c16="http://schemas.microsoft.com/office/drawing/2014/chart" uri="{C3380CC4-5D6E-409C-BE32-E72D297353CC}">
              <c16:uniqueId val="{00000001-7CC9-49A9-9635-DC20FB754E1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101.3299377475948</c:v>
                </c:pt>
                <c:pt idx="2">
                  <c:v>102.29202037351443</c:v>
                </c:pt>
                <c:pt idx="3">
                  <c:v>102.99943406904357</c:v>
                </c:pt>
                <c:pt idx="4">
                  <c:v>98.273910582908883</c:v>
                </c:pt>
                <c:pt idx="5">
                  <c:v>99.547255234861339</c:v>
                </c:pt>
                <c:pt idx="6">
                  <c:v>96.12337294850029</c:v>
                </c:pt>
                <c:pt idx="7">
                  <c:v>97.255234861346921</c:v>
                </c:pt>
                <c:pt idx="8">
                  <c:v>95.331069609507637</c:v>
                </c:pt>
                <c:pt idx="9">
                  <c:v>98.330503678551224</c:v>
                </c:pt>
                <c:pt idx="10">
                  <c:v>96.010186757215621</c:v>
                </c:pt>
                <c:pt idx="11">
                  <c:v>96.095076400679119</c:v>
                </c:pt>
                <c:pt idx="12">
                  <c:v>94.87832484436899</c:v>
                </c:pt>
                <c:pt idx="13">
                  <c:v>95.274476513865309</c:v>
                </c:pt>
                <c:pt idx="14">
                  <c:v>94.397283531409172</c:v>
                </c:pt>
                <c:pt idx="15">
                  <c:v>93.972835314091682</c:v>
                </c:pt>
                <c:pt idx="16">
                  <c:v>93.010752688172033</c:v>
                </c:pt>
                <c:pt idx="17">
                  <c:v>95.529145444255803</c:v>
                </c:pt>
                <c:pt idx="18">
                  <c:v>92.501414827391059</c:v>
                </c:pt>
                <c:pt idx="19">
                  <c:v>94.086021505376351</c:v>
                </c:pt>
                <c:pt idx="20">
                  <c:v>92.727787209960383</c:v>
                </c:pt>
                <c:pt idx="21">
                  <c:v>94.991511035653659</c:v>
                </c:pt>
                <c:pt idx="22">
                  <c:v>93.095642331635545</c:v>
                </c:pt>
                <c:pt idx="23">
                  <c:v>91.794001131861918</c:v>
                </c:pt>
                <c:pt idx="24">
                  <c:v>88.256932654216186</c:v>
                </c:pt>
              </c:numCache>
            </c:numRef>
          </c:val>
          <c:smooth val="0"/>
          <c:extLst>
            <c:ext xmlns:c16="http://schemas.microsoft.com/office/drawing/2014/chart" uri="{C3380CC4-5D6E-409C-BE32-E72D297353CC}">
              <c16:uniqueId val="{00000002-7CC9-49A9-9635-DC20FB754E1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CC9-49A9-9635-DC20FB754E16}"/>
                </c:ext>
              </c:extLst>
            </c:dLbl>
            <c:dLbl>
              <c:idx val="1"/>
              <c:delete val="1"/>
              <c:extLst>
                <c:ext xmlns:c15="http://schemas.microsoft.com/office/drawing/2012/chart" uri="{CE6537A1-D6FC-4f65-9D91-7224C49458BB}"/>
                <c:ext xmlns:c16="http://schemas.microsoft.com/office/drawing/2014/chart" uri="{C3380CC4-5D6E-409C-BE32-E72D297353CC}">
                  <c16:uniqueId val="{00000004-7CC9-49A9-9635-DC20FB754E16}"/>
                </c:ext>
              </c:extLst>
            </c:dLbl>
            <c:dLbl>
              <c:idx val="2"/>
              <c:delete val="1"/>
              <c:extLst>
                <c:ext xmlns:c15="http://schemas.microsoft.com/office/drawing/2012/chart" uri="{CE6537A1-D6FC-4f65-9D91-7224C49458BB}"/>
                <c:ext xmlns:c16="http://schemas.microsoft.com/office/drawing/2014/chart" uri="{C3380CC4-5D6E-409C-BE32-E72D297353CC}">
                  <c16:uniqueId val="{00000005-7CC9-49A9-9635-DC20FB754E16}"/>
                </c:ext>
              </c:extLst>
            </c:dLbl>
            <c:dLbl>
              <c:idx val="3"/>
              <c:delete val="1"/>
              <c:extLst>
                <c:ext xmlns:c15="http://schemas.microsoft.com/office/drawing/2012/chart" uri="{CE6537A1-D6FC-4f65-9D91-7224C49458BB}"/>
                <c:ext xmlns:c16="http://schemas.microsoft.com/office/drawing/2014/chart" uri="{C3380CC4-5D6E-409C-BE32-E72D297353CC}">
                  <c16:uniqueId val="{00000006-7CC9-49A9-9635-DC20FB754E16}"/>
                </c:ext>
              </c:extLst>
            </c:dLbl>
            <c:dLbl>
              <c:idx val="4"/>
              <c:delete val="1"/>
              <c:extLst>
                <c:ext xmlns:c15="http://schemas.microsoft.com/office/drawing/2012/chart" uri="{CE6537A1-D6FC-4f65-9D91-7224C49458BB}"/>
                <c:ext xmlns:c16="http://schemas.microsoft.com/office/drawing/2014/chart" uri="{C3380CC4-5D6E-409C-BE32-E72D297353CC}">
                  <c16:uniqueId val="{00000007-7CC9-49A9-9635-DC20FB754E16}"/>
                </c:ext>
              </c:extLst>
            </c:dLbl>
            <c:dLbl>
              <c:idx val="5"/>
              <c:delete val="1"/>
              <c:extLst>
                <c:ext xmlns:c15="http://schemas.microsoft.com/office/drawing/2012/chart" uri="{CE6537A1-D6FC-4f65-9D91-7224C49458BB}"/>
                <c:ext xmlns:c16="http://schemas.microsoft.com/office/drawing/2014/chart" uri="{C3380CC4-5D6E-409C-BE32-E72D297353CC}">
                  <c16:uniqueId val="{00000008-7CC9-49A9-9635-DC20FB754E16}"/>
                </c:ext>
              </c:extLst>
            </c:dLbl>
            <c:dLbl>
              <c:idx val="6"/>
              <c:delete val="1"/>
              <c:extLst>
                <c:ext xmlns:c15="http://schemas.microsoft.com/office/drawing/2012/chart" uri="{CE6537A1-D6FC-4f65-9D91-7224C49458BB}"/>
                <c:ext xmlns:c16="http://schemas.microsoft.com/office/drawing/2014/chart" uri="{C3380CC4-5D6E-409C-BE32-E72D297353CC}">
                  <c16:uniqueId val="{00000009-7CC9-49A9-9635-DC20FB754E16}"/>
                </c:ext>
              </c:extLst>
            </c:dLbl>
            <c:dLbl>
              <c:idx val="7"/>
              <c:delete val="1"/>
              <c:extLst>
                <c:ext xmlns:c15="http://schemas.microsoft.com/office/drawing/2012/chart" uri="{CE6537A1-D6FC-4f65-9D91-7224C49458BB}"/>
                <c:ext xmlns:c16="http://schemas.microsoft.com/office/drawing/2014/chart" uri="{C3380CC4-5D6E-409C-BE32-E72D297353CC}">
                  <c16:uniqueId val="{0000000A-7CC9-49A9-9635-DC20FB754E16}"/>
                </c:ext>
              </c:extLst>
            </c:dLbl>
            <c:dLbl>
              <c:idx val="8"/>
              <c:delete val="1"/>
              <c:extLst>
                <c:ext xmlns:c15="http://schemas.microsoft.com/office/drawing/2012/chart" uri="{CE6537A1-D6FC-4f65-9D91-7224C49458BB}"/>
                <c:ext xmlns:c16="http://schemas.microsoft.com/office/drawing/2014/chart" uri="{C3380CC4-5D6E-409C-BE32-E72D297353CC}">
                  <c16:uniqueId val="{0000000B-7CC9-49A9-9635-DC20FB754E16}"/>
                </c:ext>
              </c:extLst>
            </c:dLbl>
            <c:dLbl>
              <c:idx val="9"/>
              <c:delete val="1"/>
              <c:extLst>
                <c:ext xmlns:c15="http://schemas.microsoft.com/office/drawing/2012/chart" uri="{CE6537A1-D6FC-4f65-9D91-7224C49458BB}"/>
                <c:ext xmlns:c16="http://schemas.microsoft.com/office/drawing/2014/chart" uri="{C3380CC4-5D6E-409C-BE32-E72D297353CC}">
                  <c16:uniqueId val="{0000000C-7CC9-49A9-9635-DC20FB754E16}"/>
                </c:ext>
              </c:extLst>
            </c:dLbl>
            <c:dLbl>
              <c:idx val="10"/>
              <c:delete val="1"/>
              <c:extLst>
                <c:ext xmlns:c15="http://schemas.microsoft.com/office/drawing/2012/chart" uri="{CE6537A1-D6FC-4f65-9D91-7224C49458BB}"/>
                <c:ext xmlns:c16="http://schemas.microsoft.com/office/drawing/2014/chart" uri="{C3380CC4-5D6E-409C-BE32-E72D297353CC}">
                  <c16:uniqueId val="{0000000D-7CC9-49A9-9635-DC20FB754E16}"/>
                </c:ext>
              </c:extLst>
            </c:dLbl>
            <c:dLbl>
              <c:idx val="11"/>
              <c:delete val="1"/>
              <c:extLst>
                <c:ext xmlns:c15="http://schemas.microsoft.com/office/drawing/2012/chart" uri="{CE6537A1-D6FC-4f65-9D91-7224C49458BB}"/>
                <c:ext xmlns:c16="http://schemas.microsoft.com/office/drawing/2014/chart" uri="{C3380CC4-5D6E-409C-BE32-E72D297353CC}">
                  <c16:uniqueId val="{0000000E-7CC9-49A9-9635-DC20FB754E16}"/>
                </c:ext>
              </c:extLst>
            </c:dLbl>
            <c:dLbl>
              <c:idx val="12"/>
              <c:delete val="1"/>
              <c:extLst>
                <c:ext xmlns:c15="http://schemas.microsoft.com/office/drawing/2012/chart" uri="{CE6537A1-D6FC-4f65-9D91-7224C49458BB}"/>
                <c:ext xmlns:c16="http://schemas.microsoft.com/office/drawing/2014/chart" uri="{C3380CC4-5D6E-409C-BE32-E72D297353CC}">
                  <c16:uniqueId val="{0000000F-7CC9-49A9-9635-DC20FB754E1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CC9-49A9-9635-DC20FB754E16}"/>
                </c:ext>
              </c:extLst>
            </c:dLbl>
            <c:dLbl>
              <c:idx val="14"/>
              <c:delete val="1"/>
              <c:extLst>
                <c:ext xmlns:c15="http://schemas.microsoft.com/office/drawing/2012/chart" uri="{CE6537A1-D6FC-4f65-9D91-7224C49458BB}"/>
                <c:ext xmlns:c16="http://schemas.microsoft.com/office/drawing/2014/chart" uri="{C3380CC4-5D6E-409C-BE32-E72D297353CC}">
                  <c16:uniqueId val="{00000011-7CC9-49A9-9635-DC20FB754E16}"/>
                </c:ext>
              </c:extLst>
            </c:dLbl>
            <c:dLbl>
              <c:idx val="15"/>
              <c:delete val="1"/>
              <c:extLst>
                <c:ext xmlns:c15="http://schemas.microsoft.com/office/drawing/2012/chart" uri="{CE6537A1-D6FC-4f65-9D91-7224C49458BB}"/>
                <c:ext xmlns:c16="http://schemas.microsoft.com/office/drawing/2014/chart" uri="{C3380CC4-5D6E-409C-BE32-E72D297353CC}">
                  <c16:uniqueId val="{00000012-7CC9-49A9-9635-DC20FB754E16}"/>
                </c:ext>
              </c:extLst>
            </c:dLbl>
            <c:dLbl>
              <c:idx val="16"/>
              <c:delete val="1"/>
              <c:extLst>
                <c:ext xmlns:c15="http://schemas.microsoft.com/office/drawing/2012/chart" uri="{CE6537A1-D6FC-4f65-9D91-7224C49458BB}"/>
                <c:ext xmlns:c16="http://schemas.microsoft.com/office/drawing/2014/chart" uri="{C3380CC4-5D6E-409C-BE32-E72D297353CC}">
                  <c16:uniqueId val="{00000013-7CC9-49A9-9635-DC20FB754E16}"/>
                </c:ext>
              </c:extLst>
            </c:dLbl>
            <c:dLbl>
              <c:idx val="17"/>
              <c:delete val="1"/>
              <c:extLst>
                <c:ext xmlns:c15="http://schemas.microsoft.com/office/drawing/2012/chart" uri="{CE6537A1-D6FC-4f65-9D91-7224C49458BB}"/>
                <c:ext xmlns:c16="http://schemas.microsoft.com/office/drawing/2014/chart" uri="{C3380CC4-5D6E-409C-BE32-E72D297353CC}">
                  <c16:uniqueId val="{00000014-7CC9-49A9-9635-DC20FB754E16}"/>
                </c:ext>
              </c:extLst>
            </c:dLbl>
            <c:dLbl>
              <c:idx val="18"/>
              <c:delete val="1"/>
              <c:extLst>
                <c:ext xmlns:c15="http://schemas.microsoft.com/office/drawing/2012/chart" uri="{CE6537A1-D6FC-4f65-9D91-7224C49458BB}"/>
                <c:ext xmlns:c16="http://schemas.microsoft.com/office/drawing/2014/chart" uri="{C3380CC4-5D6E-409C-BE32-E72D297353CC}">
                  <c16:uniqueId val="{00000015-7CC9-49A9-9635-DC20FB754E16}"/>
                </c:ext>
              </c:extLst>
            </c:dLbl>
            <c:dLbl>
              <c:idx val="19"/>
              <c:delete val="1"/>
              <c:extLst>
                <c:ext xmlns:c15="http://schemas.microsoft.com/office/drawing/2012/chart" uri="{CE6537A1-D6FC-4f65-9D91-7224C49458BB}"/>
                <c:ext xmlns:c16="http://schemas.microsoft.com/office/drawing/2014/chart" uri="{C3380CC4-5D6E-409C-BE32-E72D297353CC}">
                  <c16:uniqueId val="{00000016-7CC9-49A9-9635-DC20FB754E16}"/>
                </c:ext>
              </c:extLst>
            </c:dLbl>
            <c:dLbl>
              <c:idx val="20"/>
              <c:delete val="1"/>
              <c:extLst>
                <c:ext xmlns:c15="http://schemas.microsoft.com/office/drawing/2012/chart" uri="{CE6537A1-D6FC-4f65-9D91-7224C49458BB}"/>
                <c:ext xmlns:c16="http://schemas.microsoft.com/office/drawing/2014/chart" uri="{C3380CC4-5D6E-409C-BE32-E72D297353CC}">
                  <c16:uniqueId val="{00000017-7CC9-49A9-9635-DC20FB754E16}"/>
                </c:ext>
              </c:extLst>
            </c:dLbl>
            <c:dLbl>
              <c:idx val="21"/>
              <c:delete val="1"/>
              <c:extLst>
                <c:ext xmlns:c15="http://schemas.microsoft.com/office/drawing/2012/chart" uri="{CE6537A1-D6FC-4f65-9D91-7224C49458BB}"/>
                <c:ext xmlns:c16="http://schemas.microsoft.com/office/drawing/2014/chart" uri="{C3380CC4-5D6E-409C-BE32-E72D297353CC}">
                  <c16:uniqueId val="{00000018-7CC9-49A9-9635-DC20FB754E16}"/>
                </c:ext>
              </c:extLst>
            </c:dLbl>
            <c:dLbl>
              <c:idx val="22"/>
              <c:delete val="1"/>
              <c:extLst>
                <c:ext xmlns:c15="http://schemas.microsoft.com/office/drawing/2012/chart" uri="{CE6537A1-D6FC-4f65-9D91-7224C49458BB}"/>
                <c:ext xmlns:c16="http://schemas.microsoft.com/office/drawing/2014/chart" uri="{C3380CC4-5D6E-409C-BE32-E72D297353CC}">
                  <c16:uniqueId val="{00000019-7CC9-49A9-9635-DC20FB754E16}"/>
                </c:ext>
              </c:extLst>
            </c:dLbl>
            <c:dLbl>
              <c:idx val="23"/>
              <c:delete val="1"/>
              <c:extLst>
                <c:ext xmlns:c15="http://schemas.microsoft.com/office/drawing/2012/chart" uri="{CE6537A1-D6FC-4f65-9D91-7224C49458BB}"/>
                <c:ext xmlns:c16="http://schemas.microsoft.com/office/drawing/2014/chart" uri="{C3380CC4-5D6E-409C-BE32-E72D297353CC}">
                  <c16:uniqueId val="{0000001A-7CC9-49A9-9635-DC20FB754E16}"/>
                </c:ext>
              </c:extLst>
            </c:dLbl>
            <c:dLbl>
              <c:idx val="24"/>
              <c:delete val="1"/>
              <c:extLst>
                <c:ext xmlns:c15="http://schemas.microsoft.com/office/drawing/2012/chart" uri="{CE6537A1-D6FC-4f65-9D91-7224C49458BB}"/>
                <c:ext xmlns:c16="http://schemas.microsoft.com/office/drawing/2014/chart" uri="{C3380CC4-5D6E-409C-BE32-E72D297353CC}">
                  <c16:uniqueId val="{0000001B-7CC9-49A9-9635-DC20FB754E1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CC9-49A9-9635-DC20FB754E1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Neustadt an der Weinstraße,St. (07316)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69" t="s">
        <v>226</v>
      </c>
      <c r="B3" s="569"/>
      <c r="C3" s="569"/>
      <c r="D3" s="569"/>
      <c r="E3" s="569"/>
      <c r="F3" s="569"/>
      <c r="G3" s="569"/>
      <c r="H3" s="569"/>
      <c r="I3" s="569"/>
      <c r="J3" s="569"/>
      <c r="K3" s="569"/>
    </row>
    <row r="4" spans="1:255" s="94" customFormat="1" ht="12" customHeight="1" x14ac:dyDescent="0.2">
      <c r="A4" s="570" t="s">
        <v>92</v>
      </c>
      <c r="B4" s="570"/>
      <c r="C4" s="570"/>
      <c r="D4" s="570"/>
      <c r="E4" s="570"/>
      <c r="F4" s="570"/>
      <c r="G4" s="570"/>
      <c r="H4" s="570"/>
      <c r="I4" s="570"/>
      <c r="J4" s="570"/>
      <c r="K4" s="570"/>
    </row>
    <row r="5" spans="1:255" s="94" customFormat="1" ht="12" customHeight="1" x14ac:dyDescent="0.2">
      <c r="A5" s="571" t="s">
        <v>57</v>
      </c>
      <c r="B5" s="571"/>
      <c r="C5" s="571"/>
      <c r="D5" s="571"/>
      <c r="E5" s="571"/>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6" t="s">
        <v>227</v>
      </c>
      <c r="B7" s="575"/>
      <c r="C7" s="575"/>
      <c r="D7" s="580" t="s">
        <v>94</v>
      </c>
      <c r="E7" s="583" t="s">
        <v>179</v>
      </c>
      <c r="F7" s="584"/>
      <c r="G7" s="584"/>
      <c r="H7" s="584"/>
      <c r="I7" s="585"/>
      <c r="J7" s="586" t="s">
        <v>180</v>
      </c>
      <c r="K7" s="587"/>
      <c r="L7" s="96"/>
      <c r="M7" s="96"/>
      <c r="N7" s="96"/>
    </row>
    <row r="8" spans="1:255" ht="21.75" customHeight="1" x14ac:dyDescent="0.2">
      <c r="A8" s="576"/>
      <c r="B8" s="577"/>
      <c r="C8" s="577"/>
      <c r="D8" s="581"/>
      <c r="E8" s="590" t="s">
        <v>97</v>
      </c>
      <c r="F8" s="590" t="s">
        <v>98</v>
      </c>
      <c r="G8" s="590" t="s">
        <v>99</v>
      </c>
      <c r="H8" s="590" t="s">
        <v>100</v>
      </c>
      <c r="I8" s="590" t="s">
        <v>101</v>
      </c>
      <c r="J8" s="588"/>
      <c r="K8" s="589"/>
    </row>
    <row r="9" spans="1:255" ht="12" customHeight="1" x14ac:dyDescent="0.2">
      <c r="A9" s="576"/>
      <c r="B9" s="577"/>
      <c r="C9" s="577"/>
      <c r="D9" s="581"/>
      <c r="E9" s="591"/>
      <c r="F9" s="591"/>
      <c r="G9" s="591"/>
      <c r="H9" s="591"/>
      <c r="I9" s="591"/>
      <c r="J9" s="98" t="s">
        <v>102</v>
      </c>
      <c r="K9" s="99" t="s">
        <v>103</v>
      </c>
    </row>
    <row r="10" spans="1:255" ht="12" customHeight="1" x14ac:dyDescent="0.2">
      <c r="A10" s="578"/>
      <c r="B10" s="579"/>
      <c r="C10" s="579"/>
      <c r="D10" s="582"/>
      <c r="E10" s="100">
        <v>1</v>
      </c>
      <c r="F10" s="100">
        <v>2</v>
      </c>
      <c r="G10" s="100">
        <v>3</v>
      </c>
      <c r="H10" s="100">
        <v>4</v>
      </c>
      <c r="I10" s="100">
        <v>5</v>
      </c>
      <c r="J10" s="100">
        <v>6</v>
      </c>
      <c r="K10" s="100">
        <v>7</v>
      </c>
    </row>
    <row r="11" spans="1:255" ht="12" customHeight="1" x14ac:dyDescent="0.2">
      <c r="A11" s="297" t="s">
        <v>104</v>
      </c>
      <c r="B11" s="298"/>
      <c r="C11" s="299"/>
      <c r="D11" s="262">
        <v>100</v>
      </c>
      <c r="E11" s="237">
        <v>17502</v>
      </c>
      <c r="F11" s="238">
        <v>17555</v>
      </c>
      <c r="G11" s="238">
        <v>17900</v>
      </c>
      <c r="H11" s="238">
        <v>17557</v>
      </c>
      <c r="I11" s="265">
        <v>17643</v>
      </c>
      <c r="J11" s="263">
        <v>-141</v>
      </c>
      <c r="K11" s="266">
        <v>-0.79918381227682367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15.992458004799451</v>
      </c>
      <c r="E13" s="115">
        <v>2799</v>
      </c>
      <c r="F13" s="114">
        <v>2707</v>
      </c>
      <c r="G13" s="114">
        <v>2908</v>
      </c>
      <c r="H13" s="114">
        <v>2901</v>
      </c>
      <c r="I13" s="140">
        <v>2823</v>
      </c>
      <c r="J13" s="115">
        <v>-24</v>
      </c>
      <c r="K13" s="116">
        <v>-0.85015940488841657</v>
      </c>
    </row>
    <row r="14" spans="1:255" ht="14.1" customHeight="1" x14ac:dyDescent="0.2">
      <c r="A14" s="306" t="s">
        <v>230</v>
      </c>
      <c r="B14" s="307"/>
      <c r="C14" s="308"/>
      <c r="D14" s="113">
        <v>62.935664495486229</v>
      </c>
      <c r="E14" s="115">
        <v>11015</v>
      </c>
      <c r="F14" s="114">
        <v>11174</v>
      </c>
      <c r="G14" s="114">
        <v>11317</v>
      </c>
      <c r="H14" s="114">
        <v>11028</v>
      </c>
      <c r="I14" s="140">
        <v>11141</v>
      </c>
      <c r="J14" s="115">
        <v>-126</v>
      </c>
      <c r="K14" s="116">
        <v>-1.1309577237231847</v>
      </c>
    </row>
    <row r="15" spans="1:255" ht="14.1" customHeight="1" x14ac:dyDescent="0.2">
      <c r="A15" s="306" t="s">
        <v>231</v>
      </c>
      <c r="B15" s="307"/>
      <c r="C15" s="308"/>
      <c r="D15" s="113">
        <v>10.644497771683236</v>
      </c>
      <c r="E15" s="115">
        <v>1863</v>
      </c>
      <c r="F15" s="114">
        <v>1858</v>
      </c>
      <c r="G15" s="114">
        <v>1879</v>
      </c>
      <c r="H15" s="114">
        <v>1862</v>
      </c>
      <c r="I15" s="140">
        <v>1869</v>
      </c>
      <c r="J15" s="115">
        <v>-6</v>
      </c>
      <c r="K15" s="116">
        <v>-0.32102728731942215</v>
      </c>
    </row>
    <row r="16" spans="1:255" ht="14.1" customHeight="1" x14ac:dyDescent="0.2">
      <c r="A16" s="306" t="s">
        <v>232</v>
      </c>
      <c r="B16" s="307"/>
      <c r="C16" s="308"/>
      <c r="D16" s="113">
        <v>10.210261684378928</v>
      </c>
      <c r="E16" s="115">
        <v>1787</v>
      </c>
      <c r="F16" s="114">
        <v>1777</v>
      </c>
      <c r="G16" s="114">
        <v>1756</v>
      </c>
      <c r="H16" s="114">
        <v>1708</v>
      </c>
      <c r="I16" s="140">
        <v>1739</v>
      </c>
      <c r="J16" s="115">
        <v>48</v>
      </c>
      <c r="K16" s="116">
        <v>2.7602070155261647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1.451262712832819</v>
      </c>
      <c r="E18" s="115">
        <v>254</v>
      </c>
      <c r="F18" s="114">
        <v>224</v>
      </c>
      <c r="G18" s="114">
        <v>241</v>
      </c>
      <c r="H18" s="114">
        <v>242</v>
      </c>
      <c r="I18" s="140">
        <v>235</v>
      </c>
      <c r="J18" s="115">
        <v>19</v>
      </c>
      <c r="K18" s="116">
        <v>8.085106382978724</v>
      </c>
    </row>
    <row r="19" spans="1:255" ht="14.1" customHeight="1" x14ac:dyDescent="0.2">
      <c r="A19" s="306" t="s">
        <v>235</v>
      </c>
      <c r="B19" s="307" t="s">
        <v>236</v>
      </c>
      <c r="C19" s="308"/>
      <c r="D19" s="113">
        <v>0.85704490915323961</v>
      </c>
      <c r="E19" s="115">
        <v>150</v>
      </c>
      <c r="F19" s="114">
        <v>120</v>
      </c>
      <c r="G19" s="114">
        <v>139</v>
      </c>
      <c r="H19" s="114">
        <v>140</v>
      </c>
      <c r="I19" s="140">
        <v>128</v>
      </c>
      <c r="J19" s="115">
        <v>22</v>
      </c>
      <c r="K19" s="116">
        <v>17.1875</v>
      </c>
    </row>
    <row r="20" spans="1:255" ht="14.1" customHeight="1" x14ac:dyDescent="0.2">
      <c r="A20" s="306">
        <v>12</v>
      </c>
      <c r="B20" s="307" t="s">
        <v>237</v>
      </c>
      <c r="C20" s="308"/>
      <c r="D20" s="113">
        <v>1.2170037709976003</v>
      </c>
      <c r="E20" s="115">
        <v>213</v>
      </c>
      <c r="F20" s="114">
        <v>193</v>
      </c>
      <c r="G20" s="114">
        <v>210</v>
      </c>
      <c r="H20" s="114">
        <v>222</v>
      </c>
      <c r="I20" s="140">
        <v>210</v>
      </c>
      <c r="J20" s="115">
        <v>3</v>
      </c>
      <c r="K20" s="116">
        <v>1.4285714285714286</v>
      </c>
    </row>
    <row r="21" spans="1:255" ht="14.1" customHeight="1" x14ac:dyDescent="0.2">
      <c r="A21" s="306">
        <v>21</v>
      </c>
      <c r="B21" s="307" t="s">
        <v>238</v>
      </c>
      <c r="C21" s="308"/>
      <c r="D21" s="113" t="s">
        <v>513</v>
      </c>
      <c r="E21" s="115" t="s">
        <v>513</v>
      </c>
      <c r="F21" s="114" t="s">
        <v>513</v>
      </c>
      <c r="G21" s="114" t="s">
        <v>513</v>
      </c>
      <c r="H21" s="114" t="s">
        <v>513</v>
      </c>
      <c r="I21" s="140" t="s">
        <v>513</v>
      </c>
      <c r="J21" s="115" t="s">
        <v>513</v>
      </c>
      <c r="K21" s="116" t="s">
        <v>513</v>
      </c>
    </row>
    <row r="22" spans="1:255" ht="14.1" customHeight="1" x14ac:dyDescent="0.2">
      <c r="A22" s="306">
        <v>22</v>
      </c>
      <c r="B22" s="307" t="s">
        <v>239</v>
      </c>
      <c r="C22" s="308"/>
      <c r="D22" s="113">
        <v>0.65135413095646211</v>
      </c>
      <c r="E22" s="115">
        <v>114</v>
      </c>
      <c r="F22" s="114">
        <v>112</v>
      </c>
      <c r="G22" s="114">
        <v>100</v>
      </c>
      <c r="H22" s="114">
        <v>87</v>
      </c>
      <c r="I22" s="140">
        <v>90</v>
      </c>
      <c r="J22" s="115">
        <v>24</v>
      </c>
      <c r="K22" s="116">
        <v>26.666666666666668</v>
      </c>
    </row>
    <row r="23" spans="1:255" ht="14.1" customHeight="1" x14ac:dyDescent="0.2">
      <c r="A23" s="306">
        <v>23</v>
      </c>
      <c r="B23" s="307" t="s">
        <v>240</v>
      </c>
      <c r="C23" s="308"/>
      <c r="D23" s="113">
        <v>1.1027311164438349</v>
      </c>
      <c r="E23" s="115">
        <v>193</v>
      </c>
      <c r="F23" s="114">
        <v>192</v>
      </c>
      <c r="G23" s="114">
        <v>190</v>
      </c>
      <c r="H23" s="114">
        <v>180</v>
      </c>
      <c r="I23" s="140">
        <v>183</v>
      </c>
      <c r="J23" s="115">
        <v>10</v>
      </c>
      <c r="K23" s="116">
        <v>5.4644808743169397</v>
      </c>
    </row>
    <row r="24" spans="1:255" ht="14.1" customHeight="1" x14ac:dyDescent="0.2">
      <c r="A24" s="306">
        <v>24</v>
      </c>
      <c r="B24" s="307" t="s">
        <v>241</v>
      </c>
      <c r="C24" s="308"/>
      <c r="D24" s="113">
        <v>1.3712718546451834</v>
      </c>
      <c r="E24" s="115">
        <v>240</v>
      </c>
      <c r="F24" s="114">
        <v>250</v>
      </c>
      <c r="G24" s="114">
        <v>259</v>
      </c>
      <c r="H24" s="114">
        <v>262</v>
      </c>
      <c r="I24" s="140">
        <v>267</v>
      </c>
      <c r="J24" s="115">
        <v>-27</v>
      </c>
      <c r="K24" s="116">
        <v>-10.112359550561798</v>
      </c>
    </row>
    <row r="25" spans="1:255" ht="14.1" customHeight="1" x14ac:dyDescent="0.2">
      <c r="A25" s="306">
        <v>25</v>
      </c>
      <c r="B25" s="307" t="s">
        <v>242</v>
      </c>
      <c r="C25" s="308"/>
      <c r="D25" s="113">
        <v>3.2681979202376872</v>
      </c>
      <c r="E25" s="115">
        <v>572</v>
      </c>
      <c r="F25" s="114">
        <v>597</v>
      </c>
      <c r="G25" s="114">
        <v>598</v>
      </c>
      <c r="H25" s="114">
        <v>584</v>
      </c>
      <c r="I25" s="140">
        <v>593</v>
      </c>
      <c r="J25" s="115">
        <v>-21</v>
      </c>
      <c r="K25" s="116">
        <v>-3.5413153456998314</v>
      </c>
    </row>
    <row r="26" spans="1:255" ht="14.1" customHeight="1" x14ac:dyDescent="0.2">
      <c r="A26" s="306">
        <v>26</v>
      </c>
      <c r="B26" s="307" t="s">
        <v>243</v>
      </c>
      <c r="C26" s="308"/>
      <c r="D26" s="113">
        <v>3.6738658439035539</v>
      </c>
      <c r="E26" s="115">
        <v>643</v>
      </c>
      <c r="F26" s="114">
        <v>644</v>
      </c>
      <c r="G26" s="114">
        <v>658</v>
      </c>
      <c r="H26" s="114">
        <v>635</v>
      </c>
      <c r="I26" s="140">
        <v>636</v>
      </c>
      <c r="J26" s="115">
        <v>7</v>
      </c>
      <c r="K26" s="116">
        <v>1.10062893081761</v>
      </c>
    </row>
    <row r="27" spans="1:255" ht="14.1" customHeight="1" x14ac:dyDescent="0.2">
      <c r="A27" s="306">
        <v>27</v>
      </c>
      <c r="B27" s="307" t="s">
        <v>244</v>
      </c>
      <c r="C27" s="308"/>
      <c r="D27" s="113">
        <v>1.2912809964575478</v>
      </c>
      <c r="E27" s="115">
        <v>226</v>
      </c>
      <c r="F27" s="114">
        <v>223</v>
      </c>
      <c r="G27" s="114">
        <v>225</v>
      </c>
      <c r="H27" s="114">
        <v>203</v>
      </c>
      <c r="I27" s="140">
        <v>200</v>
      </c>
      <c r="J27" s="115">
        <v>26</v>
      </c>
      <c r="K27" s="116">
        <v>13</v>
      </c>
    </row>
    <row r="28" spans="1:255" ht="14.1" customHeight="1" x14ac:dyDescent="0.2">
      <c r="A28" s="306">
        <v>28</v>
      </c>
      <c r="B28" s="307" t="s">
        <v>245</v>
      </c>
      <c r="C28" s="308"/>
      <c r="D28" s="113">
        <v>0.42280882184893154</v>
      </c>
      <c r="E28" s="115">
        <v>74</v>
      </c>
      <c r="F28" s="114">
        <v>77</v>
      </c>
      <c r="G28" s="114">
        <v>76</v>
      </c>
      <c r="H28" s="114">
        <v>75</v>
      </c>
      <c r="I28" s="140">
        <v>74</v>
      </c>
      <c r="J28" s="115">
        <v>0</v>
      </c>
      <c r="K28" s="116">
        <v>0</v>
      </c>
    </row>
    <row r="29" spans="1:255" ht="14.1" customHeight="1" x14ac:dyDescent="0.2">
      <c r="A29" s="306">
        <v>29</v>
      </c>
      <c r="B29" s="307" t="s">
        <v>246</v>
      </c>
      <c r="C29" s="308"/>
      <c r="D29" s="113">
        <v>2.7025482801965488</v>
      </c>
      <c r="E29" s="115">
        <v>473</v>
      </c>
      <c r="F29" s="114">
        <v>493</v>
      </c>
      <c r="G29" s="114">
        <v>486</v>
      </c>
      <c r="H29" s="114">
        <v>483</v>
      </c>
      <c r="I29" s="140">
        <v>477</v>
      </c>
      <c r="J29" s="115">
        <v>-4</v>
      </c>
      <c r="K29" s="116">
        <v>-0.83857442348008382</v>
      </c>
    </row>
    <row r="30" spans="1:255" ht="14.1" customHeight="1" x14ac:dyDescent="0.2">
      <c r="A30" s="306" t="s">
        <v>247</v>
      </c>
      <c r="B30" s="307" t="s">
        <v>248</v>
      </c>
      <c r="C30" s="308"/>
      <c r="D30" s="113">
        <v>0.70277682550565646</v>
      </c>
      <c r="E30" s="115">
        <v>123</v>
      </c>
      <c r="F30" s="114">
        <v>124</v>
      </c>
      <c r="G30" s="114">
        <v>124</v>
      </c>
      <c r="H30" s="114">
        <v>122</v>
      </c>
      <c r="I30" s="140">
        <v>118</v>
      </c>
      <c r="J30" s="115">
        <v>5</v>
      </c>
      <c r="K30" s="116">
        <v>4.2372881355932206</v>
      </c>
    </row>
    <row r="31" spans="1:255" ht="14.1" customHeight="1" x14ac:dyDescent="0.2">
      <c r="A31" s="306" t="s">
        <v>249</v>
      </c>
      <c r="B31" s="307" t="s">
        <v>250</v>
      </c>
      <c r="C31" s="308"/>
      <c r="D31" s="113">
        <v>1.879785167409439</v>
      </c>
      <c r="E31" s="115">
        <v>329</v>
      </c>
      <c r="F31" s="114">
        <v>345</v>
      </c>
      <c r="G31" s="114">
        <v>341</v>
      </c>
      <c r="H31" s="114">
        <v>340</v>
      </c>
      <c r="I31" s="140">
        <v>338</v>
      </c>
      <c r="J31" s="115">
        <v>-9</v>
      </c>
      <c r="K31" s="116">
        <v>-2.6627218934911241</v>
      </c>
    </row>
    <row r="32" spans="1:255" ht="14.1" customHeight="1" x14ac:dyDescent="0.2">
      <c r="A32" s="306">
        <v>31</v>
      </c>
      <c r="B32" s="307" t="s">
        <v>251</v>
      </c>
      <c r="C32" s="308"/>
      <c r="D32" s="113">
        <v>1.0684493200777054</v>
      </c>
      <c r="E32" s="115">
        <v>187</v>
      </c>
      <c r="F32" s="114">
        <v>185</v>
      </c>
      <c r="G32" s="114">
        <v>175</v>
      </c>
      <c r="H32" s="114">
        <v>179</v>
      </c>
      <c r="I32" s="140">
        <v>190</v>
      </c>
      <c r="J32" s="115">
        <v>-3</v>
      </c>
      <c r="K32" s="116">
        <v>-1.5789473684210527</v>
      </c>
    </row>
    <row r="33" spans="1:11" ht="14.1" customHeight="1" x14ac:dyDescent="0.2">
      <c r="A33" s="306">
        <v>32</v>
      </c>
      <c r="B33" s="307" t="s">
        <v>252</v>
      </c>
      <c r="C33" s="308"/>
      <c r="D33" s="113">
        <v>1.5312535710204549</v>
      </c>
      <c r="E33" s="115">
        <v>268</v>
      </c>
      <c r="F33" s="114">
        <v>258</v>
      </c>
      <c r="G33" s="114">
        <v>272</v>
      </c>
      <c r="H33" s="114">
        <v>287</v>
      </c>
      <c r="I33" s="140">
        <v>272</v>
      </c>
      <c r="J33" s="115">
        <v>-4</v>
      </c>
      <c r="K33" s="116">
        <v>-1.4705882352941178</v>
      </c>
    </row>
    <row r="34" spans="1:11" ht="14.1" customHeight="1" x14ac:dyDescent="0.2">
      <c r="A34" s="306">
        <v>33</v>
      </c>
      <c r="B34" s="307" t="s">
        <v>253</v>
      </c>
      <c r="C34" s="308"/>
      <c r="D34" s="113">
        <v>1.0570220546223288</v>
      </c>
      <c r="E34" s="115">
        <v>185</v>
      </c>
      <c r="F34" s="114">
        <v>187</v>
      </c>
      <c r="G34" s="114">
        <v>195</v>
      </c>
      <c r="H34" s="114">
        <v>175</v>
      </c>
      <c r="I34" s="140">
        <v>179</v>
      </c>
      <c r="J34" s="115">
        <v>6</v>
      </c>
      <c r="K34" s="116">
        <v>3.3519553072625698</v>
      </c>
    </row>
    <row r="35" spans="1:11" ht="14.1" customHeight="1" x14ac:dyDescent="0.2">
      <c r="A35" s="306">
        <v>34</v>
      </c>
      <c r="B35" s="307" t="s">
        <v>254</v>
      </c>
      <c r="C35" s="308"/>
      <c r="D35" s="113">
        <v>3.0339389784024684</v>
      </c>
      <c r="E35" s="115">
        <v>531</v>
      </c>
      <c r="F35" s="114">
        <v>541</v>
      </c>
      <c r="G35" s="114">
        <v>557</v>
      </c>
      <c r="H35" s="114">
        <v>547</v>
      </c>
      <c r="I35" s="140">
        <v>548</v>
      </c>
      <c r="J35" s="115">
        <v>-17</v>
      </c>
      <c r="K35" s="116">
        <v>-3.1021897810218979</v>
      </c>
    </row>
    <row r="36" spans="1:11" ht="14.1" customHeight="1" x14ac:dyDescent="0.2">
      <c r="A36" s="306">
        <v>41</v>
      </c>
      <c r="B36" s="307" t="s">
        <v>255</v>
      </c>
      <c r="C36" s="308"/>
      <c r="D36" s="113">
        <v>0.62278596731802083</v>
      </c>
      <c r="E36" s="115">
        <v>109</v>
      </c>
      <c r="F36" s="114">
        <v>106</v>
      </c>
      <c r="G36" s="114">
        <v>103</v>
      </c>
      <c r="H36" s="114">
        <v>101</v>
      </c>
      <c r="I36" s="140">
        <v>107</v>
      </c>
      <c r="J36" s="115">
        <v>2</v>
      </c>
      <c r="K36" s="116">
        <v>1.8691588785046729</v>
      </c>
    </row>
    <row r="37" spans="1:11" ht="14.1" customHeight="1" x14ac:dyDescent="0.2">
      <c r="A37" s="306">
        <v>42</v>
      </c>
      <c r="B37" s="307" t="s">
        <v>256</v>
      </c>
      <c r="C37" s="308"/>
      <c r="D37" s="113">
        <v>0.2228316763798423</v>
      </c>
      <c r="E37" s="115">
        <v>39</v>
      </c>
      <c r="F37" s="114">
        <v>38</v>
      </c>
      <c r="G37" s="114">
        <v>38</v>
      </c>
      <c r="H37" s="114">
        <v>36</v>
      </c>
      <c r="I37" s="140">
        <v>39</v>
      </c>
      <c r="J37" s="115">
        <v>0</v>
      </c>
      <c r="K37" s="116">
        <v>0</v>
      </c>
    </row>
    <row r="38" spans="1:11" ht="14.1" customHeight="1" x14ac:dyDescent="0.2">
      <c r="A38" s="306">
        <v>43</v>
      </c>
      <c r="B38" s="307" t="s">
        <v>257</v>
      </c>
      <c r="C38" s="308"/>
      <c r="D38" s="113">
        <v>1.1998628728145355</v>
      </c>
      <c r="E38" s="115">
        <v>210</v>
      </c>
      <c r="F38" s="114">
        <v>207</v>
      </c>
      <c r="G38" s="114">
        <v>205</v>
      </c>
      <c r="H38" s="114">
        <v>203</v>
      </c>
      <c r="I38" s="140">
        <v>220</v>
      </c>
      <c r="J38" s="115">
        <v>-10</v>
      </c>
      <c r="K38" s="116">
        <v>-4.5454545454545459</v>
      </c>
    </row>
    <row r="39" spans="1:11" ht="14.1" customHeight="1" x14ac:dyDescent="0.2">
      <c r="A39" s="306">
        <v>51</v>
      </c>
      <c r="B39" s="307" t="s">
        <v>258</v>
      </c>
      <c r="C39" s="308"/>
      <c r="D39" s="113">
        <v>7.4505770769054962</v>
      </c>
      <c r="E39" s="115">
        <v>1304</v>
      </c>
      <c r="F39" s="114">
        <v>1271</v>
      </c>
      <c r="G39" s="114">
        <v>1455</v>
      </c>
      <c r="H39" s="114">
        <v>1423</v>
      </c>
      <c r="I39" s="140">
        <v>1400</v>
      </c>
      <c r="J39" s="115">
        <v>-96</v>
      </c>
      <c r="K39" s="116">
        <v>-6.8571428571428568</v>
      </c>
    </row>
    <row r="40" spans="1:11" ht="14.1" customHeight="1" x14ac:dyDescent="0.2">
      <c r="A40" s="306" t="s">
        <v>259</v>
      </c>
      <c r="B40" s="307" t="s">
        <v>260</v>
      </c>
      <c r="C40" s="308"/>
      <c r="D40" s="113">
        <v>6.9134956005027997</v>
      </c>
      <c r="E40" s="115">
        <v>1210</v>
      </c>
      <c r="F40" s="114">
        <v>1176</v>
      </c>
      <c r="G40" s="114">
        <v>1346</v>
      </c>
      <c r="H40" s="114">
        <v>1318</v>
      </c>
      <c r="I40" s="140">
        <v>1297</v>
      </c>
      <c r="J40" s="115">
        <v>-87</v>
      </c>
      <c r="K40" s="116">
        <v>-6.7077872012336162</v>
      </c>
    </row>
    <row r="41" spans="1:11" ht="14.1" customHeight="1" x14ac:dyDescent="0.2">
      <c r="A41" s="306"/>
      <c r="B41" s="307" t="s">
        <v>261</v>
      </c>
      <c r="C41" s="308"/>
      <c r="D41" s="113">
        <v>5.7536281567820824</v>
      </c>
      <c r="E41" s="115">
        <v>1007</v>
      </c>
      <c r="F41" s="114">
        <v>971</v>
      </c>
      <c r="G41" s="114">
        <v>1139</v>
      </c>
      <c r="H41" s="114">
        <v>1124</v>
      </c>
      <c r="I41" s="140">
        <v>1100</v>
      </c>
      <c r="J41" s="115">
        <v>-93</v>
      </c>
      <c r="K41" s="116">
        <v>-8.454545454545455</v>
      </c>
    </row>
    <row r="42" spans="1:11" ht="14.1" customHeight="1" x14ac:dyDescent="0.2">
      <c r="A42" s="306">
        <v>52</v>
      </c>
      <c r="B42" s="307" t="s">
        <v>262</v>
      </c>
      <c r="C42" s="308"/>
      <c r="D42" s="113">
        <v>2.0454805165123986</v>
      </c>
      <c r="E42" s="115">
        <v>358</v>
      </c>
      <c r="F42" s="114">
        <v>371</v>
      </c>
      <c r="G42" s="114">
        <v>398</v>
      </c>
      <c r="H42" s="114">
        <v>394</v>
      </c>
      <c r="I42" s="140">
        <v>399</v>
      </c>
      <c r="J42" s="115">
        <v>-41</v>
      </c>
      <c r="K42" s="116">
        <v>-10.275689223057643</v>
      </c>
    </row>
    <row r="43" spans="1:11" ht="14.1" customHeight="1" x14ac:dyDescent="0.2">
      <c r="A43" s="306" t="s">
        <v>263</v>
      </c>
      <c r="B43" s="307" t="s">
        <v>264</v>
      </c>
      <c r="C43" s="308"/>
      <c r="D43" s="113">
        <v>1.6169580619357788</v>
      </c>
      <c r="E43" s="115">
        <v>283</v>
      </c>
      <c r="F43" s="114">
        <v>296</v>
      </c>
      <c r="G43" s="114">
        <v>322</v>
      </c>
      <c r="H43" s="114">
        <v>323</v>
      </c>
      <c r="I43" s="140">
        <v>332</v>
      </c>
      <c r="J43" s="115">
        <v>-49</v>
      </c>
      <c r="K43" s="116">
        <v>-14.759036144578314</v>
      </c>
    </row>
    <row r="44" spans="1:11" ht="14.1" customHeight="1" x14ac:dyDescent="0.2">
      <c r="A44" s="306">
        <v>53</v>
      </c>
      <c r="B44" s="307" t="s">
        <v>265</v>
      </c>
      <c r="C44" s="308"/>
      <c r="D44" s="113">
        <v>0.56564964004113816</v>
      </c>
      <c r="E44" s="115">
        <v>99</v>
      </c>
      <c r="F44" s="114">
        <v>92</v>
      </c>
      <c r="G44" s="114">
        <v>95</v>
      </c>
      <c r="H44" s="114">
        <v>91</v>
      </c>
      <c r="I44" s="140">
        <v>92</v>
      </c>
      <c r="J44" s="115">
        <v>7</v>
      </c>
      <c r="K44" s="116">
        <v>7.6086956521739131</v>
      </c>
    </row>
    <row r="45" spans="1:11" ht="14.1" customHeight="1" x14ac:dyDescent="0.2">
      <c r="A45" s="306" t="s">
        <v>266</v>
      </c>
      <c r="B45" s="307" t="s">
        <v>267</v>
      </c>
      <c r="C45" s="308"/>
      <c r="D45" s="113">
        <v>0.53136784367500856</v>
      </c>
      <c r="E45" s="115">
        <v>93</v>
      </c>
      <c r="F45" s="114">
        <v>85</v>
      </c>
      <c r="G45" s="114">
        <v>88</v>
      </c>
      <c r="H45" s="114">
        <v>84</v>
      </c>
      <c r="I45" s="140">
        <v>85</v>
      </c>
      <c r="J45" s="115">
        <v>8</v>
      </c>
      <c r="K45" s="116">
        <v>9.4117647058823533</v>
      </c>
    </row>
    <row r="46" spans="1:11" ht="14.1" customHeight="1" x14ac:dyDescent="0.2">
      <c r="A46" s="306">
        <v>54</v>
      </c>
      <c r="B46" s="307" t="s">
        <v>268</v>
      </c>
      <c r="C46" s="308"/>
      <c r="D46" s="113">
        <v>1.8512170037709976</v>
      </c>
      <c r="E46" s="115">
        <v>324</v>
      </c>
      <c r="F46" s="114">
        <v>329</v>
      </c>
      <c r="G46" s="114">
        <v>339</v>
      </c>
      <c r="H46" s="114">
        <v>333</v>
      </c>
      <c r="I46" s="140">
        <v>330</v>
      </c>
      <c r="J46" s="115">
        <v>-6</v>
      </c>
      <c r="K46" s="116">
        <v>-1.8181818181818181</v>
      </c>
    </row>
    <row r="47" spans="1:11" ht="14.1" customHeight="1" x14ac:dyDescent="0.2">
      <c r="A47" s="306">
        <v>61</v>
      </c>
      <c r="B47" s="307" t="s">
        <v>269</v>
      </c>
      <c r="C47" s="308"/>
      <c r="D47" s="113">
        <v>2.0797623128785281</v>
      </c>
      <c r="E47" s="115">
        <v>364</v>
      </c>
      <c r="F47" s="114">
        <v>358</v>
      </c>
      <c r="G47" s="114">
        <v>352</v>
      </c>
      <c r="H47" s="114">
        <v>333</v>
      </c>
      <c r="I47" s="140">
        <v>341</v>
      </c>
      <c r="J47" s="115">
        <v>23</v>
      </c>
      <c r="K47" s="116">
        <v>6.7448680351906161</v>
      </c>
    </row>
    <row r="48" spans="1:11" ht="14.1" customHeight="1" x14ac:dyDescent="0.2">
      <c r="A48" s="306">
        <v>62</v>
      </c>
      <c r="B48" s="307" t="s">
        <v>270</v>
      </c>
      <c r="C48" s="308"/>
      <c r="D48" s="113">
        <v>9.8445891898068787</v>
      </c>
      <c r="E48" s="115">
        <v>1723</v>
      </c>
      <c r="F48" s="114">
        <v>1763</v>
      </c>
      <c r="G48" s="114">
        <v>1778</v>
      </c>
      <c r="H48" s="114">
        <v>1721</v>
      </c>
      <c r="I48" s="140">
        <v>1739</v>
      </c>
      <c r="J48" s="115">
        <v>-16</v>
      </c>
      <c r="K48" s="116">
        <v>-0.92006900517538814</v>
      </c>
    </row>
    <row r="49" spans="1:11" ht="14.1" customHeight="1" x14ac:dyDescent="0.2">
      <c r="A49" s="306">
        <v>63</v>
      </c>
      <c r="B49" s="307" t="s">
        <v>271</v>
      </c>
      <c r="C49" s="308"/>
      <c r="D49" s="113">
        <v>2.6282710547366017</v>
      </c>
      <c r="E49" s="115">
        <v>460</v>
      </c>
      <c r="F49" s="114">
        <v>470</v>
      </c>
      <c r="G49" s="114">
        <v>486</v>
      </c>
      <c r="H49" s="114">
        <v>467</v>
      </c>
      <c r="I49" s="140">
        <v>459</v>
      </c>
      <c r="J49" s="115">
        <v>1</v>
      </c>
      <c r="K49" s="116">
        <v>0.2178649237472767</v>
      </c>
    </row>
    <row r="50" spans="1:11" ht="14.1" customHeight="1" x14ac:dyDescent="0.2">
      <c r="A50" s="306" t="s">
        <v>272</v>
      </c>
      <c r="B50" s="307" t="s">
        <v>273</v>
      </c>
      <c r="C50" s="308"/>
      <c r="D50" s="113">
        <v>0.39995429093817847</v>
      </c>
      <c r="E50" s="115">
        <v>70</v>
      </c>
      <c r="F50" s="114">
        <v>76</v>
      </c>
      <c r="G50" s="114">
        <v>75</v>
      </c>
      <c r="H50" s="114">
        <v>76</v>
      </c>
      <c r="I50" s="140">
        <v>77</v>
      </c>
      <c r="J50" s="115">
        <v>-7</v>
      </c>
      <c r="K50" s="116">
        <v>-9.0909090909090917</v>
      </c>
    </row>
    <row r="51" spans="1:11" ht="14.1" customHeight="1" x14ac:dyDescent="0.2">
      <c r="A51" s="306" t="s">
        <v>274</v>
      </c>
      <c r="B51" s="307" t="s">
        <v>275</v>
      </c>
      <c r="C51" s="308"/>
      <c r="D51" s="113">
        <v>1.7083761855787909</v>
      </c>
      <c r="E51" s="115">
        <v>299</v>
      </c>
      <c r="F51" s="114">
        <v>311</v>
      </c>
      <c r="G51" s="114">
        <v>322</v>
      </c>
      <c r="H51" s="114">
        <v>302</v>
      </c>
      <c r="I51" s="140">
        <v>295</v>
      </c>
      <c r="J51" s="115">
        <v>4</v>
      </c>
      <c r="K51" s="116">
        <v>1.3559322033898304</v>
      </c>
    </row>
    <row r="52" spans="1:11" ht="14.1" customHeight="1" x14ac:dyDescent="0.2">
      <c r="A52" s="306">
        <v>71</v>
      </c>
      <c r="B52" s="307" t="s">
        <v>276</v>
      </c>
      <c r="C52" s="308"/>
      <c r="D52" s="113">
        <v>14.409781739229802</v>
      </c>
      <c r="E52" s="115">
        <v>2522</v>
      </c>
      <c r="F52" s="114">
        <v>2530</v>
      </c>
      <c r="G52" s="114">
        <v>2576</v>
      </c>
      <c r="H52" s="114">
        <v>2537</v>
      </c>
      <c r="I52" s="140">
        <v>2564</v>
      </c>
      <c r="J52" s="115">
        <v>-42</v>
      </c>
      <c r="K52" s="116">
        <v>-1.6380655226209049</v>
      </c>
    </row>
    <row r="53" spans="1:11" ht="14.1" customHeight="1" x14ac:dyDescent="0.2">
      <c r="A53" s="306" t="s">
        <v>277</v>
      </c>
      <c r="B53" s="307" t="s">
        <v>278</v>
      </c>
      <c r="C53" s="308"/>
      <c r="D53" s="113">
        <v>4.6623243057936232</v>
      </c>
      <c r="E53" s="115">
        <v>816</v>
      </c>
      <c r="F53" s="114">
        <v>806</v>
      </c>
      <c r="G53" s="114">
        <v>812</v>
      </c>
      <c r="H53" s="114">
        <v>806</v>
      </c>
      <c r="I53" s="140">
        <v>812</v>
      </c>
      <c r="J53" s="115">
        <v>4</v>
      </c>
      <c r="K53" s="116">
        <v>0.49261083743842365</v>
      </c>
    </row>
    <row r="54" spans="1:11" ht="14.1" customHeight="1" x14ac:dyDescent="0.2">
      <c r="A54" s="306" t="s">
        <v>279</v>
      </c>
      <c r="B54" s="307" t="s">
        <v>280</v>
      </c>
      <c r="C54" s="308"/>
      <c r="D54" s="113">
        <v>8.4218946406125017</v>
      </c>
      <c r="E54" s="115">
        <v>1474</v>
      </c>
      <c r="F54" s="114">
        <v>1491</v>
      </c>
      <c r="G54" s="114">
        <v>1526</v>
      </c>
      <c r="H54" s="114">
        <v>1493</v>
      </c>
      <c r="I54" s="140">
        <v>1516</v>
      </c>
      <c r="J54" s="115">
        <v>-42</v>
      </c>
      <c r="K54" s="116">
        <v>-2.7704485488126651</v>
      </c>
    </row>
    <row r="55" spans="1:11" ht="14.1" customHeight="1" x14ac:dyDescent="0.2">
      <c r="A55" s="306">
        <v>72</v>
      </c>
      <c r="B55" s="307" t="s">
        <v>281</v>
      </c>
      <c r="C55" s="308"/>
      <c r="D55" s="113">
        <v>3.3767569420637642</v>
      </c>
      <c r="E55" s="115">
        <v>591</v>
      </c>
      <c r="F55" s="114">
        <v>595</v>
      </c>
      <c r="G55" s="114">
        <v>596</v>
      </c>
      <c r="H55" s="114">
        <v>596</v>
      </c>
      <c r="I55" s="140">
        <v>595</v>
      </c>
      <c r="J55" s="115">
        <v>-4</v>
      </c>
      <c r="K55" s="116">
        <v>-0.67226890756302526</v>
      </c>
    </row>
    <row r="56" spans="1:11" ht="14.1" customHeight="1" x14ac:dyDescent="0.2">
      <c r="A56" s="306" t="s">
        <v>282</v>
      </c>
      <c r="B56" s="307" t="s">
        <v>283</v>
      </c>
      <c r="C56" s="308"/>
      <c r="D56" s="113">
        <v>1.5826762655696491</v>
      </c>
      <c r="E56" s="115">
        <v>277</v>
      </c>
      <c r="F56" s="114">
        <v>278</v>
      </c>
      <c r="G56" s="114">
        <v>275</v>
      </c>
      <c r="H56" s="114">
        <v>273</v>
      </c>
      <c r="I56" s="140">
        <v>269</v>
      </c>
      <c r="J56" s="115">
        <v>8</v>
      </c>
      <c r="K56" s="116">
        <v>2.9739776951672861</v>
      </c>
    </row>
    <row r="57" spans="1:11" ht="14.1" customHeight="1" x14ac:dyDescent="0.2">
      <c r="A57" s="306" t="s">
        <v>284</v>
      </c>
      <c r="B57" s="307" t="s">
        <v>285</v>
      </c>
      <c r="C57" s="308"/>
      <c r="D57" s="113">
        <v>1.0455947891669524</v>
      </c>
      <c r="E57" s="115">
        <v>183</v>
      </c>
      <c r="F57" s="114">
        <v>184</v>
      </c>
      <c r="G57" s="114">
        <v>185</v>
      </c>
      <c r="H57" s="114">
        <v>182</v>
      </c>
      <c r="I57" s="140">
        <v>184</v>
      </c>
      <c r="J57" s="115">
        <v>-1</v>
      </c>
      <c r="K57" s="116">
        <v>-0.54347826086956519</v>
      </c>
    </row>
    <row r="58" spans="1:11" ht="14.1" customHeight="1" x14ac:dyDescent="0.2">
      <c r="A58" s="306">
        <v>73</v>
      </c>
      <c r="B58" s="307" t="s">
        <v>286</v>
      </c>
      <c r="C58" s="308"/>
      <c r="D58" s="113">
        <v>4.0566792366586677</v>
      </c>
      <c r="E58" s="115">
        <v>710</v>
      </c>
      <c r="F58" s="114">
        <v>716</v>
      </c>
      <c r="G58" s="114">
        <v>696</v>
      </c>
      <c r="H58" s="114">
        <v>690</v>
      </c>
      <c r="I58" s="140">
        <v>690</v>
      </c>
      <c r="J58" s="115">
        <v>20</v>
      </c>
      <c r="K58" s="116">
        <v>2.8985507246376812</v>
      </c>
    </row>
    <row r="59" spans="1:11" ht="14.1" customHeight="1" x14ac:dyDescent="0.2">
      <c r="A59" s="306" t="s">
        <v>287</v>
      </c>
      <c r="B59" s="307" t="s">
        <v>288</v>
      </c>
      <c r="C59" s="308"/>
      <c r="D59" s="113">
        <v>3.2396297565992458</v>
      </c>
      <c r="E59" s="115">
        <v>567</v>
      </c>
      <c r="F59" s="114">
        <v>574</v>
      </c>
      <c r="G59" s="114">
        <v>561</v>
      </c>
      <c r="H59" s="114">
        <v>555</v>
      </c>
      <c r="I59" s="140">
        <v>548</v>
      </c>
      <c r="J59" s="115">
        <v>19</v>
      </c>
      <c r="K59" s="116">
        <v>3.4671532846715327</v>
      </c>
    </row>
    <row r="60" spans="1:11" ht="14.1" customHeight="1" x14ac:dyDescent="0.2">
      <c r="A60" s="306">
        <v>81</v>
      </c>
      <c r="B60" s="307" t="s">
        <v>289</v>
      </c>
      <c r="C60" s="308"/>
      <c r="D60" s="113">
        <v>13.238487030053708</v>
      </c>
      <c r="E60" s="115">
        <v>2317</v>
      </c>
      <c r="F60" s="114">
        <v>2344</v>
      </c>
      <c r="G60" s="114">
        <v>2330</v>
      </c>
      <c r="H60" s="114">
        <v>2271</v>
      </c>
      <c r="I60" s="140">
        <v>2283</v>
      </c>
      <c r="J60" s="115">
        <v>34</v>
      </c>
      <c r="K60" s="116">
        <v>1.4892685063512923</v>
      </c>
    </row>
    <row r="61" spans="1:11" ht="14.1" customHeight="1" x14ac:dyDescent="0.2">
      <c r="A61" s="306" t="s">
        <v>290</v>
      </c>
      <c r="B61" s="307" t="s">
        <v>291</v>
      </c>
      <c r="C61" s="308"/>
      <c r="D61" s="113">
        <v>3.2567706547823105</v>
      </c>
      <c r="E61" s="115">
        <v>570</v>
      </c>
      <c r="F61" s="114">
        <v>567</v>
      </c>
      <c r="G61" s="114">
        <v>581</v>
      </c>
      <c r="H61" s="114">
        <v>570</v>
      </c>
      <c r="I61" s="140">
        <v>562</v>
      </c>
      <c r="J61" s="115">
        <v>8</v>
      </c>
      <c r="K61" s="116">
        <v>1.4234875444839858</v>
      </c>
    </row>
    <row r="62" spans="1:11" ht="14.1" customHeight="1" x14ac:dyDescent="0.2">
      <c r="A62" s="306" t="s">
        <v>292</v>
      </c>
      <c r="B62" s="307" t="s">
        <v>293</v>
      </c>
      <c r="C62" s="308"/>
      <c r="D62" s="113">
        <v>6.7649411495829046</v>
      </c>
      <c r="E62" s="115">
        <v>1184</v>
      </c>
      <c r="F62" s="114">
        <v>1219</v>
      </c>
      <c r="G62" s="114">
        <v>1195</v>
      </c>
      <c r="H62" s="114">
        <v>1171</v>
      </c>
      <c r="I62" s="140">
        <v>1180</v>
      </c>
      <c r="J62" s="115">
        <v>4</v>
      </c>
      <c r="K62" s="116">
        <v>0.33898305084745761</v>
      </c>
    </row>
    <row r="63" spans="1:11" ht="14.1" customHeight="1" x14ac:dyDescent="0.2">
      <c r="A63" s="306"/>
      <c r="B63" s="307" t="s">
        <v>294</v>
      </c>
      <c r="C63" s="308"/>
      <c r="D63" s="113">
        <v>6.2849960004570908</v>
      </c>
      <c r="E63" s="115">
        <v>1100</v>
      </c>
      <c r="F63" s="114">
        <v>1136</v>
      </c>
      <c r="G63" s="114">
        <v>1111</v>
      </c>
      <c r="H63" s="114">
        <v>1085</v>
      </c>
      <c r="I63" s="140">
        <v>1095</v>
      </c>
      <c r="J63" s="115">
        <v>5</v>
      </c>
      <c r="K63" s="116">
        <v>0.45662100456621002</v>
      </c>
    </row>
    <row r="64" spans="1:11" ht="14.1" customHeight="1" x14ac:dyDescent="0.2">
      <c r="A64" s="306" t="s">
        <v>295</v>
      </c>
      <c r="B64" s="307" t="s">
        <v>296</v>
      </c>
      <c r="C64" s="308"/>
      <c r="D64" s="113">
        <v>1.1370129128099646</v>
      </c>
      <c r="E64" s="115">
        <v>199</v>
      </c>
      <c r="F64" s="114">
        <v>196</v>
      </c>
      <c r="G64" s="114">
        <v>189</v>
      </c>
      <c r="H64" s="114">
        <v>183</v>
      </c>
      <c r="I64" s="140">
        <v>183</v>
      </c>
      <c r="J64" s="115">
        <v>16</v>
      </c>
      <c r="K64" s="116">
        <v>8.7431693989071047</v>
      </c>
    </row>
    <row r="65" spans="1:11" ht="14.1" customHeight="1" x14ac:dyDescent="0.2">
      <c r="A65" s="306" t="s">
        <v>297</v>
      </c>
      <c r="B65" s="307" t="s">
        <v>298</v>
      </c>
      <c r="C65" s="308"/>
      <c r="D65" s="113">
        <v>1.0284538909838876</v>
      </c>
      <c r="E65" s="115">
        <v>180</v>
      </c>
      <c r="F65" s="114">
        <v>181</v>
      </c>
      <c r="G65" s="114">
        <v>184</v>
      </c>
      <c r="H65" s="114">
        <v>175</v>
      </c>
      <c r="I65" s="140">
        <v>185</v>
      </c>
      <c r="J65" s="115">
        <v>-5</v>
      </c>
      <c r="K65" s="116">
        <v>-2.7027027027027026</v>
      </c>
    </row>
    <row r="66" spans="1:11" ht="14.1" customHeight="1" x14ac:dyDescent="0.2">
      <c r="A66" s="306">
        <v>82</v>
      </c>
      <c r="B66" s="307" t="s">
        <v>299</v>
      </c>
      <c r="C66" s="308"/>
      <c r="D66" s="113">
        <v>3.3196206147868814</v>
      </c>
      <c r="E66" s="115">
        <v>581</v>
      </c>
      <c r="F66" s="114">
        <v>580</v>
      </c>
      <c r="G66" s="114">
        <v>585</v>
      </c>
      <c r="H66" s="114">
        <v>592</v>
      </c>
      <c r="I66" s="140">
        <v>599</v>
      </c>
      <c r="J66" s="115">
        <v>-18</v>
      </c>
      <c r="K66" s="116">
        <v>-3.005008347245409</v>
      </c>
    </row>
    <row r="67" spans="1:11" ht="14.1" customHeight="1" x14ac:dyDescent="0.2">
      <c r="A67" s="306" t="s">
        <v>300</v>
      </c>
      <c r="B67" s="307" t="s">
        <v>301</v>
      </c>
      <c r="C67" s="308"/>
      <c r="D67" s="113">
        <v>1.7255170837618559</v>
      </c>
      <c r="E67" s="115">
        <v>302</v>
      </c>
      <c r="F67" s="114">
        <v>309</v>
      </c>
      <c r="G67" s="114">
        <v>317</v>
      </c>
      <c r="H67" s="114">
        <v>318</v>
      </c>
      <c r="I67" s="140">
        <v>319</v>
      </c>
      <c r="J67" s="115">
        <v>-17</v>
      </c>
      <c r="K67" s="116">
        <v>-5.3291536050156738</v>
      </c>
    </row>
    <row r="68" spans="1:11" ht="14.1" customHeight="1" x14ac:dyDescent="0.2">
      <c r="A68" s="306" t="s">
        <v>302</v>
      </c>
      <c r="B68" s="307" t="s">
        <v>303</v>
      </c>
      <c r="C68" s="308"/>
      <c r="D68" s="113">
        <v>1.0113129928008227</v>
      </c>
      <c r="E68" s="115">
        <v>177</v>
      </c>
      <c r="F68" s="114">
        <v>170</v>
      </c>
      <c r="G68" s="114">
        <v>166</v>
      </c>
      <c r="H68" s="114">
        <v>166</v>
      </c>
      <c r="I68" s="140">
        <v>173</v>
      </c>
      <c r="J68" s="115">
        <v>4</v>
      </c>
      <c r="K68" s="116">
        <v>2.3121387283236996</v>
      </c>
    </row>
    <row r="69" spans="1:11" ht="14.1" customHeight="1" x14ac:dyDescent="0.2">
      <c r="A69" s="306">
        <v>83</v>
      </c>
      <c r="B69" s="307" t="s">
        <v>304</v>
      </c>
      <c r="C69" s="308"/>
      <c r="D69" s="113">
        <v>5.7136327276882639</v>
      </c>
      <c r="E69" s="115">
        <v>1000</v>
      </c>
      <c r="F69" s="114">
        <v>988</v>
      </c>
      <c r="G69" s="114">
        <v>991</v>
      </c>
      <c r="H69" s="114">
        <v>984</v>
      </c>
      <c r="I69" s="140">
        <v>987</v>
      </c>
      <c r="J69" s="115">
        <v>13</v>
      </c>
      <c r="K69" s="116">
        <v>1.3171225937183384</v>
      </c>
    </row>
    <row r="70" spans="1:11" ht="14.1" customHeight="1" x14ac:dyDescent="0.2">
      <c r="A70" s="306" t="s">
        <v>305</v>
      </c>
      <c r="B70" s="307" t="s">
        <v>306</v>
      </c>
      <c r="C70" s="308"/>
      <c r="D70" s="113">
        <v>4.6223288766998056</v>
      </c>
      <c r="E70" s="115">
        <v>809</v>
      </c>
      <c r="F70" s="114">
        <v>806</v>
      </c>
      <c r="G70" s="114">
        <v>811</v>
      </c>
      <c r="H70" s="114">
        <v>800</v>
      </c>
      <c r="I70" s="140">
        <v>802</v>
      </c>
      <c r="J70" s="115">
        <v>7</v>
      </c>
      <c r="K70" s="116">
        <v>0.87281795511221949</v>
      </c>
    </row>
    <row r="71" spans="1:11" ht="14.1" customHeight="1" x14ac:dyDescent="0.2">
      <c r="A71" s="306"/>
      <c r="B71" s="307" t="s">
        <v>307</v>
      </c>
      <c r="C71" s="308"/>
      <c r="D71" s="113">
        <v>2.9825162838532737</v>
      </c>
      <c r="E71" s="115">
        <v>522</v>
      </c>
      <c r="F71" s="114">
        <v>523</v>
      </c>
      <c r="G71" s="114">
        <v>525</v>
      </c>
      <c r="H71" s="114">
        <v>506</v>
      </c>
      <c r="I71" s="140">
        <v>505</v>
      </c>
      <c r="J71" s="115">
        <v>17</v>
      </c>
      <c r="K71" s="116">
        <v>3.3663366336633662</v>
      </c>
    </row>
    <row r="72" spans="1:11" ht="14.1" customHeight="1" x14ac:dyDescent="0.2">
      <c r="A72" s="306">
        <v>84</v>
      </c>
      <c r="B72" s="307" t="s">
        <v>308</v>
      </c>
      <c r="C72" s="308"/>
      <c r="D72" s="113">
        <v>1.6740943892126614</v>
      </c>
      <c r="E72" s="115">
        <v>293</v>
      </c>
      <c r="F72" s="114">
        <v>310</v>
      </c>
      <c r="G72" s="114">
        <v>310</v>
      </c>
      <c r="H72" s="114">
        <v>293</v>
      </c>
      <c r="I72" s="140">
        <v>311</v>
      </c>
      <c r="J72" s="115">
        <v>-18</v>
      </c>
      <c r="K72" s="116">
        <v>-5.787781350482315</v>
      </c>
    </row>
    <row r="73" spans="1:11" ht="14.1" customHeight="1" x14ac:dyDescent="0.2">
      <c r="A73" s="306" t="s">
        <v>309</v>
      </c>
      <c r="B73" s="307" t="s">
        <v>310</v>
      </c>
      <c r="C73" s="308"/>
      <c r="D73" s="113">
        <v>0.90846760370243396</v>
      </c>
      <c r="E73" s="115">
        <v>159</v>
      </c>
      <c r="F73" s="114">
        <v>170</v>
      </c>
      <c r="G73" s="114">
        <v>168</v>
      </c>
      <c r="H73" s="114">
        <v>155</v>
      </c>
      <c r="I73" s="140">
        <v>166</v>
      </c>
      <c r="J73" s="115">
        <v>-7</v>
      </c>
      <c r="K73" s="116">
        <v>-4.2168674698795181</v>
      </c>
    </row>
    <row r="74" spans="1:11" ht="14.1" customHeight="1" x14ac:dyDescent="0.2">
      <c r="A74" s="306" t="s">
        <v>311</v>
      </c>
      <c r="B74" s="307" t="s">
        <v>312</v>
      </c>
      <c r="C74" s="308"/>
      <c r="D74" s="113">
        <v>0.26282710547366017</v>
      </c>
      <c r="E74" s="115">
        <v>46</v>
      </c>
      <c r="F74" s="114">
        <v>55</v>
      </c>
      <c r="G74" s="114">
        <v>60</v>
      </c>
      <c r="H74" s="114">
        <v>63</v>
      </c>
      <c r="I74" s="140">
        <v>64</v>
      </c>
      <c r="J74" s="115">
        <v>-18</v>
      </c>
      <c r="K74" s="116">
        <v>-28.125</v>
      </c>
    </row>
    <row r="75" spans="1:11" ht="14.1" customHeight="1" x14ac:dyDescent="0.2">
      <c r="A75" s="306" t="s">
        <v>313</v>
      </c>
      <c r="B75" s="307" t="s">
        <v>314</v>
      </c>
      <c r="C75" s="308"/>
      <c r="D75" s="113">
        <v>0.21140441092446577</v>
      </c>
      <c r="E75" s="115">
        <v>37</v>
      </c>
      <c r="F75" s="114">
        <v>35</v>
      </c>
      <c r="G75" s="114">
        <v>33</v>
      </c>
      <c r="H75" s="114">
        <v>28</v>
      </c>
      <c r="I75" s="140">
        <v>33</v>
      </c>
      <c r="J75" s="115">
        <v>4</v>
      </c>
      <c r="K75" s="116">
        <v>12.121212121212121</v>
      </c>
    </row>
    <row r="76" spans="1:11" ht="14.1" customHeight="1" x14ac:dyDescent="0.2">
      <c r="A76" s="306">
        <v>91</v>
      </c>
      <c r="B76" s="307" t="s">
        <v>315</v>
      </c>
      <c r="C76" s="308"/>
      <c r="D76" s="113">
        <v>0.19997714546908923</v>
      </c>
      <c r="E76" s="115">
        <v>35</v>
      </c>
      <c r="F76" s="114">
        <v>37</v>
      </c>
      <c r="G76" s="114">
        <v>36</v>
      </c>
      <c r="H76" s="114">
        <v>29</v>
      </c>
      <c r="I76" s="140">
        <v>28</v>
      </c>
      <c r="J76" s="115">
        <v>7</v>
      </c>
      <c r="K76" s="116">
        <v>25</v>
      </c>
    </row>
    <row r="77" spans="1:11" ht="14.1" customHeight="1" x14ac:dyDescent="0.2">
      <c r="A77" s="306">
        <v>92</v>
      </c>
      <c r="B77" s="307" t="s">
        <v>316</v>
      </c>
      <c r="C77" s="308"/>
      <c r="D77" s="113">
        <v>1.0284538909838876</v>
      </c>
      <c r="E77" s="115">
        <v>180</v>
      </c>
      <c r="F77" s="114">
        <v>180</v>
      </c>
      <c r="G77" s="114">
        <v>184</v>
      </c>
      <c r="H77" s="114">
        <v>185</v>
      </c>
      <c r="I77" s="140">
        <v>178</v>
      </c>
      <c r="J77" s="115">
        <v>2</v>
      </c>
      <c r="K77" s="116">
        <v>1.1235955056179776</v>
      </c>
    </row>
    <row r="78" spans="1:11" ht="14.1" customHeight="1" x14ac:dyDescent="0.2">
      <c r="A78" s="306">
        <v>93</v>
      </c>
      <c r="B78" s="307" t="s">
        <v>317</v>
      </c>
      <c r="C78" s="308"/>
      <c r="D78" s="113">
        <v>0.10284538909838875</v>
      </c>
      <c r="E78" s="115">
        <v>18</v>
      </c>
      <c r="F78" s="114">
        <v>17</v>
      </c>
      <c r="G78" s="114">
        <v>16</v>
      </c>
      <c r="H78" s="114">
        <v>16</v>
      </c>
      <c r="I78" s="140">
        <v>15</v>
      </c>
      <c r="J78" s="115">
        <v>3</v>
      </c>
      <c r="K78" s="116">
        <v>20</v>
      </c>
    </row>
    <row r="79" spans="1:11" ht="14.1" customHeight="1" x14ac:dyDescent="0.2">
      <c r="A79" s="306">
        <v>94</v>
      </c>
      <c r="B79" s="307" t="s">
        <v>318</v>
      </c>
      <c r="C79" s="308"/>
      <c r="D79" s="113">
        <v>0.194263512741401</v>
      </c>
      <c r="E79" s="115">
        <v>34</v>
      </c>
      <c r="F79" s="114">
        <v>28</v>
      </c>
      <c r="G79" s="114">
        <v>35</v>
      </c>
      <c r="H79" s="114">
        <v>29</v>
      </c>
      <c r="I79" s="140">
        <v>27</v>
      </c>
      <c r="J79" s="115">
        <v>7</v>
      </c>
      <c r="K79" s="116">
        <v>25.925925925925927</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0.21711804365215404</v>
      </c>
      <c r="E81" s="143">
        <v>38</v>
      </c>
      <c r="F81" s="144">
        <v>39</v>
      </c>
      <c r="G81" s="144">
        <v>40</v>
      </c>
      <c r="H81" s="144">
        <v>58</v>
      </c>
      <c r="I81" s="145">
        <v>71</v>
      </c>
      <c r="J81" s="143">
        <v>-33</v>
      </c>
      <c r="K81" s="146">
        <v>-46.478873239436616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69" t="s">
        <v>324</v>
      </c>
      <c r="B3" s="569"/>
      <c r="C3" s="569"/>
      <c r="D3" s="569"/>
      <c r="E3" s="569"/>
      <c r="F3" s="569"/>
      <c r="G3" s="569"/>
      <c r="H3" s="569"/>
      <c r="I3" s="569"/>
      <c r="J3" s="569"/>
      <c r="K3"/>
      <c r="L3"/>
      <c r="M3"/>
      <c r="N3"/>
      <c r="O3"/>
      <c r="P3"/>
    </row>
    <row r="4" spans="1:16" s="94" customFormat="1" ht="12" customHeight="1" x14ac:dyDescent="0.2">
      <c r="A4" s="571" t="s">
        <v>126</v>
      </c>
      <c r="B4" s="571"/>
      <c r="C4" s="571"/>
      <c r="D4" s="571"/>
      <c r="E4" s="571"/>
      <c r="F4" s="571"/>
      <c r="G4" s="571"/>
      <c r="H4" s="571"/>
      <c r="I4" s="571"/>
      <c r="J4" s="571"/>
      <c r="K4"/>
      <c r="L4"/>
      <c r="M4"/>
      <c r="N4"/>
      <c r="O4"/>
      <c r="P4"/>
    </row>
    <row r="5" spans="1:16" s="94" customFormat="1" ht="12" customHeight="1" x14ac:dyDescent="0.2">
      <c r="A5" s="571" t="s">
        <v>57</v>
      </c>
      <c r="B5" s="571"/>
      <c r="C5" s="571"/>
      <c r="D5" s="571"/>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4" t="s">
        <v>325</v>
      </c>
      <c r="B7" s="575"/>
      <c r="C7" s="580" t="s">
        <v>178</v>
      </c>
      <c r="D7" s="583" t="s">
        <v>326</v>
      </c>
      <c r="E7" s="584"/>
      <c r="F7" s="584"/>
      <c r="G7" s="584"/>
      <c r="H7" s="585"/>
      <c r="I7" s="586" t="s">
        <v>180</v>
      </c>
      <c r="J7" s="587"/>
      <c r="K7"/>
      <c r="L7"/>
      <c r="M7"/>
      <c r="N7"/>
      <c r="O7"/>
      <c r="P7"/>
    </row>
    <row r="8" spans="1:16" ht="21.75" customHeight="1" x14ac:dyDescent="0.2">
      <c r="A8" s="576"/>
      <c r="B8" s="577"/>
      <c r="C8" s="581"/>
      <c r="D8" s="590" t="s">
        <v>97</v>
      </c>
      <c r="E8" s="590" t="s">
        <v>98</v>
      </c>
      <c r="F8" s="590" t="s">
        <v>99</v>
      </c>
      <c r="G8" s="590" t="s">
        <v>100</v>
      </c>
      <c r="H8" s="590" t="s">
        <v>101</v>
      </c>
      <c r="I8" s="588"/>
      <c r="J8" s="589"/>
      <c r="K8"/>
      <c r="L8"/>
      <c r="M8"/>
      <c r="N8"/>
      <c r="O8"/>
      <c r="P8"/>
    </row>
    <row r="9" spans="1:16" ht="12" customHeight="1" x14ac:dyDescent="0.2">
      <c r="A9" s="576"/>
      <c r="B9" s="577"/>
      <c r="C9" s="581"/>
      <c r="D9" s="591"/>
      <c r="E9" s="591"/>
      <c r="F9" s="591"/>
      <c r="G9" s="591"/>
      <c r="H9" s="591"/>
      <c r="I9" s="98" t="s">
        <v>102</v>
      </c>
      <c r="J9" s="99" t="s">
        <v>103</v>
      </c>
      <c r="K9"/>
      <c r="L9"/>
      <c r="M9"/>
      <c r="N9"/>
      <c r="O9"/>
      <c r="P9"/>
    </row>
    <row r="10" spans="1:16" ht="12" customHeight="1" x14ac:dyDescent="0.2">
      <c r="A10" s="578"/>
      <c r="B10" s="579"/>
      <c r="C10" s="582"/>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5082</v>
      </c>
      <c r="E12" s="114">
        <v>5310</v>
      </c>
      <c r="F12" s="114">
        <v>5405</v>
      </c>
      <c r="G12" s="114">
        <v>5385</v>
      </c>
      <c r="H12" s="140">
        <v>5258</v>
      </c>
      <c r="I12" s="115">
        <v>-176</v>
      </c>
      <c r="J12" s="116">
        <v>-3.3472803347280333</v>
      </c>
      <c r="K12"/>
      <c r="L12"/>
      <c r="M12"/>
      <c r="N12"/>
      <c r="O12"/>
      <c r="P12"/>
    </row>
    <row r="13" spans="1:16" s="110" customFormat="1" ht="14.45" customHeight="1" x14ac:dyDescent="0.2">
      <c r="A13" s="120" t="s">
        <v>105</v>
      </c>
      <c r="B13" s="119" t="s">
        <v>106</v>
      </c>
      <c r="C13" s="113">
        <v>36.107831562377015</v>
      </c>
      <c r="D13" s="115">
        <v>1835</v>
      </c>
      <c r="E13" s="114">
        <v>1879</v>
      </c>
      <c r="F13" s="114">
        <v>1925</v>
      </c>
      <c r="G13" s="114">
        <v>1906</v>
      </c>
      <c r="H13" s="140">
        <v>1845</v>
      </c>
      <c r="I13" s="115">
        <v>-10</v>
      </c>
      <c r="J13" s="116">
        <v>-0.54200542005420049</v>
      </c>
      <c r="K13"/>
      <c r="L13"/>
      <c r="M13"/>
      <c r="N13"/>
      <c r="O13"/>
      <c r="P13"/>
    </row>
    <row r="14" spans="1:16" s="110" customFormat="1" ht="14.45" customHeight="1" x14ac:dyDescent="0.2">
      <c r="A14" s="120"/>
      <c r="B14" s="119" t="s">
        <v>107</v>
      </c>
      <c r="C14" s="113">
        <v>63.892168437622985</v>
      </c>
      <c r="D14" s="115">
        <v>3247</v>
      </c>
      <c r="E14" s="114">
        <v>3431</v>
      </c>
      <c r="F14" s="114">
        <v>3480</v>
      </c>
      <c r="G14" s="114">
        <v>3479</v>
      </c>
      <c r="H14" s="140">
        <v>3413</v>
      </c>
      <c r="I14" s="115">
        <v>-166</v>
      </c>
      <c r="J14" s="116">
        <v>-4.8637562261939644</v>
      </c>
      <c r="K14"/>
      <c r="L14"/>
      <c r="M14"/>
      <c r="N14"/>
      <c r="O14"/>
      <c r="P14"/>
    </row>
    <row r="15" spans="1:16" s="110" customFormat="1" ht="14.45" customHeight="1" x14ac:dyDescent="0.2">
      <c r="A15" s="118" t="s">
        <v>105</v>
      </c>
      <c r="B15" s="121" t="s">
        <v>108</v>
      </c>
      <c r="C15" s="113">
        <v>14.325068870523417</v>
      </c>
      <c r="D15" s="115">
        <v>728</v>
      </c>
      <c r="E15" s="114">
        <v>771</v>
      </c>
      <c r="F15" s="114">
        <v>807</v>
      </c>
      <c r="G15" s="114">
        <v>799</v>
      </c>
      <c r="H15" s="140">
        <v>735</v>
      </c>
      <c r="I15" s="115">
        <v>-7</v>
      </c>
      <c r="J15" s="116">
        <v>-0.95238095238095233</v>
      </c>
      <c r="K15"/>
      <c r="L15"/>
      <c r="M15"/>
      <c r="N15"/>
      <c r="O15"/>
      <c r="P15"/>
    </row>
    <row r="16" spans="1:16" s="110" customFormat="1" ht="14.45" customHeight="1" x14ac:dyDescent="0.2">
      <c r="A16" s="118"/>
      <c r="B16" s="121" t="s">
        <v>109</v>
      </c>
      <c r="C16" s="113">
        <v>45.198740653286109</v>
      </c>
      <c r="D16" s="115">
        <v>2297</v>
      </c>
      <c r="E16" s="114">
        <v>2440</v>
      </c>
      <c r="F16" s="114">
        <v>2487</v>
      </c>
      <c r="G16" s="114">
        <v>2504</v>
      </c>
      <c r="H16" s="140">
        <v>2473</v>
      </c>
      <c r="I16" s="115">
        <v>-176</v>
      </c>
      <c r="J16" s="116">
        <v>-7.1168621107966032</v>
      </c>
      <c r="K16"/>
      <c r="L16"/>
      <c r="M16"/>
      <c r="N16"/>
      <c r="O16"/>
      <c r="P16"/>
    </row>
    <row r="17" spans="1:16" s="110" customFormat="1" ht="14.45" customHeight="1" x14ac:dyDescent="0.2">
      <c r="A17" s="118"/>
      <c r="B17" s="121" t="s">
        <v>110</v>
      </c>
      <c r="C17" s="113">
        <v>22.392758756395121</v>
      </c>
      <c r="D17" s="115">
        <v>1138</v>
      </c>
      <c r="E17" s="114">
        <v>1167</v>
      </c>
      <c r="F17" s="114">
        <v>1159</v>
      </c>
      <c r="G17" s="114">
        <v>1149</v>
      </c>
      <c r="H17" s="140">
        <v>1152</v>
      </c>
      <c r="I17" s="115">
        <v>-14</v>
      </c>
      <c r="J17" s="116">
        <v>-1.2152777777777777</v>
      </c>
      <c r="K17"/>
      <c r="L17"/>
      <c r="M17"/>
      <c r="N17"/>
      <c r="O17"/>
      <c r="P17"/>
    </row>
    <row r="18" spans="1:16" s="110" customFormat="1" ht="14.45" customHeight="1" x14ac:dyDescent="0.2">
      <c r="A18" s="120"/>
      <c r="B18" s="121" t="s">
        <v>111</v>
      </c>
      <c r="C18" s="113">
        <v>18.083431719795357</v>
      </c>
      <c r="D18" s="115">
        <v>919</v>
      </c>
      <c r="E18" s="114">
        <v>932</v>
      </c>
      <c r="F18" s="114">
        <v>952</v>
      </c>
      <c r="G18" s="114">
        <v>933</v>
      </c>
      <c r="H18" s="140">
        <v>898</v>
      </c>
      <c r="I18" s="115">
        <v>21</v>
      </c>
      <c r="J18" s="116">
        <v>2.338530066815145</v>
      </c>
      <c r="K18"/>
      <c r="L18"/>
      <c r="M18"/>
      <c r="N18"/>
      <c r="O18"/>
      <c r="P18"/>
    </row>
    <row r="19" spans="1:16" s="110" customFormat="1" ht="14.45" customHeight="1" x14ac:dyDescent="0.2">
      <c r="A19" s="120"/>
      <c r="B19" s="121" t="s">
        <v>112</v>
      </c>
      <c r="C19" s="113">
        <v>1.7119244391971664</v>
      </c>
      <c r="D19" s="115">
        <v>87</v>
      </c>
      <c r="E19" s="114">
        <v>97</v>
      </c>
      <c r="F19" s="114">
        <v>108</v>
      </c>
      <c r="G19" s="114">
        <v>94</v>
      </c>
      <c r="H19" s="140">
        <v>78</v>
      </c>
      <c r="I19" s="115">
        <v>9</v>
      </c>
      <c r="J19" s="116">
        <v>11.538461538461538</v>
      </c>
      <c r="K19"/>
      <c r="L19"/>
      <c r="M19"/>
      <c r="N19"/>
      <c r="O19"/>
      <c r="P19"/>
    </row>
    <row r="20" spans="1:16" s="110" customFormat="1" ht="14.45" customHeight="1" x14ac:dyDescent="0.2">
      <c r="A20" s="120" t="s">
        <v>113</v>
      </c>
      <c r="B20" s="119" t="s">
        <v>116</v>
      </c>
      <c r="C20" s="113">
        <v>89.767807949626132</v>
      </c>
      <c r="D20" s="115">
        <v>4562</v>
      </c>
      <c r="E20" s="114">
        <v>4763</v>
      </c>
      <c r="F20" s="114">
        <v>4882</v>
      </c>
      <c r="G20" s="114">
        <v>4846</v>
      </c>
      <c r="H20" s="140">
        <v>4756</v>
      </c>
      <c r="I20" s="115">
        <v>-194</v>
      </c>
      <c r="J20" s="116">
        <v>-4.0790580319596303</v>
      </c>
      <c r="K20"/>
      <c r="L20"/>
      <c r="M20"/>
      <c r="N20"/>
      <c r="O20"/>
      <c r="P20"/>
    </row>
    <row r="21" spans="1:16" s="110" customFormat="1" ht="14.45" customHeight="1" x14ac:dyDescent="0.2">
      <c r="A21" s="123"/>
      <c r="B21" s="124" t="s">
        <v>117</v>
      </c>
      <c r="C21" s="125">
        <v>9.8780007870916968</v>
      </c>
      <c r="D21" s="143">
        <v>502</v>
      </c>
      <c r="E21" s="144">
        <v>527</v>
      </c>
      <c r="F21" s="144">
        <v>504</v>
      </c>
      <c r="G21" s="144">
        <v>521</v>
      </c>
      <c r="H21" s="145">
        <v>489</v>
      </c>
      <c r="I21" s="143">
        <v>13</v>
      </c>
      <c r="J21" s="146">
        <v>2.6584867075664622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4982</v>
      </c>
      <c r="E56" s="114">
        <v>5209</v>
      </c>
      <c r="F56" s="114">
        <v>5303</v>
      </c>
      <c r="G56" s="114">
        <v>5248</v>
      </c>
      <c r="H56" s="140">
        <v>5103</v>
      </c>
      <c r="I56" s="115">
        <v>-121</v>
      </c>
      <c r="J56" s="116">
        <v>-2.3711542230060747</v>
      </c>
      <c r="K56"/>
      <c r="L56"/>
      <c r="M56"/>
      <c r="N56"/>
      <c r="O56"/>
      <c r="P56"/>
    </row>
    <row r="57" spans="1:16" s="110" customFormat="1" ht="14.45" customHeight="1" x14ac:dyDescent="0.2">
      <c r="A57" s="120" t="s">
        <v>105</v>
      </c>
      <c r="B57" s="119" t="s">
        <v>106</v>
      </c>
      <c r="C57" s="113">
        <v>36.912886391007625</v>
      </c>
      <c r="D57" s="115">
        <v>1839</v>
      </c>
      <c r="E57" s="114">
        <v>1921</v>
      </c>
      <c r="F57" s="114">
        <v>1936</v>
      </c>
      <c r="G57" s="114">
        <v>1898</v>
      </c>
      <c r="H57" s="140">
        <v>1851</v>
      </c>
      <c r="I57" s="115">
        <v>-12</v>
      </c>
      <c r="J57" s="116">
        <v>-0.64829821717990277</v>
      </c>
    </row>
    <row r="58" spans="1:16" s="110" customFormat="1" ht="14.45" customHeight="1" x14ac:dyDescent="0.2">
      <c r="A58" s="120"/>
      <c r="B58" s="119" t="s">
        <v>107</v>
      </c>
      <c r="C58" s="113">
        <v>63.087113608992375</v>
      </c>
      <c r="D58" s="115">
        <v>3143</v>
      </c>
      <c r="E58" s="114">
        <v>3288</v>
      </c>
      <c r="F58" s="114">
        <v>3367</v>
      </c>
      <c r="G58" s="114">
        <v>3350</v>
      </c>
      <c r="H58" s="140">
        <v>3252</v>
      </c>
      <c r="I58" s="115">
        <v>-109</v>
      </c>
      <c r="J58" s="116">
        <v>-3.3517835178351785</v>
      </c>
    </row>
    <row r="59" spans="1:16" s="110" customFormat="1" ht="14.45" customHeight="1" x14ac:dyDescent="0.2">
      <c r="A59" s="118" t="s">
        <v>105</v>
      </c>
      <c r="B59" s="121" t="s">
        <v>108</v>
      </c>
      <c r="C59" s="113">
        <v>14.110798875953432</v>
      </c>
      <c r="D59" s="115">
        <v>703</v>
      </c>
      <c r="E59" s="114">
        <v>744</v>
      </c>
      <c r="F59" s="114">
        <v>806</v>
      </c>
      <c r="G59" s="114">
        <v>825</v>
      </c>
      <c r="H59" s="140">
        <v>740</v>
      </c>
      <c r="I59" s="115">
        <v>-37</v>
      </c>
      <c r="J59" s="116">
        <v>-5</v>
      </c>
    </row>
    <row r="60" spans="1:16" s="110" customFormat="1" ht="14.45" customHeight="1" x14ac:dyDescent="0.2">
      <c r="A60" s="118"/>
      <c r="B60" s="121" t="s">
        <v>109</v>
      </c>
      <c r="C60" s="113">
        <v>46.467282215977519</v>
      </c>
      <c r="D60" s="115">
        <v>2315</v>
      </c>
      <c r="E60" s="114">
        <v>2462</v>
      </c>
      <c r="F60" s="114">
        <v>2469</v>
      </c>
      <c r="G60" s="114">
        <v>2455</v>
      </c>
      <c r="H60" s="140">
        <v>2419</v>
      </c>
      <c r="I60" s="115">
        <v>-104</v>
      </c>
      <c r="J60" s="116">
        <v>-4.2992972302604384</v>
      </c>
    </row>
    <row r="61" spans="1:16" s="110" customFormat="1" ht="14.45" customHeight="1" x14ac:dyDescent="0.2">
      <c r="A61" s="118"/>
      <c r="B61" s="121" t="s">
        <v>110</v>
      </c>
      <c r="C61" s="113">
        <v>21.938980329185068</v>
      </c>
      <c r="D61" s="115">
        <v>1093</v>
      </c>
      <c r="E61" s="114">
        <v>1120</v>
      </c>
      <c r="F61" s="114">
        <v>1136</v>
      </c>
      <c r="G61" s="114">
        <v>1113</v>
      </c>
      <c r="H61" s="140">
        <v>1114</v>
      </c>
      <c r="I61" s="115">
        <v>-21</v>
      </c>
      <c r="J61" s="116">
        <v>-1.8850987432675046</v>
      </c>
    </row>
    <row r="62" spans="1:16" s="110" customFormat="1" ht="14.45" customHeight="1" x14ac:dyDescent="0.2">
      <c r="A62" s="120"/>
      <c r="B62" s="121" t="s">
        <v>111</v>
      </c>
      <c r="C62" s="113">
        <v>17.482938578883982</v>
      </c>
      <c r="D62" s="115">
        <v>871</v>
      </c>
      <c r="E62" s="114">
        <v>883</v>
      </c>
      <c r="F62" s="114">
        <v>892</v>
      </c>
      <c r="G62" s="114">
        <v>855</v>
      </c>
      <c r="H62" s="140">
        <v>830</v>
      </c>
      <c r="I62" s="115">
        <v>41</v>
      </c>
      <c r="J62" s="116">
        <v>4.9397590361445785</v>
      </c>
    </row>
    <row r="63" spans="1:16" s="110" customFormat="1" ht="14.45" customHeight="1" x14ac:dyDescent="0.2">
      <c r="A63" s="120"/>
      <c r="B63" s="121" t="s">
        <v>112</v>
      </c>
      <c r="C63" s="113">
        <v>1.8667201926936974</v>
      </c>
      <c r="D63" s="115">
        <v>93</v>
      </c>
      <c r="E63" s="114">
        <v>98</v>
      </c>
      <c r="F63" s="114">
        <v>99</v>
      </c>
      <c r="G63" s="114">
        <v>79</v>
      </c>
      <c r="H63" s="140">
        <v>67</v>
      </c>
      <c r="I63" s="115">
        <v>26</v>
      </c>
      <c r="J63" s="116">
        <v>38.805970149253731</v>
      </c>
    </row>
    <row r="64" spans="1:16" s="110" customFormat="1" ht="14.45" customHeight="1" x14ac:dyDescent="0.2">
      <c r="A64" s="120" t="s">
        <v>113</v>
      </c>
      <c r="B64" s="119" t="s">
        <v>116</v>
      </c>
      <c r="C64" s="113">
        <v>89.000401445202726</v>
      </c>
      <c r="D64" s="115">
        <v>4434</v>
      </c>
      <c r="E64" s="114">
        <v>4630</v>
      </c>
      <c r="F64" s="114">
        <v>4759</v>
      </c>
      <c r="G64" s="114">
        <v>4700</v>
      </c>
      <c r="H64" s="140">
        <v>4580</v>
      </c>
      <c r="I64" s="115">
        <v>-146</v>
      </c>
      <c r="J64" s="116">
        <v>-3.1877729257641922</v>
      </c>
    </row>
    <row r="65" spans="1:10" s="110" customFormat="1" ht="14.45" customHeight="1" x14ac:dyDescent="0.2">
      <c r="A65" s="123"/>
      <c r="B65" s="124" t="s">
        <v>117</v>
      </c>
      <c r="C65" s="125">
        <v>10.818948213568849</v>
      </c>
      <c r="D65" s="143">
        <v>539</v>
      </c>
      <c r="E65" s="144">
        <v>571</v>
      </c>
      <c r="F65" s="144">
        <v>534</v>
      </c>
      <c r="G65" s="144">
        <v>538</v>
      </c>
      <c r="H65" s="145">
        <v>520</v>
      </c>
      <c r="I65" s="143">
        <v>19</v>
      </c>
      <c r="J65" s="146">
        <v>3.6538461538461537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6" t="s">
        <v>123</v>
      </c>
      <c r="B68" s="567"/>
      <c r="C68" s="567"/>
      <c r="D68" s="567"/>
      <c r="E68" s="567"/>
      <c r="F68" s="567"/>
      <c r="G68" s="567"/>
      <c r="H68" s="567"/>
      <c r="I68" s="567"/>
      <c r="J68" s="567"/>
    </row>
    <row r="69" spans="1:10" ht="21" customHeight="1" x14ac:dyDescent="0.2">
      <c r="A69" s="566"/>
      <c r="B69" s="567"/>
      <c r="C69" s="567"/>
      <c r="D69" s="567"/>
      <c r="E69" s="567"/>
      <c r="F69" s="567"/>
      <c r="G69" s="567"/>
      <c r="H69" s="567"/>
      <c r="I69" s="567"/>
      <c r="J69" s="567"/>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69" t="s">
        <v>327</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4" t="s">
        <v>93</v>
      </c>
      <c r="B7" s="575"/>
      <c r="C7" s="575"/>
      <c r="D7" s="575"/>
      <c r="E7" s="580" t="s">
        <v>94</v>
      </c>
      <c r="F7" s="583" t="s">
        <v>326</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5082</v>
      </c>
      <c r="G11" s="114">
        <v>5310</v>
      </c>
      <c r="H11" s="114">
        <v>5405</v>
      </c>
      <c r="I11" s="114">
        <v>5385</v>
      </c>
      <c r="J11" s="140">
        <v>5258</v>
      </c>
      <c r="K11" s="114">
        <v>-176</v>
      </c>
      <c r="L11" s="116">
        <v>-3.3472803347280333</v>
      </c>
    </row>
    <row r="12" spans="1:17" s="110" customFormat="1" ht="24" customHeight="1" x14ac:dyDescent="0.2">
      <c r="A12" s="604" t="s">
        <v>185</v>
      </c>
      <c r="B12" s="605"/>
      <c r="C12" s="605"/>
      <c r="D12" s="606"/>
      <c r="E12" s="113">
        <v>36.107831562377015</v>
      </c>
      <c r="F12" s="115">
        <v>1835</v>
      </c>
      <c r="G12" s="114">
        <v>1879</v>
      </c>
      <c r="H12" s="114">
        <v>1925</v>
      </c>
      <c r="I12" s="114">
        <v>1906</v>
      </c>
      <c r="J12" s="140">
        <v>1845</v>
      </c>
      <c r="K12" s="114">
        <v>-10</v>
      </c>
      <c r="L12" s="116">
        <v>-0.54200542005420049</v>
      </c>
    </row>
    <row r="13" spans="1:17" s="110" customFormat="1" ht="15" customHeight="1" x14ac:dyDescent="0.2">
      <c r="A13" s="120"/>
      <c r="B13" s="607" t="s">
        <v>107</v>
      </c>
      <c r="C13" s="607"/>
      <c r="E13" s="113">
        <v>63.892168437622985</v>
      </c>
      <c r="F13" s="115">
        <v>3247</v>
      </c>
      <c r="G13" s="114">
        <v>3431</v>
      </c>
      <c r="H13" s="114">
        <v>3480</v>
      </c>
      <c r="I13" s="114">
        <v>3479</v>
      </c>
      <c r="J13" s="140">
        <v>3413</v>
      </c>
      <c r="K13" s="114">
        <v>-166</v>
      </c>
      <c r="L13" s="116">
        <v>-4.8637562261939644</v>
      </c>
    </row>
    <row r="14" spans="1:17" s="110" customFormat="1" ht="22.5" customHeight="1" x14ac:dyDescent="0.2">
      <c r="A14" s="604" t="s">
        <v>186</v>
      </c>
      <c r="B14" s="605"/>
      <c r="C14" s="605"/>
      <c r="D14" s="606"/>
      <c r="E14" s="113">
        <v>14.325068870523417</v>
      </c>
      <c r="F14" s="115">
        <v>728</v>
      </c>
      <c r="G14" s="114">
        <v>771</v>
      </c>
      <c r="H14" s="114">
        <v>807</v>
      </c>
      <c r="I14" s="114">
        <v>799</v>
      </c>
      <c r="J14" s="140">
        <v>735</v>
      </c>
      <c r="K14" s="114">
        <v>-7</v>
      </c>
      <c r="L14" s="116">
        <v>-0.95238095238095233</v>
      </c>
    </row>
    <row r="15" spans="1:17" s="110" customFormat="1" ht="15" customHeight="1" x14ac:dyDescent="0.2">
      <c r="A15" s="120"/>
      <c r="B15" s="119"/>
      <c r="C15" s="258" t="s">
        <v>106</v>
      </c>
      <c r="E15" s="113">
        <v>44.093406593406591</v>
      </c>
      <c r="F15" s="115">
        <v>321</v>
      </c>
      <c r="G15" s="114">
        <v>327</v>
      </c>
      <c r="H15" s="114">
        <v>353</v>
      </c>
      <c r="I15" s="114">
        <v>350</v>
      </c>
      <c r="J15" s="140">
        <v>325</v>
      </c>
      <c r="K15" s="114">
        <v>-4</v>
      </c>
      <c r="L15" s="116">
        <v>-1.2307692307692308</v>
      </c>
    </row>
    <row r="16" spans="1:17" s="110" customFormat="1" ht="15" customHeight="1" x14ac:dyDescent="0.2">
      <c r="A16" s="120"/>
      <c r="B16" s="119"/>
      <c r="C16" s="258" t="s">
        <v>107</v>
      </c>
      <c r="E16" s="113">
        <v>55.906593406593409</v>
      </c>
      <c r="F16" s="115">
        <v>407</v>
      </c>
      <c r="G16" s="114">
        <v>444</v>
      </c>
      <c r="H16" s="114">
        <v>454</v>
      </c>
      <c r="I16" s="114">
        <v>449</v>
      </c>
      <c r="J16" s="140">
        <v>410</v>
      </c>
      <c r="K16" s="114">
        <v>-3</v>
      </c>
      <c r="L16" s="116">
        <v>-0.73170731707317072</v>
      </c>
    </row>
    <row r="17" spans="1:12" s="110" customFormat="1" ht="15" customHeight="1" x14ac:dyDescent="0.2">
      <c r="A17" s="120"/>
      <c r="B17" s="121" t="s">
        <v>109</v>
      </c>
      <c r="C17" s="258"/>
      <c r="E17" s="113">
        <v>45.198740653286109</v>
      </c>
      <c r="F17" s="115">
        <v>2297</v>
      </c>
      <c r="G17" s="114">
        <v>2440</v>
      </c>
      <c r="H17" s="114">
        <v>2487</v>
      </c>
      <c r="I17" s="114">
        <v>2504</v>
      </c>
      <c r="J17" s="140">
        <v>2473</v>
      </c>
      <c r="K17" s="114">
        <v>-176</v>
      </c>
      <c r="L17" s="116">
        <v>-7.1168621107966032</v>
      </c>
    </row>
    <row r="18" spans="1:12" s="110" customFormat="1" ht="15" customHeight="1" x14ac:dyDescent="0.2">
      <c r="A18" s="120"/>
      <c r="B18" s="119"/>
      <c r="C18" s="258" t="s">
        <v>106</v>
      </c>
      <c r="E18" s="113">
        <v>30.822812363952981</v>
      </c>
      <c r="F18" s="115">
        <v>708</v>
      </c>
      <c r="G18" s="114">
        <v>738</v>
      </c>
      <c r="H18" s="114">
        <v>751</v>
      </c>
      <c r="I18" s="114">
        <v>745</v>
      </c>
      <c r="J18" s="140">
        <v>731</v>
      </c>
      <c r="K18" s="114">
        <v>-23</v>
      </c>
      <c r="L18" s="116">
        <v>-3.1463748290013678</v>
      </c>
    </row>
    <row r="19" spans="1:12" s="110" customFormat="1" ht="15" customHeight="1" x14ac:dyDescent="0.2">
      <c r="A19" s="120"/>
      <c r="B19" s="119"/>
      <c r="C19" s="258" t="s">
        <v>107</v>
      </c>
      <c r="E19" s="113">
        <v>69.177187636047023</v>
      </c>
      <c r="F19" s="115">
        <v>1589</v>
      </c>
      <c r="G19" s="114">
        <v>1702</v>
      </c>
      <c r="H19" s="114">
        <v>1736</v>
      </c>
      <c r="I19" s="114">
        <v>1759</v>
      </c>
      <c r="J19" s="140">
        <v>1742</v>
      </c>
      <c r="K19" s="114">
        <v>-153</v>
      </c>
      <c r="L19" s="116">
        <v>-8.7830080367393801</v>
      </c>
    </row>
    <row r="20" spans="1:12" s="110" customFormat="1" ht="15" customHeight="1" x14ac:dyDescent="0.2">
      <c r="A20" s="120"/>
      <c r="B20" s="121" t="s">
        <v>110</v>
      </c>
      <c r="C20" s="258"/>
      <c r="E20" s="113">
        <v>22.392758756395121</v>
      </c>
      <c r="F20" s="115">
        <v>1138</v>
      </c>
      <c r="G20" s="114">
        <v>1167</v>
      </c>
      <c r="H20" s="114">
        <v>1159</v>
      </c>
      <c r="I20" s="114">
        <v>1149</v>
      </c>
      <c r="J20" s="140">
        <v>1152</v>
      </c>
      <c r="K20" s="114">
        <v>-14</v>
      </c>
      <c r="L20" s="116">
        <v>-1.2152777777777777</v>
      </c>
    </row>
    <row r="21" spans="1:12" s="110" customFormat="1" ht="15" customHeight="1" x14ac:dyDescent="0.2">
      <c r="A21" s="120"/>
      <c r="B21" s="119"/>
      <c r="C21" s="258" t="s">
        <v>106</v>
      </c>
      <c r="E21" s="113">
        <v>32.776801405975398</v>
      </c>
      <c r="F21" s="115">
        <v>373</v>
      </c>
      <c r="G21" s="114">
        <v>376</v>
      </c>
      <c r="H21" s="114">
        <v>370</v>
      </c>
      <c r="I21" s="114">
        <v>366</v>
      </c>
      <c r="J21" s="140">
        <v>364</v>
      </c>
      <c r="K21" s="114">
        <v>9</v>
      </c>
      <c r="L21" s="116">
        <v>2.4725274725274726</v>
      </c>
    </row>
    <row r="22" spans="1:12" s="110" customFormat="1" ht="15" customHeight="1" x14ac:dyDescent="0.2">
      <c r="A22" s="120"/>
      <c r="B22" s="119"/>
      <c r="C22" s="258" t="s">
        <v>107</v>
      </c>
      <c r="E22" s="113">
        <v>67.223198594024609</v>
      </c>
      <c r="F22" s="115">
        <v>765</v>
      </c>
      <c r="G22" s="114">
        <v>791</v>
      </c>
      <c r="H22" s="114">
        <v>789</v>
      </c>
      <c r="I22" s="114">
        <v>783</v>
      </c>
      <c r="J22" s="140">
        <v>788</v>
      </c>
      <c r="K22" s="114">
        <v>-23</v>
      </c>
      <c r="L22" s="116">
        <v>-2.9187817258883251</v>
      </c>
    </row>
    <row r="23" spans="1:12" s="110" customFormat="1" ht="15" customHeight="1" x14ac:dyDescent="0.2">
      <c r="A23" s="120"/>
      <c r="B23" s="121" t="s">
        <v>111</v>
      </c>
      <c r="C23" s="258"/>
      <c r="E23" s="113">
        <v>18.083431719795357</v>
      </c>
      <c r="F23" s="115">
        <v>919</v>
      </c>
      <c r="G23" s="114">
        <v>932</v>
      </c>
      <c r="H23" s="114">
        <v>952</v>
      </c>
      <c r="I23" s="114">
        <v>933</v>
      </c>
      <c r="J23" s="140">
        <v>898</v>
      </c>
      <c r="K23" s="114">
        <v>21</v>
      </c>
      <c r="L23" s="116">
        <v>2.338530066815145</v>
      </c>
    </row>
    <row r="24" spans="1:12" s="110" customFormat="1" ht="15" customHeight="1" x14ac:dyDescent="0.2">
      <c r="A24" s="120"/>
      <c r="B24" s="119"/>
      <c r="C24" s="258" t="s">
        <v>106</v>
      </c>
      <c r="E24" s="113">
        <v>47.116430903155603</v>
      </c>
      <c r="F24" s="115">
        <v>433</v>
      </c>
      <c r="G24" s="114">
        <v>438</v>
      </c>
      <c r="H24" s="114">
        <v>451</v>
      </c>
      <c r="I24" s="114">
        <v>445</v>
      </c>
      <c r="J24" s="140">
        <v>425</v>
      </c>
      <c r="K24" s="114">
        <v>8</v>
      </c>
      <c r="L24" s="116">
        <v>1.8823529411764706</v>
      </c>
    </row>
    <row r="25" spans="1:12" s="110" customFormat="1" ht="15" customHeight="1" x14ac:dyDescent="0.2">
      <c r="A25" s="120"/>
      <c r="B25" s="119"/>
      <c r="C25" s="258" t="s">
        <v>107</v>
      </c>
      <c r="E25" s="113">
        <v>52.883569096844397</v>
      </c>
      <c r="F25" s="115">
        <v>486</v>
      </c>
      <c r="G25" s="114">
        <v>494</v>
      </c>
      <c r="H25" s="114">
        <v>501</v>
      </c>
      <c r="I25" s="114">
        <v>488</v>
      </c>
      <c r="J25" s="140">
        <v>473</v>
      </c>
      <c r="K25" s="114">
        <v>13</v>
      </c>
      <c r="L25" s="116">
        <v>2.7484143763213531</v>
      </c>
    </row>
    <row r="26" spans="1:12" s="110" customFormat="1" ht="15" customHeight="1" x14ac:dyDescent="0.2">
      <c r="A26" s="120"/>
      <c r="C26" s="121" t="s">
        <v>187</v>
      </c>
      <c r="D26" s="110" t="s">
        <v>188</v>
      </c>
      <c r="E26" s="113">
        <v>1.7119244391971664</v>
      </c>
      <c r="F26" s="115">
        <v>87</v>
      </c>
      <c r="G26" s="114">
        <v>97</v>
      </c>
      <c r="H26" s="114">
        <v>108</v>
      </c>
      <c r="I26" s="114">
        <v>94</v>
      </c>
      <c r="J26" s="140">
        <v>78</v>
      </c>
      <c r="K26" s="114">
        <v>9</v>
      </c>
      <c r="L26" s="116">
        <v>11.538461538461538</v>
      </c>
    </row>
    <row r="27" spans="1:12" s="110" customFormat="1" ht="15" customHeight="1" x14ac:dyDescent="0.2">
      <c r="A27" s="120"/>
      <c r="B27" s="119"/>
      <c r="D27" s="259" t="s">
        <v>106</v>
      </c>
      <c r="E27" s="113">
        <v>39.080459770114942</v>
      </c>
      <c r="F27" s="115">
        <v>34</v>
      </c>
      <c r="G27" s="114">
        <v>39</v>
      </c>
      <c r="H27" s="114">
        <v>40</v>
      </c>
      <c r="I27" s="114">
        <v>36</v>
      </c>
      <c r="J27" s="140">
        <v>29</v>
      </c>
      <c r="K27" s="114">
        <v>5</v>
      </c>
      <c r="L27" s="116">
        <v>17.241379310344829</v>
      </c>
    </row>
    <row r="28" spans="1:12" s="110" customFormat="1" ht="15" customHeight="1" x14ac:dyDescent="0.2">
      <c r="A28" s="120"/>
      <c r="B28" s="119"/>
      <c r="D28" s="259" t="s">
        <v>107</v>
      </c>
      <c r="E28" s="113">
        <v>60.919540229885058</v>
      </c>
      <c r="F28" s="115">
        <v>53</v>
      </c>
      <c r="G28" s="114">
        <v>58</v>
      </c>
      <c r="H28" s="114">
        <v>68</v>
      </c>
      <c r="I28" s="114">
        <v>58</v>
      </c>
      <c r="J28" s="140">
        <v>49</v>
      </c>
      <c r="K28" s="114">
        <v>4</v>
      </c>
      <c r="L28" s="116">
        <v>8.1632653061224492</v>
      </c>
    </row>
    <row r="29" spans="1:12" s="110" customFormat="1" ht="24" customHeight="1" x14ac:dyDescent="0.2">
      <c r="A29" s="604" t="s">
        <v>189</v>
      </c>
      <c r="B29" s="605"/>
      <c r="C29" s="605"/>
      <c r="D29" s="606"/>
      <c r="E29" s="113">
        <v>89.767807949626132</v>
      </c>
      <c r="F29" s="115">
        <v>4562</v>
      </c>
      <c r="G29" s="114">
        <v>4763</v>
      </c>
      <c r="H29" s="114">
        <v>4882</v>
      </c>
      <c r="I29" s="114">
        <v>4846</v>
      </c>
      <c r="J29" s="140">
        <v>4756</v>
      </c>
      <c r="K29" s="114">
        <v>-194</v>
      </c>
      <c r="L29" s="116">
        <v>-4.0790580319596303</v>
      </c>
    </row>
    <row r="30" spans="1:12" s="110" customFormat="1" ht="15" customHeight="1" x14ac:dyDescent="0.2">
      <c r="A30" s="120"/>
      <c r="B30" s="119"/>
      <c r="C30" s="258" t="s">
        <v>106</v>
      </c>
      <c r="E30" s="113">
        <v>35.992985532661116</v>
      </c>
      <c r="F30" s="115">
        <v>1642</v>
      </c>
      <c r="G30" s="114">
        <v>1677</v>
      </c>
      <c r="H30" s="114">
        <v>1728</v>
      </c>
      <c r="I30" s="114">
        <v>1708</v>
      </c>
      <c r="J30" s="140">
        <v>1664</v>
      </c>
      <c r="K30" s="114">
        <v>-22</v>
      </c>
      <c r="L30" s="116">
        <v>-1.3221153846153846</v>
      </c>
    </row>
    <row r="31" spans="1:12" s="110" customFormat="1" ht="15" customHeight="1" x14ac:dyDescent="0.2">
      <c r="A31" s="120"/>
      <c r="B31" s="119"/>
      <c r="C31" s="258" t="s">
        <v>107</v>
      </c>
      <c r="E31" s="113">
        <v>64.007014467338891</v>
      </c>
      <c r="F31" s="115">
        <v>2920</v>
      </c>
      <c r="G31" s="114">
        <v>3086</v>
      </c>
      <c r="H31" s="114">
        <v>3154</v>
      </c>
      <c r="I31" s="114">
        <v>3138</v>
      </c>
      <c r="J31" s="140">
        <v>3092</v>
      </c>
      <c r="K31" s="114">
        <v>-172</v>
      </c>
      <c r="L31" s="116">
        <v>-5.5627425614489008</v>
      </c>
    </row>
    <row r="32" spans="1:12" s="110" customFormat="1" ht="15" customHeight="1" x14ac:dyDescent="0.2">
      <c r="A32" s="120"/>
      <c r="B32" s="119" t="s">
        <v>117</v>
      </c>
      <c r="C32" s="258"/>
      <c r="E32" s="113">
        <v>9.8780007870916968</v>
      </c>
      <c r="F32" s="114">
        <v>502</v>
      </c>
      <c r="G32" s="114">
        <v>527</v>
      </c>
      <c r="H32" s="114">
        <v>504</v>
      </c>
      <c r="I32" s="114">
        <v>521</v>
      </c>
      <c r="J32" s="140">
        <v>489</v>
      </c>
      <c r="K32" s="114">
        <v>13</v>
      </c>
      <c r="L32" s="116">
        <v>2.6584867075664622</v>
      </c>
    </row>
    <row r="33" spans="1:12" s="110" customFormat="1" ht="15" customHeight="1" x14ac:dyDescent="0.2">
      <c r="A33" s="120"/>
      <c r="B33" s="119"/>
      <c r="C33" s="258" t="s">
        <v>106</v>
      </c>
      <c r="E33" s="113">
        <v>36.454183266932269</v>
      </c>
      <c r="F33" s="114">
        <v>183</v>
      </c>
      <c r="G33" s="114">
        <v>192</v>
      </c>
      <c r="H33" s="114">
        <v>187</v>
      </c>
      <c r="I33" s="114">
        <v>190</v>
      </c>
      <c r="J33" s="140">
        <v>173</v>
      </c>
      <c r="K33" s="114">
        <v>10</v>
      </c>
      <c r="L33" s="116">
        <v>5.7803468208092488</v>
      </c>
    </row>
    <row r="34" spans="1:12" s="110" customFormat="1" ht="15" customHeight="1" x14ac:dyDescent="0.2">
      <c r="A34" s="120"/>
      <c r="B34" s="119"/>
      <c r="C34" s="258" t="s">
        <v>107</v>
      </c>
      <c r="E34" s="113">
        <v>63.545816733067731</v>
      </c>
      <c r="F34" s="114">
        <v>319</v>
      </c>
      <c r="G34" s="114">
        <v>335</v>
      </c>
      <c r="H34" s="114">
        <v>317</v>
      </c>
      <c r="I34" s="114">
        <v>331</v>
      </c>
      <c r="J34" s="140">
        <v>316</v>
      </c>
      <c r="K34" s="114">
        <v>3</v>
      </c>
      <c r="L34" s="116">
        <v>0.94936708860759489</v>
      </c>
    </row>
    <row r="35" spans="1:12" s="110" customFormat="1" ht="24" customHeight="1" x14ac:dyDescent="0.2">
      <c r="A35" s="604" t="s">
        <v>192</v>
      </c>
      <c r="B35" s="605"/>
      <c r="C35" s="605"/>
      <c r="D35" s="606"/>
      <c r="E35" s="113">
        <v>18.457300275482094</v>
      </c>
      <c r="F35" s="114">
        <v>938</v>
      </c>
      <c r="G35" s="114">
        <v>990</v>
      </c>
      <c r="H35" s="114">
        <v>1015</v>
      </c>
      <c r="I35" s="114">
        <v>1022</v>
      </c>
      <c r="J35" s="114">
        <v>969</v>
      </c>
      <c r="K35" s="318">
        <v>-31</v>
      </c>
      <c r="L35" s="319">
        <v>-3.1991744066047469</v>
      </c>
    </row>
    <row r="36" spans="1:12" s="110" customFormat="1" ht="15" customHeight="1" x14ac:dyDescent="0.2">
      <c r="A36" s="120"/>
      <c r="B36" s="119"/>
      <c r="C36" s="258" t="s">
        <v>106</v>
      </c>
      <c r="E36" s="113">
        <v>36.99360341151386</v>
      </c>
      <c r="F36" s="114">
        <v>347</v>
      </c>
      <c r="G36" s="114">
        <v>354</v>
      </c>
      <c r="H36" s="114">
        <v>374</v>
      </c>
      <c r="I36" s="114">
        <v>381</v>
      </c>
      <c r="J36" s="114">
        <v>365</v>
      </c>
      <c r="K36" s="318">
        <v>-18</v>
      </c>
      <c r="L36" s="116">
        <v>-4.9315068493150687</v>
      </c>
    </row>
    <row r="37" spans="1:12" s="110" customFormat="1" ht="15" customHeight="1" x14ac:dyDescent="0.2">
      <c r="A37" s="120"/>
      <c r="B37" s="119"/>
      <c r="C37" s="258" t="s">
        <v>107</v>
      </c>
      <c r="E37" s="113">
        <v>63.00639658848614</v>
      </c>
      <c r="F37" s="114">
        <v>591</v>
      </c>
      <c r="G37" s="114">
        <v>636</v>
      </c>
      <c r="H37" s="114">
        <v>641</v>
      </c>
      <c r="I37" s="114">
        <v>641</v>
      </c>
      <c r="J37" s="140">
        <v>604</v>
      </c>
      <c r="K37" s="114">
        <v>-13</v>
      </c>
      <c r="L37" s="116">
        <v>-2.1523178807947021</v>
      </c>
    </row>
    <row r="38" spans="1:12" s="110" customFormat="1" ht="15" customHeight="1" x14ac:dyDescent="0.2">
      <c r="A38" s="120"/>
      <c r="B38" s="119" t="s">
        <v>328</v>
      </c>
      <c r="C38" s="258"/>
      <c r="E38" s="113">
        <v>53.817394726485638</v>
      </c>
      <c r="F38" s="114">
        <v>2735</v>
      </c>
      <c r="G38" s="114">
        <v>2843</v>
      </c>
      <c r="H38" s="114">
        <v>2902</v>
      </c>
      <c r="I38" s="114">
        <v>2871</v>
      </c>
      <c r="J38" s="140">
        <v>2818</v>
      </c>
      <c r="K38" s="114">
        <v>-83</v>
      </c>
      <c r="L38" s="116">
        <v>-2.9453513129879347</v>
      </c>
    </row>
    <row r="39" spans="1:12" s="110" customFormat="1" ht="15" customHeight="1" x14ac:dyDescent="0.2">
      <c r="A39" s="120"/>
      <c r="B39" s="119"/>
      <c r="C39" s="258" t="s">
        <v>106</v>
      </c>
      <c r="E39" s="113">
        <v>36.160877513711149</v>
      </c>
      <c r="F39" s="115">
        <v>989</v>
      </c>
      <c r="G39" s="114">
        <v>1015</v>
      </c>
      <c r="H39" s="114">
        <v>1028</v>
      </c>
      <c r="I39" s="114">
        <v>993</v>
      </c>
      <c r="J39" s="140">
        <v>970</v>
      </c>
      <c r="K39" s="114">
        <v>19</v>
      </c>
      <c r="L39" s="116">
        <v>1.9587628865979381</v>
      </c>
    </row>
    <row r="40" spans="1:12" s="110" customFormat="1" ht="15" customHeight="1" x14ac:dyDescent="0.2">
      <c r="A40" s="120"/>
      <c r="B40" s="119"/>
      <c r="C40" s="258" t="s">
        <v>107</v>
      </c>
      <c r="E40" s="113">
        <v>63.839122486288851</v>
      </c>
      <c r="F40" s="115">
        <v>1746</v>
      </c>
      <c r="G40" s="114">
        <v>1828</v>
      </c>
      <c r="H40" s="114">
        <v>1874</v>
      </c>
      <c r="I40" s="114">
        <v>1878</v>
      </c>
      <c r="J40" s="140">
        <v>1848</v>
      </c>
      <c r="K40" s="114">
        <v>-102</v>
      </c>
      <c r="L40" s="116">
        <v>-5.5194805194805197</v>
      </c>
    </row>
    <row r="41" spans="1:12" s="110" customFormat="1" ht="15" customHeight="1" x14ac:dyDescent="0.2">
      <c r="A41" s="120"/>
      <c r="B41" s="320" t="s">
        <v>517</v>
      </c>
      <c r="C41" s="258"/>
      <c r="E41" s="113">
        <v>8.7367178276269186</v>
      </c>
      <c r="F41" s="115">
        <v>444</v>
      </c>
      <c r="G41" s="114">
        <v>475</v>
      </c>
      <c r="H41" s="114">
        <v>453</v>
      </c>
      <c r="I41" s="114">
        <v>453</v>
      </c>
      <c r="J41" s="140">
        <v>450</v>
      </c>
      <c r="K41" s="114">
        <v>-6</v>
      </c>
      <c r="L41" s="116">
        <v>-1.3333333333333333</v>
      </c>
    </row>
    <row r="42" spans="1:12" s="110" customFormat="1" ht="15" customHeight="1" x14ac:dyDescent="0.2">
      <c r="A42" s="120"/>
      <c r="B42" s="119"/>
      <c r="C42" s="268" t="s">
        <v>106</v>
      </c>
      <c r="D42" s="182"/>
      <c r="E42" s="113">
        <v>39.189189189189186</v>
      </c>
      <c r="F42" s="115">
        <v>174</v>
      </c>
      <c r="G42" s="114">
        <v>182</v>
      </c>
      <c r="H42" s="114">
        <v>180</v>
      </c>
      <c r="I42" s="114">
        <v>186</v>
      </c>
      <c r="J42" s="140">
        <v>178</v>
      </c>
      <c r="K42" s="114">
        <v>-4</v>
      </c>
      <c r="L42" s="116">
        <v>-2.2471910112359552</v>
      </c>
    </row>
    <row r="43" spans="1:12" s="110" customFormat="1" ht="15" customHeight="1" x14ac:dyDescent="0.2">
      <c r="A43" s="120"/>
      <c r="B43" s="119"/>
      <c r="C43" s="268" t="s">
        <v>107</v>
      </c>
      <c r="D43" s="182"/>
      <c r="E43" s="113">
        <v>60.810810810810814</v>
      </c>
      <c r="F43" s="115">
        <v>270</v>
      </c>
      <c r="G43" s="114">
        <v>293</v>
      </c>
      <c r="H43" s="114">
        <v>273</v>
      </c>
      <c r="I43" s="114">
        <v>267</v>
      </c>
      <c r="J43" s="140">
        <v>272</v>
      </c>
      <c r="K43" s="114">
        <v>-2</v>
      </c>
      <c r="L43" s="116">
        <v>-0.73529411764705888</v>
      </c>
    </row>
    <row r="44" spans="1:12" s="110" customFormat="1" ht="15" customHeight="1" x14ac:dyDescent="0.2">
      <c r="A44" s="120"/>
      <c r="B44" s="119" t="s">
        <v>205</v>
      </c>
      <c r="C44" s="268"/>
      <c r="D44" s="182"/>
      <c r="E44" s="113">
        <v>18.988587170405353</v>
      </c>
      <c r="F44" s="115">
        <v>965</v>
      </c>
      <c r="G44" s="114">
        <v>1002</v>
      </c>
      <c r="H44" s="114">
        <v>1035</v>
      </c>
      <c r="I44" s="114">
        <v>1039</v>
      </c>
      <c r="J44" s="140">
        <v>1021</v>
      </c>
      <c r="K44" s="114">
        <v>-56</v>
      </c>
      <c r="L44" s="116">
        <v>-5.4848188050930462</v>
      </c>
    </row>
    <row r="45" spans="1:12" s="110" customFormat="1" ht="15" customHeight="1" x14ac:dyDescent="0.2">
      <c r="A45" s="120"/>
      <c r="B45" s="119"/>
      <c r="C45" s="268" t="s">
        <v>106</v>
      </c>
      <c r="D45" s="182"/>
      <c r="E45" s="113">
        <v>33.678756476683937</v>
      </c>
      <c r="F45" s="115">
        <v>325</v>
      </c>
      <c r="G45" s="114">
        <v>328</v>
      </c>
      <c r="H45" s="114">
        <v>343</v>
      </c>
      <c r="I45" s="114">
        <v>346</v>
      </c>
      <c r="J45" s="140">
        <v>332</v>
      </c>
      <c r="K45" s="114">
        <v>-7</v>
      </c>
      <c r="L45" s="116">
        <v>-2.1084337349397591</v>
      </c>
    </row>
    <row r="46" spans="1:12" s="110" customFormat="1" ht="15" customHeight="1" x14ac:dyDescent="0.2">
      <c r="A46" s="123"/>
      <c r="B46" s="124"/>
      <c r="C46" s="260" t="s">
        <v>107</v>
      </c>
      <c r="D46" s="261"/>
      <c r="E46" s="125">
        <v>66.321243523316056</v>
      </c>
      <c r="F46" s="143">
        <v>640</v>
      </c>
      <c r="G46" s="144">
        <v>674</v>
      </c>
      <c r="H46" s="144">
        <v>692</v>
      </c>
      <c r="I46" s="144">
        <v>693</v>
      </c>
      <c r="J46" s="145">
        <v>689</v>
      </c>
      <c r="K46" s="144">
        <v>-49</v>
      </c>
      <c r="L46" s="146">
        <v>-7.1117561683599417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6" t="s">
        <v>210</v>
      </c>
      <c r="B51" s="566"/>
      <c r="C51" s="566"/>
      <c r="D51" s="566"/>
      <c r="E51" s="566"/>
      <c r="F51" s="566"/>
      <c r="G51" s="566"/>
      <c r="H51" s="566"/>
      <c r="I51" s="566"/>
      <c r="J51" s="566"/>
      <c r="K51" s="566"/>
      <c r="L51" s="566"/>
    </row>
    <row r="52" spans="1:12" ht="11.25" x14ac:dyDescent="0.2">
      <c r="A52" s="566" t="s">
        <v>211</v>
      </c>
      <c r="B52" s="566"/>
      <c r="C52" s="566"/>
      <c r="D52" s="566"/>
      <c r="E52" s="566"/>
      <c r="F52" s="566"/>
      <c r="G52" s="566"/>
      <c r="H52" s="566"/>
      <c r="I52" s="566"/>
      <c r="J52" s="566"/>
      <c r="K52" s="566"/>
      <c r="L52" s="566"/>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69" t="s">
        <v>330</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326</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5082</v>
      </c>
      <c r="E11" s="114">
        <v>5310</v>
      </c>
      <c r="F11" s="114">
        <v>5405</v>
      </c>
      <c r="G11" s="114">
        <v>5385</v>
      </c>
      <c r="H11" s="140">
        <v>5258</v>
      </c>
      <c r="I11" s="115">
        <v>-176</v>
      </c>
      <c r="J11" s="116">
        <v>-3.3472803347280333</v>
      </c>
    </row>
    <row r="12" spans="1:15" s="110" customFormat="1" ht="24.95" customHeight="1" x14ac:dyDescent="0.2">
      <c r="A12" s="193" t="s">
        <v>132</v>
      </c>
      <c r="B12" s="194" t="s">
        <v>133</v>
      </c>
      <c r="C12" s="113">
        <v>2.4793388429752068</v>
      </c>
      <c r="D12" s="115">
        <v>126</v>
      </c>
      <c r="E12" s="114">
        <v>114</v>
      </c>
      <c r="F12" s="114">
        <v>132</v>
      </c>
      <c r="G12" s="114">
        <v>126</v>
      </c>
      <c r="H12" s="140">
        <v>122</v>
      </c>
      <c r="I12" s="115">
        <v>4</v>
      </c>
      <c r="J12" s="116">
        <v>3.278688524590164</v>
      </c>
    </row>
    <row r="13" spans="1:15" s="110" customFormat="1" ht="24.95" customHeight="1" x14ac:dyDescent="0.2">
      <c r="A13" s="193" t="s">
        <v>134</v>
      </c>
      <c r="B13" s="199" t="s">
        <v>214</v>
      </c>
      <c r="C13" s="113" t="s">
        <v>513</v>
      </c>
      <c r="D13" s="115" t="s">
        <v>513</v>
      </c>
      <c r="E13" s="114" t="s">
        <v>513</v>
      </c>
      <c r="F13" s="114">
        <v>41</v>
      </c>
      <c r="G13" s="114">
        <v>44</v>
      </c>
      <c r="H13" s="140">
        <v>39</v>
      </c>
      <c r="I13" s="115" t="s">
        <v>513</v>
      </c>
      <c r="J13" s="116" t="s">
        <v>513</v>
      </c>
    </row>
    <row r="14" spans="1:15" s="287" customFormat="1" ht="24.95" customHeight="1" x14ac:dyDescent="0.2">
      <c r="A14" s="193" t="s">
        <v>215</v>
      </c>
      <c r="B14" s="199" t="s">
        <v>137</v>
      </c>
      <c r="C14" s="113">
        <v>7.7134986225895315</v>
      </c>
      <c r="D14" s="115">
        <v>392</v>
      </c>
      <c r="E14" s="114" t="s">
        <v>513</v>
      </c>
      <c r="F14" s="114">
        <v>419</v>
      </c>
      <c r="G14" s="114">
        <v>423</v>
      </c>
      <c r="H14" s="140">
        <v>415</v>
      </c>
      <c r="I14" s="115">
        <v>-23</v>
      </c>
      <c r="J14" s="116">
        <v>-5.5421686746987948</v>
      </c>
      <c r="K14" s="110"/>
      <c r="L14" s="110"/>
      <c r="M14" s="110"/>
      <c r="N14" s="110"/>
      <c r="O14" s="110"/>
    </row>
    <row r="15" spans="1:15" s="110" customFormat="1" ht="24.95" customHeight="1" x14ac:dyDescent="0.2">
      <c r="A15" s="193" t="s">
        <v>216</v>
      </c>
      <c r="B15" s="199" t="s">
        <v>217</v>
      </c>
      <c r="C15" s="113">
        <v>5.2341597796143251</v>
      </c>
      <c r="D15" s="115">
        <v>266</v>
      </c>
      <c r="E15" s="114">
        <v>270</v>
      </c>
      <c r="F15" s="114">
        <v>283</v>
      </c>
      <c r="G15" s="114">
        <v>290</v>
      </c>
      <c r="H15" s="140">
        <v>294</v>
      </c>
      <c r="I15" s="115">
        <v>-28</v>
      </c>
      <c r="J15" s="116">
        <v>-9.5238095238095237</v>
      </c>
    </row>
    <row r="16" spans="1:15" s="287" customFormat="1" ht="24.95" customHeight="1" x14ac:dyDescent="0.2">
      <c r="A16" s="193" t="s">
        <v>218</v>
      </c>
      <c r="B16" s="199" t="s">
        <v>141</v>
      </c>
      <c r="C16" s="113">
        <v>2.1645021645021645</v>
      </c>
      <c r="D16" s="115">
        <v>110</v>
      </c>
      <c r="E16" s="114">
        <v>110</v>
      </c>
      <c r="F16" s="114">
        <v>120</v>
      </c>
      <c r="G16" s="114">
        <v>117</v>
      </c>
      <c r="H16" s="140">
        <v>108</v>
      </c>
      <c r="I16" s="115">
        <v>2</v>
      </c>
      <c r="J16" s="116">
        <v>1.8518518518518519</v>
      </c>
      <c r="K16" s="110"/>
      <c r="L16" s="110"/>
      <c r="M16" s="110"/>
      <c r="N16" s="110"/>
      <c r="O16" s="110"/>
    </row>
    <row r="17" spans="1:15" s="110" customFormat="1" ht="24.95" customHeight="1" x14ac:dyDescent="0.2">
      <c r="A17" s="193" t="s">
        <v>142</v>
      </c>
      <c r="B17" s="199" t="s">
        <v>220</v>
      </c>
      <c r="C17" s="113">
        <v>0.31483667847304209</v>
      </c>
      <c r="D17" s="115">
        <v>16</v>
      </c>
      <c r="E17" s="114" t="s">
        <v>513</v>
      </c>
      <c r="F17" s="114">
        <v>16</v>
      </c>
      <c r="G17" s="114">
        <v>16</v>
      </c>
      <c r="H17" s="140">
        <v>13</v>
      </c>
      <c r="I17" s="115">
        <v>3</v>
      </c>
      <c r="J17" s="116">
        <v>23.076923076923077</v>
      </c>
    </row>
    <row r="18" spans="1:15" s="287" customFormat="1" ht="24.95" customHeight="1" x14ac:dyDescent="0.2">
      <c r="A18" s="201" t="s">
        <v>144</v>
      </c>
      <c r="B18" s="202" t="s">
        <v>145</v>
      </c>
      <c r="C18" s="113" t="s">
        <v>513</v>
      </c>
      <c r="D18" s="115" t="s">
        <v>513</v>
      </c>
      <c r="E18" s="114">
        <v>249</v>
      </c>
      <c r="F18" s="114">
        <v>255</v>
      </c>
      <c r="G18" s="114">
        <v>259</v>
      </c>
      <c r="H18" s="140">
        <v>269</v>
      </c>
      <c r="I18" s="115" t="s">
        <v>513</v>
      </c>
      <c r="J18" s="116" t="s">
        <v>513</v>
      </c>
      <c r="K18" s="110"/>
      <c r="L18" s="110"/>
      <c r="M18" s="110"/>
      <c r="N18" s="110"/>
      <c r="O18" s="110"/>
    </row>
    <row r="19" spans="1:15" s="110" customFormat="1" ht="24.95" customHeight="1" x14ac:dyDescent="0.2">
      <c r="A19" s="193" t="s">
        <v>146</v>
      </c>
      <c r="B19" s="199" t="s">
        <v>147</v>
      </c>
      <c r="C19" s="113">
        <v>16.528925619834709</v>
      </c>
      <c r="D19" s="115">
        <v>840</v>
      </c>
      <c r="E19" s="114">
        <v>894</v>
      </c>
      <c r="F19" s="114">
        <v>866</v>
      </c>
      <c r="G19" s="114">
        <v>892</v>
      </c>
      <c r="H19" s="140">
        <v>845</v>
      </c>
      <c r="I19" s="115">
        <v>-5</v>
      </c>
      <c r="J19" s="116">
        <v>-0.59171597633136097</v>
      </c>
    </row>
    <row r="20" spans="1:15" s="287" customFormat="1" ht="24.95" customHeight="1" x14ac:dyDescent="0.2">
      <c r="A20" s="193" t="s">
        <v>148</v>
      </c>
      <c r="B20" s="199" t="s">
        <v>149</v>
      </c>
      <c r="C20" s="113">
        <v>5.667060212514758</v>
      </c>
      <c r="D20" s="115">
        <v>288</v>
      </c>
      <c r="E20" s="114">
        <v>315</v>
      </c>
      <c r="F20" s="114">
        <v>322</v>
      </c>
      <c r="G20" s="114">
        <v>319</v>
      </c>
      <c r="H20" s="140">
        <v>324</v>
      </c>
      <c r="I20" s="115">
        <v>-36</v>
      </c>
      <c r="J20" s="116">
        <v>-11.111111111111111</v>
      </c>
      <c r="K20" s="110"/>
      <c r="L20" s="110"/>
      <c r="M20" s="110"/>
      <c r="N20" s="110"/>
      <c r="O20" s="110"/>
    </row>
    <row r="21" spans="1:15" s="110" customFormat="1" ht="24.95" customHeight="1" x14ac:dyDescent="0.2">
      <c r="A21" s="201" t="s">
        <v>150</v>
      </c>
      <c r="B21" s="202" t="s">
        <v>151</v>
      </c>
      <c r="C21" s="113">
        <v>11.845730027548209</v>
      </c>
      <c r="D21" s="115">
        <v>602</v>
      </c>
      <c r="E21" s="114">
        <v>697</v>
      </c>
      <c r="F21" s="114">
        <v>757</v>
      </c>
      <c r="G21" s="114">
        <v>723</v>
      </c>
      <c r="H21" s="140">
        <v>701</v>
      </c>
      <c r="I21" s="115">
        <v>-99</v>
      </c>
      <c r="J21" s="116">
        <v>-14.122681883024251</v>
      </c>
    </row>
    <row r="22" spans="1:15" s="110" customFormat="1" ht="24.95" customHeight="1" x14ac:dyDescent="0.2">
      <c r="A22" s="201" t="s">
        <v>152</v>
      </c>
      <c r="B22" s="199" t="s">
        <v>153</v>
      </c>
      <c r="C22" s="113">
        <v>2.3022432113341202</v>
      </c>
      <c r="D22" s="115">
        <v>117</v>
      </c>
      <c r="E22" s="114">
        <v>128</v>
      </c>
      <c r="F22" s="114">
        <v>126</v>
      </c>
      <c r="G22" s="114">
        <v>117</v>
      </c>
      <c r="H22" s="140">
        <v>122</v>
      </c>
      <c r="I22" s="115">
        <v>-5</v>
      </c>
      <c r="J22" s="116">
        <v>-4.0983606557377046</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10.507674144037781</v>
      </c>
      <c r="D24" s="115">
        <v>534</v>
      </c>
      <c r="E24" s="114">
        <v>541</v>
      </c>
      <c r="F24" s="114">
        <v>566</v>
      </c>
      <c r="G24" s="114">
        <v>546</v>
      </c>
      <c r="H24" s="140">
        <v>541</v>
      </c>
      <c r="I24" s="115">
        <v>-7</v>
      </c>
      <c r="J24" s="116">
        <v>-1.2939001848428835</v>
      </c>
    </row>
    <row r="25" spans="1:15" s="110" customFormat="1" ht="24.95" customHeight="1" x14ac:dyDescent="0.2">
      <c r="A25" s="193" t="s">
        <v>222</v>
      </c>
      <c r="B25" s="204" t="s">
        <v>159</v>
      </c>
      <c r="C25" s="113">
        <v>3.7583628492719403</v>
      </c>
      <c r="D25" s="115">
        <v>191</v>
      </c>
      <c r="E25" s="114">
        <v>204</v>
      </c>
      <c r="F25" s="114">
        <v>195</v>
      </c>
      <c r="G25" s="114">
        <v>205</v>
      </c>
      <c r="H25" s="140">
        <v>186</v>
      </c>
      <c r="I25" s="115">
        <v>5</v>
      </c>
      <c r="J25" s="116">
        <v>2.6881720430107525</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1.2003148366784731</v>
      </c>
      <c r="D27" s="115">
        <v>61</v>
      </c>
      <c r="E27" s="114">
        <v>61</v>
      </c>
      <c r="F27" s="114">
        <v>64</v>
      </c>
      <c r="G27" s="114">
        <v>64</v>
      </c>
      <c r="H27" s="140">
        <v>61</v>
      </c>
      <c r="I27" s="115">
        <v>0</v>
      </c>
      <c r="J27" s="116">
        <v>0</v>
      </c>
    </row>
    <row r="28" spans="1:15" s="110" customFormat="1" ht="24.95" customHeight="1" x14ac:dyDescent="0.2">
      <c r="A28" s="193" t="s">
        <v>163</v>
      </c>
      <c r="B28" s="199" t="s">
        <v>164</v>
      </c>
      <c r="C28" s="113">
        <v>3.1877213695395512</v>
      </c>
      <c r="D28" s="115">
        <v>162</v>
      </c>
      <c r="E28" s="114">
        <v>172</v>
      </c>
      <c r="F28" s="114">
        <v>163</v>
      </c>
      <c r="G28" s="114">
        <v>156</v>
      </c>
      <c r="H28" s="140">
        <v>148</v>
      </c>
      <c r="I28" s="115">
        <v>14</v>
      </c>
      <c r="J28" s="116">
        <v>9.4594594594594597</v>
      </c>
    </row>
    <row r="29" spans="1:15" s="110" customFormat="1" ht="24.95" customHeight="1" x14ac:dyDescent="0.2">
      <c r="A29" s="193">
        <v>86</v>
      </c>
      <c r="B29" s="199" t="s">
        <v>165</v>
      </c>
      <c r="C29" s="113">
        <v>7.0641479732388825</v>
      </c>
      <c r="D29" s="115">
        <v>359</v>
      </c>
      <c r="E29" s="114">
        <v>365</v>
      </c>
      <c r="F29" s="114">
        <v>368</v>
      </c>
      <c r="G29" s="114">
        <v>360</v>
      </c>
      <c r="H29" s="140">
        <v>372</v>
      </c>
      <c r="I29" s="115">
        <v>-13</v>
      </c>
      <c r="J29" s="116">
        <v>-3.4946236559139785</v>
      </c>
    </row>
    <row r="30" spans="1:15" s="110" customFormat="1" ht="24.95" customHeight="1" x14ac:dyDescent="0.2">
      <c r="A30" s="193">
        <v>87.88</v>
      </c>
      <c r="B30" s="204" t="s">
        <v>166</v>
      </c>
      <c r="C30" s="113">
        <v>3.109012199921291</v>
      </c>
      <c r="D30" s="115">
        <v>158</v>
      </c>
      <c r="E30" s="114">
        <v>151</v>
      </c>
      <c r="F30" s="114">
        <v>156</v>
      </c>
      <c r="G30" s="114">
        <v>167</v>
      </c>
      <c r="H30" s="140">
        <v>180</v>
      </c>
      <c r="I30" s="115">
        <v>-22</v>
      </c>
      <c r="J30" s="116">
        <v>-12.222222222222221</v>
      </c>
    </row>
    <row r="31" spans="1:15" s="110" customFormat="1" ht="24.95" customHeight="1" x14ac:dyDescent="0.2">
      <c r="A31" s="193" t="s">
        <v>167</v>
      </c>
      <c r="B31" s="199" t="s">
        <v>168</v>
      </c>
      <c r="C31" s="113">
        <v>16.765053128689491</v>
      </c>
      <c r="D31" s="115">
        <v>852</v>
      </c>
      <c r="E31" s="114">
        <v>873</v>
      </c>
      <c r="F31" s="114">
        <v>875</v>
      </c>
      <c r="G31" s="114">
        <v>890</v>
      </c>
      <c r="H31" s="140">
        <v>841</v>
      </c>
      <c r="I31" s="115">
        <v>11</v>
      </c>
      <c r="J31" s="116">
        <v>1.3079667063020215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2.4793388429752068</v>
      </c>
      <c r="D34" s="115">
        <v>126</v>
      </c>
      <c r="E34" s="114">
        <v>114</v>
      </c>
      <c r="F34" s="114">
        <v>132</v>
      </c>
      <c r="G34" s="114">
        <v>126</v>
      </c>
      <c r="H34" s="140">
        <v>122</v>
      </c>
      <c r="I34" s="115">
        <v>4</v>
      </c>
      <c r="J34" s="116">
        <v>3.278688524590164</v>
      </c>
    </row>
    <row r="35" spans="1:10" s="110" customFormat="1" ht="24.95" customHeight="1" x14ac:dyDescent="0.2">
      <c r="A35" s="292" t="s">
        <v>171</v>
      </c>
      <c r="B35" s="293" t="s">
        <v>172</v>
      </c>
      <c r="C35" s="113">
        <v>13.478945297127115</v>
      </c>
      <c r="D35" s="115">
        <v>685</v>
      </c>
      <c r="E35" s="114">
        <v>693</v>
      </c>
      <c r="F35" s="114">
        <v>715</v>
      </c>
      <c r="G35" s="114">
        <v>726</v>
      </c>
      <c r="H35" s="140">
        <v>723</v>
      </c>
      <c r="I35" s="115">
        <v>-38</v>
      </c>
      <c r="J35" s="116">
        <v>-5.2558782849239281</v>
      </c>
    </row>
    <row r="36" spans="1:10" s="110" customFormat="1" ht="24.95" customHeight="1" x14ac:dyDescent="0.2">
      <c r="A36" s="294" t="s">
        <v>173</v>
      </c>
      <c r="B36" s="295" t="s">
        <v>174</v>
      </c>
      <c r="C36" s="125">
        <v>84.041715859897678</v>
      </c>
      <c r="D36" s="143">
        <v>4271</v>
      </c>
      <c r="E36" s="144">
        <v>4503</v>
      </c>
      <c r="F36" s="144">
        <v>4558</v>
      </c>
      <c r="G36" s="144">
        <v>4533</v>
      </c>
      <c r="H36" s="145">
        <v>4413</v>
      </c>
      <c r="I36" s="143">
        <v>-142</v>
      </c>
      <c r="J36" s="146">
        <v>-3.2177656922728302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3" t="s">
        <v>225</v>
      </c>
      <c r="B39" s="613"/>
      <c r="C39" s="613"/>
      <c r="D39" s="613"/>
      <c r="E39" s="613"/>
      <c r="F39" s="613"/>
      <c r="G39" s="613"/>
      <c r="H39" s="613"/>
      <c r="I39" s="613"/>
      <c r="J39" s="613"/>
    </row>
    <row r="40" spans="1:10" ht="18.75" customHeight="1" x14ac:dyDescent="0.2">
      <c r="A40" s="613"/>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69" t="s">
        <v>331</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57</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332</v>
      </c>
      <c r="B7" s="575"/>
      <c r="C7" s="575"/>
      <c r="D7" s="580" t="s">
        <v>94</v>
      </c>
      <c r="E7" s="583" t="s">
        <v>326</v>
      </c>
      <c r="F7" s="584"/>
      <c r="G7" s="584"/>
      <c r="H7" s="584"/>
      <c r="I7" s="585"/>
      <c r="J7" s="586" t="s">
        <v>180</v>
      </c>
      <c r="K7" s="587"/>
      <c r="L7" s="96"/>
      <c r="M7" s="96"/>
      <c r="N7" s="96"/>
      <c r="O7" s="96"/>
    </row>
    <row r="8" spans="1:15" ht="21.75" customHeight="1" x14ac:dyDescent="0.2">
      <c r="A8" s="576"/>
      <c r="B8" s="577"/>
      <c r="C8" s="577"/>
      <c r="D8" s="581"/>
      <c r="E8" s="590" t="s">
        <v>97</v>
      </c>
      <c r="F8" s="590" t="s">
        <v>98</v>
      </c>
      <c r="G8" s="590" t="s">
        <v>99</v>
      </c>
      <c r="H8" s="590" t="s">
        <v>100</v>
      </c>
      <c r="I8" s="590" t="s">
        <v>101</v>
      </c>
      <c r="J8" s="588"/>
      <c r="K8" s="589"/>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5082</v>
      </c>
      <c r="F11" s="264">
        <v>5310</v>
      </c>
      <c r="G11" s="264">
        <v>5405</v>
      </c>
      <c r="H11" s="264">
        <v>5385</v>
      </c>
      <c r="I11" s="265">
        <v>5258</v>
      </c>
      <c r="J11" s="263">
        <v>-176</v>
      </c>
      <c r="K11" s="266">
        <v>-3.3472803347280333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41.361668634395905</v>
      </c>
      <c r="E13" s="115">
        <v>2102</v>
      </c>
      <c r="F13" s="114">
        <v>2180</v>
      </c>
      <c r="G13" s="114">
        <v>2228</v>
      </c>
      <c r="H13" s="114">
        <v>2223</v>
      </c>
      <c r="I13" s="140">
        <v>2171</v>
      </c>
      <c r="J13" s="115">
        <v>-69</v>
      </c>
      <c r="K13" s="116">
        <v>-3.1782588668816212</v>
      </c>
    </row>
    <row r="14" spans="1:15" ht="15.95" customHeight="1" x14ac:dyDescent="0.2">
      <c r="A14" s="306" t="s">
        <v>230</v>
      </c>
      <c r="B14" s="307"/>
      <c r="C14" s="308"/>
      <c r="D14" s="113">
        <v>41.49940968122786</v>
      </c>
      <c r="E14" s="115">
        <v>2109</v>
      </c>
      <c r="F14" s="114">
        <v>2239</v>
      </c>
      <c r="G14" s="114">
        <v>2291</v>
      </c>
      <c r="H14" s="114">
        <v>2261</v>
      </c>
      <c r="I14" s="140">
        <v>2199</v>
      </c>
      <c r="J14" s="115">
        <v>-90</v>
      </c>
      <c r="K14" s="116">
        <v>-4.0927694406548429</v>
      </c>
    </row>
    <row r="15" spans="1:15" ht="15.95" customHeight="1" x14ac:dyDescent="0.2">
      <c r="A15" s="306" t="s">
        <v>231</v>
      </c>
      <c r="B15" s="307"/>
      <c r="C15" s="308"/>
      <c r="D15" s="113">
        <v>7.221566312475403</v>
      </c>
      <c r="E15" s="115">
        <v>367</v>
      </c>
      <c r="F15" s="114">
        <v>369</v>
      </c>
      <c r="G15" s="114">
        <v>361</v>
      </c>
      <c r="H15" s="114">
        <v>389</v>
      </c>
      <c r="I15" s="140">
        <v>398</v>
      </c>
      <c r="J15" s="115">
        <v>-31</v>
      </c>
      <c r="K15" s="116">
        <v>-7.7889447236180906</v>
      </c>
    </row>
    <row r="16" spans="1:15" ht="15.95" customHeight="1" x14ac:dyDescent="0.2">
      <c r="A16" s="306" t="s">
        <v>232</v>
      </c>
      <c r="B16" s="307"/>
      <c r="C16" s="308"/>
      <c r="D16" s="113">
        <v>2.6761117670208581</v>
      </c>
      <c r="E16" s="115">
        <v>136</v>
      </c>
      <c r="F16" s="114">
        <v>137</v>
      </c>
      <c r="G16" s="114">
        <v>142</v>
      </c>
      <c r="H16" s="114">
        <v>133</v>
      </c>
      <c r="I16" s="140">
        <v>129</v>
      </c>
      <c r="J16" s="115">
        <v>7</v>
      </c>
      <c r="K16" s="116">
        <v>5.4263565891472867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2.3612750885478158</v>
      </c>
      <c r="E18" s="115">
        <v>120</v>
      </c>
      <c r="F18" s="114">
        <v>110</v>
      </c>
      <c r="G18" s="114">
        <v>117</v>
      </c>
      <c r="H18" s="114">
        <v>116</v>
      </c>
      <c r="I18" s="140">
        <v>119</v>
      </c>
      <c r="J18" s="115">
        <v>1</v>
      </c>
      <c r="K18" s="116">
        <v>0.84033613445378152</v>
      </c>
    </row>
    <row r="19" spans="1:11" ht="14.1" customHeight="1" x14ac:dyDescent="0.2">
      <c r="A19" s="306" t="s">
        <v>235</v>
      </c>
      <c r="B19" s="307" t="s">
        <v>236</v>
      </c>
      <c r="C19" s="308"/>
      <c r="D19" s="113">
        <v>1.9283746556473829</v>
      </c>
      <c r="E19" s="115">
        <v>98</v>
      </c>
      <c r="F19" s="114">
        <v>89</v>
      </c>
      <c r="G19" s="114">
        <v>94</v>
      </c>
      <c r="H19" s="114">
        <v>95</v>
      </c>
      <c r="I19" s="140">
        <v>97</v>
      </c>
      <c r="J19" s="115">
        <v>1</v>
      </c>
      <c r="K19" s="116">
        <v>1.0309278350515463</v>
      </c>
    </row>
    <row r="20" spans="1:11" ht="14.1" customHeight="1" x14ac:dyDescent="0.2">
      <c r="A20" s="306">
        <v>12</v>
      </c>
      <c r="B20" s="307" t="s">
        <v>237</v>
      </c>
      <c r="C20" s="308"/>
      <c r="D20" s="113">
        <v>1.0232192050373869</v>
      </c>
      <c r="E20" s="115">
        <v>52</v>
      </c>
      <c r="F20" s="114">
        <v>56</v>
      </c>
      <c r="G20" s="114">
        <v>59</v>
      </c>
      <c r="H20" s="114">
        <v>57</v>
      </c>
      <c r="I20" s="140">
        <v>58</v>
      </c>
      <c r="J20" s="115">
        <v>-6</v>
      </c>
      <c r="K20" s="116">
        <v>-10.344827586206897</v>
      </c>
    </row>
    <row r="21" spans="1:11" ht="14.1" customHeight="1" x14ac:dyDescent="0.2">
      <c r="A21" s="306">
        <v>21</v>
      </c>
      <c r="B21" s="307" t="s">
        <v>238</v>
      </c>
      <c r="C21" s="308"/>
      <c r="D21" s="113">
        <v>0.1180637544273908</v>
      </c>
      <c r="E21" s="115">
        <v>6</v>
      </c>
      <c r="F21" s="114">
        <v>7</v>
      </c>
      <c r="G21" s="114">
        <v>7</v>
      </c>
      <c r="H21" s="114">
        <v>5</v>
      </c>
      <c r="I21" s="140">
        <v>5</v>
      </c>
      <c r="J21" s="115">
        <v>1</v>
      </c>
      <c r="K21" s="116">
        <v>20</v>
      </c>
    </row>
    <row r="22" spans="1:11" ht="14.1" customHeight="1" x14ac:dyDescent="0.2">
      <c r="A22" s="306">
        <v>22</v>
      </c>
      <c r="B22" s="307" t="s">
        <v>239</v>
      </c>
      <c r="C22" s="308"/>
      <c r="D22" s="113">
        <v>0.17709563164108619</v>
      </c>
      <c r="E22" s="115">
        <v>9</v>
      </c>
      <c r="F22" s="114">
        <v>11</v>
      </c>
      <c r="G22" s="114">
        <v>9</v>
      </c>
      <c r="H22" s="114">
        <v>11</v>
      </c>
      <c r="I22" s="140">
        <v>11</v>
      </c>
      <c r="J22" s="115">
        <v>-2</v>
      </c>
      <c r="K22" s="116">
        <v>-18.181818181818183</v>
      </c>
    </row>
    <row r="23" spans="1:11" ht="14.1" customHeight="1" x14ac:dyDescent="0.2">
      <c r="A23" s="306">
        <v>23</v>
      </c>
      <c r="B23" s="307" t="s">
        <v>240</v>
      </c>
      <c r="C23" s="308"/>
      <c r="D23" s="113">
        <v>2.7154663518299884</v>
      </c>
      <c r="E23" s="115">
        <v>138</v>
      </c>
      <c r="F23" s="114">
        <v>143</v>
      </c>
      <c r="G23" s="114">
        <v>145</v>
      </c>
      <c r="H23" s="114">
        <v>145</v>
      </c>
      <c r="I23" s="140">
        <v>146</v>
      </c>
      <c r="J23" s="115">
        <v>-8</v>
      </c>
      <c r="K23" s="116">
        <v>-5.4794520547945202</v>
      </c>
    </row>
    <row r="24" spans="1:11" ht="14.1" customHeight="1" x14ac:dyDescent="0.2">
      <c r="A24" s="306">
        <v>24</v>
      </c>
      <c r="B24" s="307" t="s">
        <v>241</v>
      </c>
      <c r="C24" s="308"/>
      <c r="D24" s="113">
        <v>0.74773711137347498</v>
      </c>
      <c r="E24" s="115">
        <v>38</v>
      </c>
      <c r="F24" s="114">
        <v>37</v>
      </c>
      <c r="G24" s="114">
        <v>42</v>
      </c>
      <c r="H24" s="114">
        <v>34</v>
      </c>
      <c r="I24" s="140">
        <v>29</v>
      </c>
      <c r="J24" s="115">
        <v>9</v>
      </c>
      <c r="K24" s="116">
        <v>31.03448275862069</v>
      </c>
    </row>
    <row r="25" spans="1:11" ht="14.1" customHeight="1" x14ac:dyDescent="0.2">
      <c r="A25" s="306">
        <v>25</v>
      </c>
      <c r="B25" s="307" t="s">
        <v>242</v>
      </c>
      <c r="C25" s="308"/>
      <c r="D25" s="113">
        <v>0.90515545060999603</v>
      </c>
      <c r="E25" s="115">
        <v>46</v>
      </c>
      <c r="F25" s="114">
        <v>47</v>
      </c>
      <c r="G25" s="114">
        <v>56</v>
      </c>
      <c r="H25" s="114">
        <v>51</v>
      </c>
      <c r="I25" s="140">
        <v>46</v>
      </c>
      <c r="J25" s="115">
        <v>0</v>
      </c>
      <c r="K25" s="116">
        <v>0</v>
      </c>
    </row>
    <row r="26" spans="1:11" ht="14.1" customHeight="1" x14ac:dyDescent="0.2">
      <c r="A26" s="306">
        <v>26</v>
      </c>
      <c r="B26" s="307" t="s">
        <v>243</v>
      </c>
      <c r="C26" s="308"/>
      <c r="D26" s="113">
        <v>0.9248327430145612</v>
      </c>
      <c r="E26" s="115">
        <v>47</v>
      </c>
      <c r="F26" s="114">
        <v>52</v>
      </c>
      <c r="G26" s="114">
        <v>57</v>
      </c>
      <c r="H26" s="114">
        <v>51</v>
      </c>
      <c r="I26" s="140">
        <v>53</v>
      </c>
      <c r="J26" s="115">
        <v>-6</v>
      </c>
      <c r="K26" s="116">
        <v>-11.320754716981131</v>
      </c>
    </row>
    <row r="27" spans="1:11" ht="14.1" customHeight="1" x14ac:dyDescent="0.2">
      <c r="A27" s="306">
        <v>27</v>
      </c>
      <c r="B27" s="307" t="s">
        <v>244</v>
      </c>
      <c r="C27" s="308"/>
      <c r="D27" s="113">
        <v>0.23612750885478159</v>
      </c>
      <c r="E27" s="115">
        <v>12</v>
      </c>
      <c r="F27" s="114">
        <v>11</v>
      </c>
      <c r="G27" s="114">
        <v>12</v>
      </c>
      <c r="H27" s="114">
        <v>11</v>
      </c>
      <c r="I27" s="140">
        <v>8</v>
      </c>
      <c r="J27" s="115">
        <v>4</v>
      </c>
      <c r="K27" s="116">
        <v>50</v>
      </c>
    </row>
    <row r="28" spans="1:11" ht="14.1" customHeight="1" x14ac:dyDescent="0.2">
      <c r="A28" s="306">
        <v>28</v>
      </c>
      <c r="B28" s="307" t="s">
        <v>245</v>
      </c>
      <c r="C28" s="308"/>
      <c r="D28" s="113">
        <v>0.1180637544273908</v>
      </c>
      <c r="E28" s="115">
        <v>6</v>
      </c>
      <c r="F28" s="114">
        <v>11</v>
      </c>
      <c r="G28" s="114">
        <v>11</v>
      </c>
      <c r="H28" s="114">
        <v>12</v>
      </c>
      <c r="I28" s="140">
        <v>13</v>
      </c>
      <c r="J28" s="115">
        <v>-7</v>
      </c>
      <c r="K28" s="116">
        <v>-53.846153846153847</v>
      </c>
    </row>
    <row r="29" spans="1:11" ht="14.1" customHeight="1" x14ac:dyDescent="0.2">
      <c r="A29" s="306">
        <v>29</v>
      </c>
      <c r="B29" s="307" t="s">
        <v>246</v>
      </c>
      <c r="C29" s="308"/>
      <c r="D29" s="113">
        <v>3.3648170011806378</v>
      </c>
      <c r="E29" s="115">
        <v>171</v>
      </c>
      <c r="F29" s="114">
        <v>184</v>
      </c>
      <c r="G29" s="114">
        <v>200</v>
      </c>
      <c r="H29" s="114">
        <v>199</v>
      </c>
      <c r="I29" s="140">
        <v>203</v>
      </c>
      <c r="J29" s="115">
        <v>-32</v>
      </c>
      <c r="K29" s="116">
        <v>-15.763546798029557</v>
      </c>
    </row>
    <row r="30" spans="1:11" ht="14.1" customHeight="1" x14ac:dyDescent="0.2">
      <c r="A30" s="306" t="s">
        <v>247</v>
      </c>
      <c r="B30" s="307" t="s">
        <v>248</v>
      </c>
      <c r="C30" s="308"/>
      <c r="D30" s="113">
        <v>0.4329004329004329</v>
      </c>
      <c r="E30" s="115">
        <v>22</v>
      </c>
      <c r="F30" s="114">
        <v>20</v>
      </c>
      <c r="G30" s="114">
        <v>18</v>
      </c>
      <c r="H30" s="114">
        <v>23</v>
      </c>
      <c r="I30" s="140">
        <v>24</v>
      </c>
      <c r="J30" s="115">
        <v>-2</v>
      </c>
      <c r="K30" s="116">
        <v>-8.3333333333333339</v>
      </c>
    </row>
    <row r="31" spans="1:11" ht="14.1" customHeight="1" x14ac:dyDescent="0.2">
      <c r="A31" s="306" t="s">
        <v>249</v>
      </c>
      <c r="B31" s="307" t="s">
        <v>250</v>
      </c>
      <c r="C31" s="308"/>
      <c r="D31" s="113">
        <v>2.7941755214482487</v>
      </c>
      <c r="E31" s="115">
        <v>142</v>
      </c>
      <c r="F31" s="114">
        <v>158</v>
      </c>
      <c r="G31" s="114">
        <v>176</v>
      </c>
      <c r="H31" s="114">
        <v>169</v>
      </c>
      <c r="I31" s="140">
        <v>172</v>
      </c>
      <c r="J31" s="115">
        <v>-30</v>
      </c>
      <c r="K31" s="116">
        <v>-17.441860465116278</v>
      </c>
    </row>
    <row r="32" spans="1:11" ht="14.1" customHeight="1" x14ac:dyDescent="0.2">
      <c r="A32" s="306">
        <v>31</v>
      </c>
      <c r="B32" s="307" t="s">
        <v>251</v>
      </c>
      <c r="C32" s="308"/>
      <c r="D32" s="113" t="s">
        <v>513</v>
      </c>
      <c r="E32" s="115" t="s">
        <v>513</v>
      </c>
      <c r="F32" s="114" t="s">
        <v>513</v>
      </c>
      <c r="G32" s="114">
        <v>5</v>
      </c>
      <c r="H32" s="114">
        <v>5</v>
      </c>
      <c r="I32" s="140">
        <v>5</v>
      </c>
      <c r="J32" s="115" t="s">
        <v>513</v>
      </c>
      <c r="K32" s="116" t="s">
        <v>513</v>
      </c>
    </row>
    <row r="33" spans="1:11" ht="14.1" customHeight="1" x14ac:dyDescent="0.2">
      <c r="A33" s="306">
        <v>32</v>
      </c>
      <c r="B33" s="307" t="s">
        <v>252</v>
      </c>
      <c r="C33" s="308"/>
      <c r="D33" s="113">
        <v>0.86580086580086579</v>
      </c>
      <c r="E33" s="115">
        <v>44</v>
      </c>
      <c r="F33" s="114">
        <v>36</v>
      </c>
      <c r="G33" s="114">
        <v>39</v>
      </c>
      <c r="H33" s="114">
        <v>43</v>
      </c>
      <c r="I33" s="140">
        <v>40</v>
      </c>
      <c r="J33" s="115">
        <v>4</v>
      </c>
      <c r="K33" s="116">
        <v>10</v>
      </c>
    </row>
    <row r="34" spans="1:11" ht="14.1" customHeight="1" x14ac:dyDescent="0.2">
      <c r="A34" s="306">
        <v>33</v>
      </c>
      <c r="B34" s="307" t="s">
        <v>253</v>
      </c>
      <c r="C34" s="308"/>
      <c r="D34" s="113">
        <v>0.51160960251869347</v>
      </c>
      <c r="E34" s="115">
        <v>26</v>
      </c>
      <c r="F34" s="114">
        <v>23</v>
      </c>
      <c r="G34" s="114">
        <v>21</v>
      </c>
      <c r="H34" s="114">
        <v>22</v>
      </c>
      <c r="I34" s="140">
        <v>25</v>
      </c>
      <c r="J34" s="115">
        <v>1</v>
      </c>
      <c r="K34" s="116">
        <v>4</v>
      </c>
    </row>
    <row r="35" spans="1:11" ht="14.1" customHeight="1" x14ac:dyDescent="0.2">
      <c r="A35" s="306">
        <v>34</v>
      </c>
      <c r="B35" s="307" t="s">
        <v>254</v>
      </c>
      <c r="C35" s="308"/>
      <c r="D35" s="113">
        <v>3.8370720188902006</v>
      </c>
      <c r="E35" s="115">
        <v>195</v>
      </c>
      <c r="F35" s="114">
        <v>193</v>
      </c>
      <c r="G35" s="114">
        <v>189</v>
      </c>
      <c r="H35" s="114">
        <v>182</v>
      </c>
      <c r="I35" s="140">
        <v>184</v>
      </c>
      <c r="J35" s="115">
        <v>11</v>
      </c>
      <c r="K35" s="116">
        <v>5.9782608695652177</v>
      </c>
    </row>
    <row r="36" spans="1:11" ht="14.1" customHeight="1" x14ac:dyDescent="0.2">
      <c r="A36" s="306">
        <v>41</v>
      </c>
      <c r="B36" s="307" t="s">
        <v>255</v>
      </c>
      <c r="C36" s="308"/>
      <c r="D36" s="113">
        <v>0.27548209366391185</v>
      </c>
      <c r="E36" s="115">
        <v>14</v>
      </c>
      <c r="F36" s="114">
        <v>14</v>
      </c>
      <c r="G36" s="114">
        <v>14</v>
      </c>
      <c r="H36" s="114">
        <v>16</v>
      </c>
      <c r="I36" s="140">
        <v>16</v>
      </c>
      <c r="J36" s="115">
        <v>-2</v>
      </c>
      <c r="K36" s="116">
        <v>-12.5</v>
      </c>
    </row>
    <row r="37" spans="1:11" ht="14.1" customHeight="1" x14ac:dyDescent="0.2">
      <c r="A37" s="306">
        <v>42</v>
      </c>
      <c r="B37" s="307" t="s">
        <v>256</v>
      </c>
      <c r="C37" s="308"/>
      <c r="D37" s="113" t="s">
        <v>513</v>
      </c>
      <c r="E37" s="115" t="s">
        <v>513</v>
      </c>
      <c r="F37" s="114">
        <v>4</v>
      </c>
      <c r="G37" s="114" t="s">
        <v>513</v>
      </c>
      <c r="H37" s="114" t="s">
        <v>513</v>
      </c>
      <c r="I37" s="140" t="s">
        <v>513</v>
      </c>
      <c r="J37" s="115" t="s">
        <v>513</v>
      </c>
      <c r="K37" s="116" t="s">
        <v>513</v>
      </c>
    </row>
    <row r="38" spans="1:11" ht="14.1" customHeight="1" x14ac:dyDescent="0.2">
      <c r="A38" s="306">
        <v>43</v>
      </c>
      <c r="B38" s="307" t="s">
        <v>257</v>
      </c>
      <c r="C38" s="308"/>
      <c r="D38" s="113">
        <v>0.37386855568673749</v>
      </c>
      <c r="E38" s="115">
        <v>19</v>
      </c>
      <c r="F38" s="114">
        <v>17</v>
      </c>
      <c r="G38" s="114">
        <v>18</v>
      </c>
      <c r="H38" s="114">
        <v>20</v>
      </c>
      <c r="I38" s="140">
        <v>25</v>
      </c>
      <c r="J38" s="115">
        <v>-6</v>
      </c>
      <c r="K38" s="116">
        <v>-24</v>
      </c>
    </row>
    <row r="39" spans="1:11" ht="14.1" customHeight="1" x14ac:dyDescent="0.2">
      <c r="A39" s="306">
        <v>51</v>
      </c>
      <c r="B39" s="307" t="s">
        <v>258</v>
      </c>
      <c r="C39" s="308"/>
      <c r="D39" s="113">
        <v>7.5757575757575761</v>
      </c>
      <c r="E39" s="115">
        <v>385</v>
      </c>
      <c r="F39" s="114">
        <v>410</v>
      </c>
      <c r="G39" s="114">
        <v>405</v>
      </c>
      <c r="H39" s="114">
        <v>402</v>
      </c>
      <c r="I39" s="140">
        <v>395</v>
      </c>
      <c r="J39" s="115">
        <v>-10</v>
      </c>
      <c r="K39" s="116">
        <v>-2.5316455696202533</v>
      </c>
    </row>
    <row r="40" spans="1:11" ht="14.1" customHeight="1" x14ac:dyDescent="0.2">
      <c r="A40" s="306" t="s">
        <v>259</v>
      </c>
      <c r="B40" s="307" t="s">
        <v>260</v>
      </c>
      <c r="C40" s="308"/>
      <c r="D40" s="113">
        <v>7.4576938213301851</v>
      </c>
      <c r="E40" s="115">
        <v>379</v>
      </c>
      <c r="F40" s="114">
        <v>401</v>
      </c>
      <c r="G40" s="114">
        <v>396</v>
      </c>
      <c r="H40" s="114">
        <v>393</v>
      </c>
      <c r="I40" s="140">
        <v>386</v>
      </c>
      <c r="J40" s="115">
        <v>-7</v>
      </c>
      <c r="K40" s="116">
        <v>-1.8134715025906736</v>
      </c>
    </row>
    <row r="41" spans="1:11" ht="14.1" customHeight="1" x14ac:dyDescent="0.2">
      <c r="A41" s="306"/>
      <c r="B41" s="307" t="s">
        <v>261</v>
      </c>
      <c r="C41" s="308"/>
      <c r="D41" s="113">
        <v>3.2664305391578119</v>
      </c>
      <c r="E41" s="115">
        <v>166</v>
      </c>
      <c r="F41" s="114">
        <v>184</v>
      </c>
      <c r="G41" s="114">
        <v>181</v>
      </c>
      <c r="H41" s="114">
        <v>179</v>
      </c>
      <c r="I41" s="140">
        <v>168</v>
      </c>
      <c r="J41" s="115">
        <v>-2</v>
      </c>
      <c r="K41" s="116">
        <v>-1.1904761904761905</v>
      </c>
    </row>
    <row r="42" spans="1:11" ht="14.1" customHeight="1" x14ac:dyDescent="0.2">
      <c r="A42" s="306">
        <v>52</v>
      </c>
      <c r="B42" s="307" t="s">
        <v>262</v>
      </c>
      <c r="C42" s="308"/>
      <c r="D42" s="113">
        <v>3.0893349075167258</v>
      </c>
      <c r="E42" s="115">
        <v>157</v>
      </c>
      <c r="F42" s="114">
        <v>176</v>
      </c>
      <c r="G42" s="114">
        <v>177</v>
      </c>
      <c r="H42" s="114">
        <v>174</v>
      </c>
      <c r="I42" s="140">
        <v>166</v>
      </c>
      <c r="J42" s="115">
        <v>-9</v>
      </c>
      <c r="K42" s="116">
        <v>-5.4216867469879517</v>
      </c>
    </row>
    <row r="43" spans="1:11" ht="14.1" customHeight="1" x14ac:dyDescent="0.2">
      <c r="A43" s="306" t="s">
        <v>263</v>
      </c>
      <c r="B43" s="307" t="s">
        <v>264</v>
      </c>
      <c r="C43" s="308"/>
      <c r="D43" s="113">
        <v>3.0303030303030303</v>
      </c>
      <c r="E43" s="115">
        <v>154</v>
      </c>
      <c r="F43" s="114">
        <v>172</v>
      </c>
      <c r="G43" s="114">
        <v>173</v>
      </c>
      <c r="H43" s="114">
        <v>171</v>
      </c>
      <c r="I43" s="140">
        <v>163</v>
      </c>
      <c r="J43" s="115">
        <v>-9</v>
      </c>
      <c r="K43" s="116">
        <v>-5.5214723926380369</v>
      </c>
    </row>
    <row r="44" spans="1:11" ht="14.1" customHeight="1" x14ac:dyDescent="0.2">
      <c r="A44" s="306">
        <v>53</v>
      </c>
      <c r="B44" s="307" t="s">
        <v>265</v>
      </c>
      <c r="C44" s="308"/>
      <c r="D44" s="113">
        <v>0.74773711137347498</v>
      </c>
      <c r="E44" s="115">
        <v>38</v>
      </c>
      <c r="F44" s="114">
        <v>37</v>
      </c>
      <c r="G44" s="114">
        <v>35</v>
      </c>
      <c r="H44" s="114">
        <v>50</v>
      </c>
      <c r="I44" s="140">
        <v>39</v>
      </c>
      <c r="J44" s="115">
        <v>-1</v>
      </c>
      <c r="K44" s="116">
        <v>-2.5641025641025643</v>
      </c>
    </row>
    <row r="45" spans="1:11" ht="14.1" customHeight="1" x14ac:dyDescent="0.2">
      <c r="A45" s="306" t="s">
        <v>266</v>
      </c>
      <c r="B45" s="307" t="s">
        <v>267</v>
      </c>
      <c r="C45" s="308"/>
      <c r="D45" s="113">
        <v>0.72805981896890992</v>
      </c>
      <c r="E45" s="115">
        <v>37</v>
      </c>
      <c r="F45" s="114">
        <v>36</v>
      </c>
      <c r="G45" s="114">
        <v>34</v>
      </c>
      <c r="H45" s="114">
        <v>49</v>
      </c>
      <c r="I45" s="140">
        <v>38</v>
      </c>
      <c r="J45" s="115">
        <v>-1</v>
      </c>
      <c r="K45" s="116">
        <v>-2.6315789473684212</v>
      </c>
    </row>
    <row r="46" spans="1:11" ht="14.1" customHeight="1" x14ac:dyDescent="0.2">
      <c r="A46" s="306">
        <v>54</v>
      </c>
      <c r="B46" s="307" t="s">
        <v>268</v>
      </c>
      <c r="C46" s="308"/>
      <c r="D46" s="113">
        <v>11.9637937819756</v>
      </c>
      <c r="E46" s="115">
        <v>608</v>
      </c>
      <c r="F46" s="114">
        <v>618</v>
      </c>
      <c r="G46" s="114">
        <v>625</v>
      </c>
      <c r="H46" s="114">
        <v>623</v>
      </c>
      <c r="I46" s="140">
        <v>632</v>
      </c>
      <c r="J46" s="115">
        <v>-24</v>
      </c>
      <c r="K46" s="116">
        <v>-3.7974683544303796</v>
      </c>
    </row>
    <row r="47" spans="1:11" ht="14.1" customHeight="1" x14ac:dyDescent="0.2">
      <c r="A47" s="306">
        <v>61</v>
      </c>
      <c r="B47" s="307" t="s">
        <v>269</v>
      </c>
      <c r="C47" s="308"/>
      <c r="D47" s="113">
        <v>0.59031877213695394</v>
      </c>
      <c r="E47" s="115">
        <v>30</v>
      </c>
      <c r="F47" s="114">
        <v>39</v>
      </c>
      <c r="G47" s="114">
        <v>33</v>
      </c>
      <c r="H47" s="114">
        <v>29</v>
      </c>
      <c r="I47" s="140">
        <v>28</v>
      </c>
      <c r="J47" s="115">
        <v>2</v>
      </c>
      <c r="K47" s="116">
        <v>7.1428571428571432</v>
      </c>
    </row>
    <row r="48" spans="1:11" ht="14.1" customHeight="1" x14ac:dyDescent="0.2">
      <c r="A48" s="306">
        <v>62</v>
      </c>
      <c r="B48" s="307" t="s">
        <v>270</v>
      </c>
      <c r="C48" s="308"/>
      <c r="D48" s="113">
        <v>9.4254230617866988</v>
      </c>
      <c r="E48" s="115">
        <v>479</v>
      </c>
      <c r="F48" s="114">
        <v>514</v>
      </c>
      <c r="G48" s="114">
        <v>507</v>
      </c>
      <c r="H48" s="114">
        <v>538</v>
      </c>
      <c r="I48" s="140">
        <v>474</v>
      </c>
      <c r="J48" s="115">
        <v>5</v>
      </c>
      <c r="K48" s="116">
        <v>1.0548523206751055</v>
      </c>
    </row>
    <row r="49" spans="1:11" ht="14.1" customHeight="1" x14ac:dyDescent="0.2">
      <c r="A49" s="306">
        <v>63</v>
      </c>
      <c r="B49" s="307" t="s">
        <v>271</v>
      </c>
      <c r="C49" s="308"/>
      <c r="D49" s="113">
        <v>10.055096418732782</v>
      </c>
      <c r="E49" s="115">
        <v>511</v>
      </c>
      <c r="F49" s="114">
        <v>593</v>
      </c>
      <c r="G49" s="114">
        <v>641</v>
      </c>
      <c r="H49" s="114">
        <v>610</v>
      </c>
      <c r="I49" s="140">
        <v>603</v>
      </c>
      <c r="J49" s="115">
        <v>-92</v>
      </c>
      <c r="K49" s="116">
        <v>-15.257048092868988</v>
      </c>
    </row>
    <row r="50" spans="1:11" ht="14.1" customHeight="1" x14ac:dyDescent="0.2">
      <c r="A50" s="306" t="s">
        <v>272</v>
      </c>
      <c r="B50" s="307" t="s">
        <v>273</v>
      </c>
      <c r="C50" s="308"/>
      <c r="D50" s="113">
        <v>0.62967335694608417</v>
      </c>
      <c r="E50" s="115">
        <v>32</v>
      </c>
      <c r="F50" s="114">
        <v>37</v>
      </c>
      <c r="G50" s="114">
        <v>34</v>
      </c>
      <c r="H50" s="114">
        <v>29</v>
      </c>
      <c r="I50" s="140">
        <v>29</v>
      </c>
      <c r="J50" s="115">
        <v>3</v>
      </c>
      <c r="K50" s="116">
        <v>10.344827586206897</v>
      </c>
    </row>
    <row r="51" spans="1:11" ht="14.1" customHeight="1" x14ac:dyDescent="0.2">
      <c r="A51" s="306" t="s">
        <v>274</v>
      </c>
      <c r="B51" s="307" t="s">
        <v>275</v>
      </c>
      <c r="C51" s="308"/>
      <c r="D51" s="113">
        <v>8.3234946871310509</v>
      </c>
      <c r="E51" s="115">
        <v>423</v>
      </c>
      <c r="F51" s="114">
        <v>485</v>
      </c>
      <c r="G51" s="114">
        <v>527</v>
      </c>
      <c r="H51" s="114">
        <v>524</v>
      </c>
      <c r="I51" s="140">
        <v>512</v>
      </c>
      <c r="J51" s="115">
        <v>-89</v>
      </c>
      <c r="K51" s="116">
        <v>-17.3828125</v>
      </c>
    </row>
    <row r="52" spans="1:11" ht="14.1" customHeight="1" x14ac:dyDescent="0.2">
      <c r="A52" s="306">
        <v>71</v>
      </c>
      <c r="B52" s="307" t="s">
        <v>276</v>
      </c>
      <c r="C52" s="308"/>
      <c r="D52" s="113">
        <v>16.036993309720582</v>
      </c>
      <c r="E52" s="115">
        <v>815</v>
      </c>
      <c r="F52" s="114">
        <v>833</v>
      </c>
      <c r="G52" s="114">
        <v>836</v>
      </c>
      <c r="H52" s="114">
        <v>822</v>
      </c>
      <c r="I52" s="140">
        <v>793</v>
      </c>
      <c r="J52" s="115">
        <v>22</v>
      </c>
      <c r="K52" s="116">
        <v>2.7742749054224465</v>
      </c>
    </row>
    <row r="53" spans="1:11" ht="14.1" customHeight="1" x14ac:dyDescent="0.2">
      <c r="A53" s="306" t="s">
        <v>277</v>
      </c>
      <c r="B53" s="307" t="s">
        <v>278</v>
      </c>
      <c r="C53" s="308"/>
      <c r="D53" s="113">
        <v>1.0625737898465171</v>
      </c>
      <c r="E53" s="115">
        <v>54</v>
      </c>
      <c r="F53" s="114">
        <v>57</v>
      </c>
      <c r="G53" s="114">
        <v>56</v>
      </c>
      <c r="H53" s="114">
        <v>59</v>
      </c>
      <c r="I53" s="140">
        <v>54</v>
      </c>
      <c r="J53" s="115">
        <v>0</v>
      </c>
      <c r="K53" s="116">
        <v>0</v>
      </c>
    </row>
    <row r="54" spans="1:11" ht="14.1" customHeight="1" x14ac:dyDescent="0.2">
      <c r="A54" s="306" t="s">
        <v>279</v>
      </c>
      <c r="B54" s="307" t="s">
        <v>280</v>
      </c>
      <c r="C54" s="308"/>
      <c r="D54" s="113">
        <v>14.403778040141676</v>
      </c>
      <c r="E54" s="115">
        <v>732</v>
      </c>
      <c r="F54" s="114">
        <v>748</v>
      </c>
      <c r="G54" s="114">
        <v>748</v>
      </c>
      <c r="H54" s="114">
        <v>732</v>
      </c>
      <c r="I54" s="140">
        <v>711</v>
      </c>
      <c r="J54" s="115">
        <v>21</v>
      </c>
      <c r="K54" s="116">
        <v>2.9535864978902953</v>
      </c>
    </row>
    <row r="55" spans="1:11" ht="14.1" customHeight="1" x14ac:dyDescent="0.2">
      <c r="A55" s="306">
        <v>72</v>
      </c>
      <c r="B55" s="307" t="s">
        <v>281</v>
      </c>
      <c r="C55" s="308"/>
      <c r="D55" s="113">
        <v>1.1216056670602126</v>
      </c>
      <c r="E55" s="115">
        <v>57</v>
      </c>
      <c r="F55" s="114">
        <v>57</v>
      </c>
      <c r="G55" s="114">
        <v>65</v>
      </c>
      <c r="H55" s="114">
        <v>73</v>
      </c>
      <c r="I55" s="140">
        <v>70</v>
      </c>
      <c r="J55" s="115">
        <v>-13</v>
      </c>
      <c r="K55" s="116">
        <v>-18.571428571428573</v>
      </c>
    </row>
    <row r="56" spans="1:11" ht="14.1" customHeight="1" x14ac:dyDescent="0.2">
      <c r="A56" s="306" t="s">
        <v>282</v>
      </c>
      <c r="B56" s="307" t="s">
        <v>283</v>
      </c>
      <c r="C56" s="308"/>
      <c r="D56" s="113">
        <v>0.19677292404565133</v>
      </c>
      <c r="E56" s="115">
        <v>10</v>
      </c>
      <c r="F56" s="114">
        <v>11</v>
      </c>
      <c r="G56" s="114">
        <v>12</v>
      </c>
      <c r="H56" s="114">
        <v>12</v>
      </c>
      <c r="I56" s="140">
        <v>13</v>
      </c>
      <c r="J56" s="115">
        <v>-3</v>
      </c>
      <c r="K56" s="116">
        <v>-23.076923076923077</v>
      </c>
    </row>
    <row r="57" spans="1:11" ht="14.1" customHeight="1" x14ac:dyDescent="0.2">
      <c r="A57" s="306" t="s">
        <v>284</v>
      </c>
      <c r="B57" s="307" t="s">
        <v>285</v>
      </c>
      <c r="C57" s="308"/>
      <c r="D57" s="113">
        <v>0.68870523415977958</v>
      </c>
      <c r="E57" s="115">
        <v>35</v>
      </c>
      <c r="F57" s="114">
        <v>32</v>
      </c>
      <c r="G57" s="114">
        <v>36</v>
      </c>
      <c r="H57" s="114">
        <v>43</v>
      </c>
      <c r="I57" s="140">
        <v>39</v>
      </c>
      <c r="J57" s="115">
        <v>-4</v>
      </c>
      <c r="K57" s="116">
        <v>-10.256410256410257</v>
      </c>
    </row>
    <row r="58" spans="1:11" ht="14.1" customHeight="1" x14ac:dyDescent="0.2">
      <c r="A58" s="306">
        <v>73</v>
      </c>
      <c r="B58" s="307" t="s">
        <v>286</v>
      </c>
      <c r="C58" s="308"/>
      <c r="D58" s="113">
        <v>0.9838646202282566</v>
      </c>
      <c r="E58" s="115">
        <v>50</v>
      </c>
      <c r="F58" s="114">
        <v>53</v>
      </c>
      <c r="G58" s="114">
        <v>57</v>
      </c>
      <c r="H58" s="114">
        <v>60</v>
      </c>
      <c r="I58" s="140">
        <v>59</v>
      </c>
      <c r="J58" s="115">
        <v>-9</v>
      </c>
      <c r="K58" s="116">
        <v>-15.254237288135593</v>
      </c>
    </row>
    <row r="59" spans="1:11" ht="14.1" customHeight="1" x14ac:dyDescent="0.2">
      <c r="A59" s="306" t="s">
        <v>287</v>
      </c>
      <c r="B59" s="307" t="s">
        <v>288</v>
      </c>
      <c r="C59" s="308"/>
      <c r="D59" s="113">
        <v>0.60999606454151911</v>
      </c>
      <c r="E59" s="115">
        <v>31</v>
      </c>
      <c r="F59" s="114">
        <v>33</v>
      </c>
      <c r="G59" s="114">
        <v>36</v>
      </c>
      <c r="H59" s="114">
        <v>40</v>
      </c>
      <c r="I59" s="140">
        <v>38</v>
      </c>
      <c r="J59" s="115">
        <v>-7</v>
      </c>
      <c r="K59" s="116">
        <v>-18.421052631578949</v>
      </c>
    </row>
    <row r="60" spans="1:11" ht="14.1" customHeight="1" x14ac:dyDescent="0.2">
      <c r="A60" s="306">
        <v>81</v>
      </c>
      <c r="B60" s="307" t="s">
        <v>289</v>
      </c>
      <c r="C60" s="308"/>
      <c r="D60" s="113">
        <v>4.0338449429358523</v>
      </c>
      <c r="E60" s="115">
        <v>205</v>
      </c>
      <c r="F60" s="114">
        <v>206</v>
      </c>
      <c r="G60" s="114">
        <v>215</v>
      </c>
      <c r="H60" s="114">
        <v>213</v>
      </c>
      <c r="I60" s="140">
        <v>222</v>
      </c>
      <c r="J60" s="115">
        <v>-17</v>
      </c>
      <c r="K60" s="116">
        <v>-7.6576576576576576</v>
      </c>
    </row>
    <row r="61" spans="1:11" ht="14.1" customHeight="1" x14ac:dyDescent="0.2">
      <c r="A61" s="306" t="s">
        <v>290</v>
      </c>
      <c r="B61" s="307" t="s">
        <v>291</v>
      </c>
      <c r="C61" s="308"/>
      <c r="D61" s="113">
        <v>1.7512790240062968</v>
      </c>
      <c r="E61" s="115">
        <v>89</v>
      </c>
      <c r="F61" s="114">
        <v>90</v>
      </c>
      <c r="G61" s="114">
        <v>93</v>
      </c>
      <c r="H61" s="114">
        <v>91</v>
      </c>
      <c r="I61" s="140">
        <v>88</v>
      </c>
      <c r="J61" s="115">
        <v>1</v>
      </c>
      <c r="K61" s="116">
        <v>1.1363636363636365</v>
      </c>
    </row>
    <row r="62" spans="1:11" ht="14.1" customHeight="1" x14ac:dyDescent="0.2">
      <c r="A62" s="306" t="s">
        <v>292</v>
      </c>
      <c r="B62" s="307" t="s">
        <v>293</v>
      </c>
      <c r="C62" s="308"/>
      <c r="D62" s="113">
        <v>1.1609602518693427</v>
      </c>
      <c r="E62" s="115">
        <v>59</v>
      </c>
      <c r="F62" s="114">
        <v>57</v>
      </c>
      <c r="G62" s="114">
        <v>60</v>
      </c>
      <c r="H62" s="114">
        <v>57</v>
      </c>
      <c r="I62" s="140">
        <v>61</v>
      </c>
      <c r="J62" s="115">
        <v>-2</v>
      </c>
      <c r="K62" s="116">
        <v>-3.278688524590164</v>
      </c>
    </row>
    <row r="63" spans="1:11" ht="14.1" customHeight="1" x14ac:dyDescent="0.2">
      <c r="A63" s="306"/>
      <c r="B63" s="307" t="s">
        <v>294</v>
      </c>
      <c r="C63" s="308"/>
      <c r="D63" s="113">
        <v>1.0428964974419519</v>
      </c>
      <c r="E63" s="115">
        <v>53</v>
      </c>
      <c r="F63" s="114">
        <v>52</v>
      </c>
      <c r="G63" s="114">
        <v>54</v>
      </c>
      <c r="H63" s="114">
        <v>52</v>
      </c>
      <c r="I63" s="140">
        <v>56</v>
      </c>
      <c r="J63" s="115">
        <v>-3</v>
      </c>
      <c r="K63" s="116">
        <v>-5.3571428571428568</v>
      </c>
    </row>
    <row r="64" spans="1:11" ht="14.1" customHeight="1" x14ac:dyDescent="0.2">
      <c r="A64" s="306" t="s">
        <v>295</v>
      </c>
      <c r="B64" s="307" t="s">
        <v>296</v>
      </c>
      <c r="C64" s="308"/>
      <c r="D64" s="113">
        <v>5.9031877213695398E-2</v>
      </c>
      <c r="E64" s="115">
        <v>3</v>
      </c>
      <c r="F64" s="114">
        <v>4</v>
      </c>
      <c r="G64" s="114">
        <v>4</v>
      </c>
      <c r="H64" s="114">
        <v>4</v>
      </c>
      <c r="I64" s="140">
        <v>4</v>
      </c>
      <c r="J64" s="115">
        <v>-1</v>
      </c>
      <c r="K64" s="116">
        <v>-25</v>
      </c>
    </row>
    <row r="65" spans="1:11" ht="14.1" customHeight="1" x14ac:dyDescent="0.2">
      <c r="A65" s="306" t="s">
        <v>297</v>
      </c>
      <c r="B65" s="307" t="s">
        <v>298</v>
      </c>
      <c r="C65" s="308"/>
      <c r="D65" s="113">
        <v>0.80676898858717039</v>
      </c>
      <c r="E65" s="115">
        <v>41</v>
      </c>
      <c r="F65" s="114">
        <v>41</v>
      </c>
      <c r="G65" s="114">
        <v>44</v>
      </c>
      <c r="H65" s="114">
        <v>45</v>
      </c>
      <c r="I65" s="140">
        <v>50</v>
      </c>
      <c r="J65" s="115">
        <v>-9</v>
      </c>
      <c r="K65" s="116">
        <v>-18</v>
      </c>
    </row>
    <row r="66" spans="1:11" ht="14.1" customHeight="1" x14ac:dyDescent="0.2">
      <c r="A66" s="306">
        <v>82</v>
      </c>
      <c r="B66" s="307" t="s">
        <v>299</v>
      </c>
      <c r="C66" s="308"/>
      <c r="D66" s="113">
        <v>2.0464384100747739</v>
      </c>
      <c r="E66" s="115">
        <v>104</v>
      </c>
      <c r="F66" s="114">
        <v>107</v>
      </c>
      <c r="G66" s="114">
        <v>106</v>
      </c>
      <c r="H66" s="114">
        <v>111</v>
      </c>
      <c r="I66" s="140">
        <v>105</v>
      </c>
      <c r="J66" s="115">
        <v>-1</v>
      </c>
      <c r="K66" s="116">
        <v>-0.95238095238095233</v>
      </c>
    </row>
    <row r="67" spans="1:11" ht="14.1" customHeight="1" x14ac:dyDescent="0.2">
      <c r="A67" s="306" t="s">
        <v>300</v>
      </c>
      <c r="B67" s="307" t="s">
        <v>301</v>
      </c>
      <c r="C67" s="308"/>
      <c r="D67" s="113">
        <v>0.4919323101141283</v>
      </c>
      <c r="E67" s="115">
        <v>25</v>
      </c>
      <c r="F67" s="114">
        <v>22</v>
      </c>
      <c r="G67" s="114">
        <v>22</v>
      </c>
      <c r="H67" s="114">
        <v>26</v>
      </c>
      <c r="I67" s="140">
        <v>30</v>
      </c>
      <c r="J67" s="115">
        <v>-5</v>
      </c>
      <c r="K67" s="116">
        <v>-16.666666666666668</v>
      </c>
    </row>
    <row r="68" spans="1:11" ht="14.1" customHeight="1" x14ac:dyDescent="0.2">
      <c r="A68" s="306" t="s">
        <v>302</v>
      </c>
      <c r="B68" s="307" t="s">
        <v>303</v>
      </c>
      <c r="C68" s="308"/>
      <c r="D68" s="113">
        <v>1.2003148366784731</v>
      </c>
      <c r="E68" s="115">
        <v>61</v>
      </c>
      <c r="F68" s="114">
        <v>66</v>
      </c>
      <c r="G68" s="114">
        <v>65</v>
      </c>
      <c r="H68" s="114">
        <v>66</v>
      </c>
      <c r="I68" s="140">
        <v>57</v>
      </c>
      <c r="J68" s="115">
        <v>4</v>
      </c>
      <c r="K68" s="116">
        <v>7.0175438596491224</v>
      </c>
    </row>
    <row r="69" spans="1:11" ht="14.1" customHeight="1" x14ac:dyDescent="0.2">
      <c r="A69" s="306">
        <v>83</v>
      </c>
      <c r="B69" s="307" t="s">
        <v>304</v>
      </c>
      <c r="C69" s="308"/>
      <c r="D69" s="113">
        <v>3.2073986619441164</v>
      </c>
      <c r="E69" s="115">
        <v>163</v>
      </c>
      <c r="F69" s="114">
        <v>164</v>
      </c>
      <c r="G69" s="114">
        <v>162</v>
      </c>
      <c r="H69" s="114">
        <v>164</v>
      </c>
      <c r="I69" s="140">
        <v>167</v>
      </c>
      <c r="J69" s="115">
        <v>-4</v>
      </c>
      <c r="K69" s="116">
        <v>-2.3952095808383231</v>
      </c>
    </row>
    <row r="70" spans="1:11" ht="14.1" customHeight="1" x14ac:dyDescent="0.2">
      <c r="A70" s="306" t="s">
        <v>305</v>
      </c>
      <c r="B70" s="307" t="s">
        <v>306</v>
      </c>
      <c r="C70" s="308"/>
      <c r="D70" s="113">
        <v>2.3022432113341202</v>
      </c>
      <c r="E70" s="115">
        <v>117</v>
      </c>
      <c r="F70" s="114">
        <v>121</v>
      </c>
      <c r="G70" s="114">
        <v>120</v>
      </c>
      <c r="H70" s="114">
        <v>122</v>
      </c>
      <c r="I70" s="140">
        <v>122</v>
      </c>
      <c r="J70" s="115">
        <v>-5</v>
      </c>
      <c r="K70" s="116">
        <v>-4.0983606557377046</v>
      </c>
    </row>
    <row r="71" spans="1:11" ht="14.1" customHeight="1" x14ac:dyDescent="0.2">
      <c r="A71" s="306"/>
      <c r="B71" s="307" t="s">
        <v>307</v>
      </c>
      <c r="C71" s="308"/>
      <c r="D71" s="113">
        <v>1.5545060999606455</v>
      </c>
      <c r="E71" s="115">
        <v>79</v>
      </c>
      <c r="F71" s="114">
        <v>80</v>
      </c>
      <c r="G71" s="114">
        <v>79</v>
      </c>
      <c r="H71" s="114">
        <v>74</v>
      </c>
      <c r="I71" s="140">
        <v>71</v>
      </c>
      <c r="J71" s="115">
        <v>8</v>
      </c>
      <c r="K71" s="116">
        <v>11.267605633802816</v>
      </c>
    </row>
    <row r="72" spans="1:11" ht="14.1" customHeight="1" x14ac:dyDescent="0.2">
      <c r="A72" s="306">
        <v>84</v>
      </c>
      <c r="B72" s="307" t="s">
        <v>308</v>
      </c>
      <c r="C72" s="308"/>
      <c r="D72" s="113">
        <v>2.499016135379772</v>
      </c>
      <c r="E72" s="115">
        <v>127</v>
      </c>
      <c r="F72" s="114">
        <v>126</v>
      </c>
      <c r="G72" s="114">
        <v>115</v>
      </c>
      <c r="H72" s="114">
        <v>115</v>
      </c>
      <c r="I72" s="140">
        <v>111</v>
      </c>
      <c r="J72" s="115">
        <v>16</v>
      </c>
      <c r="K72" s="116">
        <v>14.414414414414415</v>
      </c>
    </row>
    <row r="73" spans="1:11" ht="14.1" customHeight="1" x14ac:dyDescent="0.2">
      <c r="A73" s="306" t="s">
        <v>309</v>
      </c>
      <c r="B73" s="307" t="s">
        <v>310</v>
      </c>
      <c r="C73" s="308"/>
      <c r="D73" s="113">
        <v>0.86580086580086579</v>
      </c>
      <c r="E73" s="115">
        <v>44</v>
      </c>
      <c r="F73" s="114">
        <v>42</v>
      </c>
      <c r="G73" s="114">
        <v>40</v>
      </c>
      <c r="H73" s="114">
        <v>35</v>
      </c>
      <c r="I73" s="140">
        <v>34</v>
      </c>
      <c r="J73" s="115">
        <v>10</v>
      </c>
      <c r="K73" s="116">
        <v>29.411764705882351</v>
      </c>
    </row>
    <row r="74" spans="1:11" ht="14.1" customHeight="1" x14ac:dyDescent="0.2">
      <c r="A74" s="306" t="s">
        <v>311</v>
      </c>
      <c r="B74" s="307" t="s">
        <v>312</v>
      </c>
      <c r="C74" s="308"/>
      <c r="D74" s="113">
        <v>0.1180637544273908</v>
      </c>
      <c r="E74" s="115">
        <v>6</v>
      </c>
      <c r="F74" s="114">
        <v>7</v>
      </c>
      <c r="G74" s="114">
        <v>6</v>
      </c>
      <c r="H74" s="114">
        <v>4</v>
      </c>
      <c r="I74" s="140">
        <v>4</v>
      </c>
      <c r="J74" s="115">
        <v>2</v>
      </c>
      <c r="K74" s="116">
        <v>50</v>
      </c>
    </row>
    <row r="75" spans="1:11" ht="14.1" customHeight="1" x14ac:dyDescent="0.2">
      <c r="A75" s="306" t="s">
        <v>313</v>
      </c>
      <c r="B75" s="307" t="s">
        <v>314</v>
      </c>
      <c r="C75" s="308"/>
      <c r="D75" s="113">
        <v>0</v>
      </c>
      <c r="E75" s="115">
        <v>0</v>
      </c>
      <c r="F75" s="114">
        <v>0</v>
      </c>
      <c r="G75" s="114">
        <v>0</v>
      </c>
      <c r="H75" s="114" t="s">
        <v>513</v>
      </c>
      <c r="I75" s="140" t="s">
        <v>513</v>
      </c>
      <c r="J75" s="115" t="s">
        <v>513</v>
      </c>
      <c r="K75" s="116" t="s">
        <v>513</v>
      </c>
    </row>
    <row r="76" spans="1:11" ht="14.1" customHeight="1" x14ac:dyDescent="0.2">
      <c r="A76" s="306">
        <v>91</v>
      </c>
      <c r="B76" s="307" t="s">
        <v>315</v>
      </c>
      <c r="C76" s="308"/>
      <c r="D76" s="113">
        <v>7.8709169618260522E-2</v>
      </c>
      <c r="E76" s="115">
        <v>4</v>
      </c>
      <c r="F76" s="114" t="s">
        <v>513</v>
      </c>
      <c r="G76" s="114" t="s">
        <v>513</v>
      </c>
      <c r="H76" s="114" t="s">
        <v>513</v>
      </c>
      <c r="I76" s="140" t="s">
        <v>513</v>
      </c>
      <c r="J76" s="115" t="s">
        <v>513</v>
      </c>
      <c r="K76" s="116" t="s">
        <v>513</v>
      </c>
    </row>
    <row r="77" spans="1:11" ht="14.1" customHeight="1" x14ac:dyDescent="0.2">
      <c r="A77" s="306">
        <v>92</v>
      </c>
      <c r="B77" s="307" t="s">
        <v>316</v>
      </c>
      <c r="C77" s="308"/>
      <c r="D77" s="113">
        <v>0.29515938606847697</v>
      </c>
      <c r="E77" s="115">
        <v>15</v>
      </c>
      <c r="F77" s="114">
        <v>13</v>
      </c>
      <c r="G77" s="114">
        <v>17</v>
      </c>
      <c r="H77" s="114">
        <v>15</v>
      </c>
      <c r="I77" s="140">
        <v>19</v>
      </c>
      <c r="J77" s="115">
        <v>-4</v>
      </c>
      <c r="K77" s="116">
        <v>-21.05263157894737</v>
      </c>
    </row>
    <row r="78" spans="1:11" ht="14.1" customHeight="1" x14ac:dyDescent="0.2">
      <c r="A78" s="306">
        <v>93</v>
      </c>
      <c r="B78" s="307" t="s">
        <v>317</v>
      </c>
      <c r="C78" s="308"/>
      <c r="D78" s="113">
        <v>0.1180637544273908</v>
      </c>
      <c r="E78" s="115">
        <v>6</v>
      </c>
      <c r="F78" s="114">
        <v>6</v>
      </c>
      <c r="G78" s="114">
        <v>6</v>
      </c>
      <c r="H78" s="114">
        <v>6</v>
      </c>
      <c r="I78" s="140">
        <v>6</v>
      </c>
      <c r="J78" s="115">
        <v>0</v>
      </c>
      <c r="K78" s="116">
        <v>0</v>
      </c>
    </row>
    <row r="79" spans="1:11" ht="14.1" customHeight="1" x14ac:dyDescent="0.2">
      <c r="A79" s="306">
        <v>94</v>
      </c>
      <c r="B79" s="307" t="s">
        <v>318</v>
      </c>
      <c r="C79" s="308"/>
      <c r="D79" s="113">
        <v>0.21645021645021645</v>
      </c>
      <c r="E79" s="115">
        <v>11</v>
      </c>
      <c r="F79" s="114">
        <v>11</v>
      </c>
      <c r="G79" s="114">
        <v>14</v>
      </c>
      <c r="H79" s="114">
        <v>17</v>
      </c>
      <c r="I79" s="140">
        <v>19</v>
      </c>
      <c r="J79" s="115">
        <v>-8</v>
      </c>
      <c r="K79" s="116">
        <v>-42.10526315789474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7.2412436048799682</v>
      </c>
      <c r="E81" s="143">
        <v>368</v>
      </c>
      <c r="F81" s="144">
        <v>385</v>
      </c>
      <c r="G81" s="144">
        <v>383</v>
      </c>
      <c r="H81" s="144">
        <v>379</v>
      </c>
      <c r="I81" s="145">
        <v>361</v>
      </c>
      <c r="J81" s="143">
        <v>7</v>
      </c>
      <c r="K81" s="146">
        <v>1.9390581717451523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0" t="s">
        <v>334</v>
      </c>
      <c r="B3" s="620"/>
      <c r="C3" s="620"/>
      <c r="D3" s="620"/>
      <c r="E3" s="620"/>
      <c r="F3" s="620"/>
      <c r="G3" s="620"/>
      <c r="H3" s="620"/>
      <c r="I3" s="620"/>
      <c r="J3" s="620"/>
      <c r="K3" s="620"/>
      <c r="L3" s="620"/>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1" t="s">
        <v>335</v>
      </c>
      <c r="B5" s="621"/>
      <c r="C5" s="621"/>
      <c r="D5" s="621"/>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22" t="s">
        <v>336</v>
      </c>
      <c r="B7" s="622"/>
      <c r="C7" s="622"/>
      <c r="D7" s="622"/>
      <c r="E7" s="622"/>
      <c r="F7" s="625" t="s">
        <v>104</v>
      </c>
      <c r="G7" s="626"/>
      <c r="H7" s="626"/>
      <c r="I7" s="626"/>
      <c r="J7" s="626"/>
      <c r="K7" s="626"/>
      <c r="L7" s="627"/>
      <c r="M7" s="96"/>
      <c r="N7" s="96"/>
      <c r="O7" s="96"/>
      <c r="P7" s="96"/>
      <c r="Q7" s="96"/>
    </row>
    <row r="8" spans="1:17" ht="21.75" customHeight="1" x14ac:dyDescent="0.2">
      <c r="A8" s="622"/>
      <c r="B8" s="622"/>
      <c r="C8" s="622"/>
      <c r="D8" s="622"/>
      <c r="E8" s="622"/>
      <c r="F8" s="628" t="s">
        <v>335</v>
      </c>
      <c r="G8" s="628" t="s">
        <v>337</v>
      </c>
      <c r="H8" s="628" t="s">
        <v>338</v>
      </c>
      <c r="I8" s="628" t="s">
        <v>339</v>
      </c>
      <c r="J8" s="628" t="s">
        <v>340</v>
      </c>
      <c r="K8" s="630" t="s">
        <v>341</v>
      </c>
      <c r="L8" s="631"/>
    </row>
    <row r="9" spans="1:17" ht="12" customHeight="1" x14ac:dyDescent="0.2">
      <c r="A9" s="622"/>
      <c r="B9" s="622"/>
      <c r="C9" s="622"/>
      <c r="D9" s="622"/>
      <c r="E9" s="622"/>
      <c r="F9" s="629"/>
      <c r="G9" s="629"/>
      <c r="H9" s="629"/>
      <c r="I9" s="629"/>
      <c r="J9" s="629"/>
      <c r="K9" s="339" t="s">
        <v>102</v>
      </c>
      <c r="L9" s="340" t="s">
        <v>342</v>
      </c>
    </row>
    <row r="10" spans="1:17" ht="12" customHeight="1" x14ac:dyDescent="0.2">
      <c r="A10" s="623"/>
      <c r="B10" s="623"/>
      <c r="C10" s="623"/>
      <c r="D10" s="623"/>
      <c r="E10" s="624"/>
      <c r="F10" s="341">
        <v>1</v>
      </c>
      <c r="G10" s="342">
        <v>2</v>
      </c>
      <c r="H10" s="342">
        <v>3</v>
      </c>
      <c r="I10" s="342">
        <v>4</v>
      </c>
      <c r="J10" s="342">
        <v>5</v>
      </c>
      <c r="K10" s="342">
        <v>6</v>
      </c>
      <c r="L10" s="342">
        <v>7</v>
      </c>
      <c r="M10" s="101"/>
    </row>
    <row r="11" spans="1:17" s="110" customFormat="1" ht="27.75" customHeight="1" x14ac:dyDescent="0.2">
      <c r="A11" s="632" t="s">
        <v>343</v>
      </c>
      <c r="B11" s="633"/>
      <c r="C11" s="633"/>
      <c r="D11" s="633"/>
      <c r="E11" s="634"/>
      <c r="F11" s="343"/>
      <c r="G11" s="343"/>
      <c r="H11" s="343"/>
      <c r="I11" s="343"/>
      <c r="J11" s="344"/>
      <c r="K11" s="343"/>
      <c r="L11" s="344"/>
    </row>
    <row r="12" spans="1:17" s="110" customFormat="1" ht="15.75" customHeight="1" x14ac:dyDescent="0.2">
      <c r="A12" s="345" t="s">
        <v>104</v>
      </c>
      <c r="B12" s="346"/>
      <c r="C12" s="347"/>
      <c r="D12" s="347"/>
      <c r="E12" s="348"/>
      <c r="F12" s="536">
        <v>1996</v>
      </c>
      <c r="G12" s="536">
        <v>1839</v>
      </c>
      <c r="H12" s="536">
        <v>2864</v>
      </c>
      <c r="I12" s="536">
        <v>2105</v>
      </c>
      <c r="J12" s="537">
        <v>2497</v>
      </c>
      <c r="K12" s="538">
        <v>-501</v>
      </c>
      <c r="L12" s="349">
        <v>-20.064076892270723</v>
      </c>
    </row>
    <row r="13" spans="1:17" s="110" customFormat="1" ht="15" customHeight="1" x14ac:dyDescent="0.2">
      <c r="A13" s="350" t="s">
        <v>344</v>
      </c>
      <c r="B13" s="351" t="s">
        <v>345</v>
      </c>
      <c r="C13" s="347"/>
      <c r="D13" s="347"/>
      <c r="E13" s="348"/>
      <c r="F13" s="536">
        <v>1308</v>
      </c>
      <c r="G13" s="536">
        <v>1221</v>
      </c>
      <c r="H13" s="536">
        <v>1832</v>
      </c>
      <c r="I13" s="536">
        <v>1436</v>
      </c>
      <c r="J13" s="537">
        <v>1712</v>
      </c>
      <c r="K13" s="538">
        <v>-404</v>
      </c>
      <c r="L13" s="349">
        <v>-23.598130841121495</v>
      </c>
    </row>
    <row r="14" spans="1:17" s="110" customFormat="1" ht="22.5" customHeight="1" x14ac:dyDescent="0.2">
      <c r="A14" s="350"/>
      <c r="B14" s="351" t="s">
        <v>346</v>
      </c>
      <c r="C14" s="347"/>
      <c r="D14" s="347"/>
      <c r="E14" s="348"/>
      <c r="F14" s="536">
        <v>688</v>
      </c>
      <c r="G14" s="536">
        <v>618</v>
      </c>
      <c r="H14" s="536">
        <v>1032</v>
      </c>
      <c r="I14" s="536">
        <v>669</v>
      </c>
      <c r="J14" s="537">
        <v>785</v>
      </c>
      <c r="K14" s="538">
        <v>-97</v>
      </c>
      <c r="L14" s="349">
        <v>-12.356687898089172</v>
      </c>
    </row>
    <row r="15" spans="1:17" s="110" customFormat="1" ht="15" customHeight="1" x14ac:dyDescent="0.2">
      <c r="A15" s="350" t="s">
        <v>347</v>
      </c>
      <c r="B15" s="351" t="s">
        <v>108</v>
      </c>
      <c r="C15" s="347"/>
      <c r="D15" s="347"/>
      <c r="E15" s="348"/>
      <c r="F15" s="536">
        <v>369</v>
      </c>
      <c r="G15" s="536">
        <v>411</v>
      </c>
      <c r="H15" s="536">
        <v>925</v>
      </c>
      <c r="I15" s="536">
        <v>428</v>
      </c>
      <c r="J15" s="537">
        <v>456</v>
      </c>
      <c r="K15" s="538">
        <v>-87</v>
      </c>
      <c r="L15" s="349">
        <v>-19.078947368421051</v>
      </c>
    </row>
    <row r="16" spans="1:17" s="110" customFormat="1" ht="15" customHeight="1" x14ac:dyDescent="0.2">
      <c r="A16" s="350"/>
      <c r="B16" s="351" t="s">
        <v>109</v>
      </c>
      <c r="C16" s="347"/>
      <c r="D16" s="347"/>
      <c r="E16" s="348"/>
      <c r="F16" s="536">
        <v>1373</v>
      </c>
      <c r="G16" s="536">
        <v>1256</v>
      </c>
      <c r="H16" s="536">
        <v>1703</v>
      </c>
      <c r="I16" s="536">
        <v>1457</v>
      </c>
      <c r="J16" s="537">
        <v>1786</v>
      </c>
      <c r="K16" s="538">
        <v>-413</v>
      </c>
      <c r="L16" s="349">
        <v>-23.124300111982084</v>
      </c>
    </row>
    <row r="17" spans="1:12" s="110" customFormat="1" ht="15" customHeight="1" x14ac:dyDescent="0.2">
      <c r="A17" s="350"/>
      <c r="B17" s="351" t="s">
        <v>110</v>
      </c>
      <c r="C17" s="347"/>
      <c r="D17" s="347"/>
      <c r="E17" s="348"/>
      <c r="F17" s="536">
        <v>229</v>
      </c>
      <c r="G17" s="536">
        <v>156</v>
      </c>
      <c r="H17" s="536">
        <v>215</v>
      </c>
      <c r="I17" s="536">
        <v>200</v>
      </c>
      <c r="J17" s="537">
        <v>243</v>
      </c>
      <c r="K17" s="538">
        <v>-14</v>
      </c>
      <c r="L17" s="349">
        <v>-5.761316872427984</v>
      </c>
    </row>
    <row r="18" spans="1:12" s="110" customFormat="1" ht="15" customHeight="1" x14ac:dyDescent="0.2">
      <c r="A18" s="350"/>
      <c r="B18" s="351" t="s">
        <v>111</v>
      </c>
      <c r="C18" s="347"/>
      <c r="D18" s="347"/>
      <c r="E18" s="348"/>
      <c r="F18" s="536">
        <v>25</v>
      </c>
      <c r="G18" s="536">
        <v>16</v>
      </c>
      <c r="H18" s="536">
        <v>21</v>
      </c>
      <c r="I18" s="536">
        <v>20</v>
      </c>
      <c r="J18" s="537">
        <v>12</v>
      </c>
      <c r="K18" s="538">
        <v>13</v>
      </c>
      <c r="L18" s="349">
        <v>108.33333333333333</v>
      </c>
    </row>
    <row r="19" spans="1:12" s="110" customFormat="1" ht="15" customHeight="1" x14ac:dyDescent="0.2">
      <c r="A19" s="118" t="s">
        <v>113</v>
      </c>
      <c r="B19" s="119" t="s">
        <v>181</v>
      </c>
      <c r="C19" s="347"/>
      <c r="D19" s="347"/>
      <c r="E19" s="348"/>
      <c r="F19" s="536">
        <v>1503</v>
      </c>
      <c r="G19" s="536">
        <v>1469</v>
      </c>
      <c r="H19" s="536">
        <v>2391</v>
      </c>
      <c r="I19" s="536">
        <v>1703</v>
      </c>
      <c r="J19" s="537">
        <v>1990</v>
      </c>
      <c r="K19" s="538">
        <v>-487</v>
      </c>
      <c r="L19" s="349">
        <v>-24.472361809045225</v>
      </c>
    </row>
    <row r="20" spans="1:12" s="110" customFormat="1" ht="15" customHeight="1" x14ac:dyDescent="0.2">
      <c r="A20" s="118"/>
      <c r="B20" s="119" t="s">
        <v>182</v>
      </c>
      <c r="C20" s="347"/>
      <c r="D20" s="347"/>
      <c r="E20" s="348"/>
      <c r="F20" s="536">
        <v>493</v>
      </c>
      <c r="G20" s="536">
        <v>370</v>
      </c>
      <c r="H20" s="536">
        <v>473</v>
      </c>
      <c r="I20" s="536">
        <v>402</v>
      </c>
      <c r="J20" s="537">
        <v>507</v>
      </c>
      <c r="K20" s="538">
        <v>-14</v>
      </c>
      <c r="L20" s="349">
        <v>-2.7613412228796843</v>
      </c>
    </row>
    <row r="21" spans="1:12" s="110" customFormat="1" ht="15" customHeight="1" x14ac:dyDescent="0.2">
      <c r="A21" s="118" t="s">
        <v>113</v>
      </c>
      <c r="B21" s="119" t="s">
        <v>116</v>
      </c>
      <c r="C21" s="347"/>
      <c r="D21" s="347"/>
      <c r="E21" s="348"/>
      <c r="F21" s="536">
        <v>983</v>
      </c>
      <c r="G21" s="536">
        <v>819</v>
      </c>
      <c r="H21" s="536">
        <v>1478</v>
      </c>
      <c r="I21" s="536">
        <v>867</v>
      </c>
      <c r="J21" s="537">
        <v>1093</v>
      </c>
      <c r="K21" s="538">
        <v>-110</v>
      </c>
      <c r="L21" s="349">
        <v>-10.064043915827996</v>
      </c>
    </row>
    <row r="22" spans="1:12" s="110" customFormat="1" ht="15" customHeight="1" x14ac:dyDescent="0.2">
      <c r="A22" s="118"/>
      <c r="B22" s="119" t="s">
        <v>117</v>
      </c>
      <c r="C22" s="347"/>
      <c r="D22" s="347"/>
      <c r="E22" s="348"/>
      <c r="F22" s="536">
        <v>1013</v>
      </c>
      <c r="G22" s="536">
        <v>1020</v>
      </c>
      <c r="H22" s="536">
        <v>1385</v>
      </c>
      <c r="I22" s="536">
        <v>1237</v>
      </c>
      <c r="J22" s="537">
        <v>1404</v>
      </c>
      <c r="K22" s="538">
        <v>-391</v>
      </c>
      <c r="L22" s="349">
        <v>-27.849002849002851</v>
      </c>
    </row>
    <row r="23" spans="1:12" s="110" customFormat="1" ht="15" customHeight="1" x14ac:dyDescent="0.2">
      <c r="A23" s="352" t="s">
        <v>347</v>
      </c>
      <c r="B23" s="353" t="s">
        <v>193</v>
      </c>
      <c r="C23" s="354"/>
      <c r="D23" s="354"/>
      <c r="E23" s="355"/>
      <c r="F23" s="539">
        <v>31</v>
      </c>
      <c r="G23" s="539">
        <v>142</v>
      </c>
      <c r="H23" s="539">
        <v>474</v>
      </c>
      <c r="I23" s="539">
        <v>52</v>
      </c>
      <c r="J23" s="540">
        <v>55</v>
      </c>
      <c r="K23" s="541">
        <v>-24</v>
      </c>
      <c r="L23" s="356">
        <v>-43.636363636363633</v>
      </c>
    </row>
    <row r="24" spans="1:12" s="110" customFormat="1" ht="15" customHeight="1" x14ac:dyDescent="0.2">
      <c r="A24" s="635" t="s">
        <v>348</v>
      </c>
      <c r="B24" s="636"/>
      <c r="C24" s="636"/>
      <c r="D24" s="636"/>
      <c r="E24" s="637"/>
      <c r="F24" s="357"/>
      <c r="G24" s="357"/>
      <c r="H24" s="357"/>
      <c r="I24" s="357"/>
      <c r="J24" s="357"/>
      <c r="K24" s="358"/>
      <c r="L24" s="359"/>
    </row>
    <row r="25" spans="1:12" s="110" customFormat="1" ht="15" customHeight="1" x14ac:dyDescent="0.2">
      <c r="A25" s="360" t="s">
        <v>104</v>
      </c>
      <c r="B25" s="361"/>
      <c r="C25" s="362"/>
      <c r="D25" s="362"/>
      <c r="E25" s="363"/>
      <c r="F25" s="542">
        <v>21.1</v>
      </c>
      <c r="G25" s="542">
        <v>18.100000000000001</v>
      </c>
      <c r="H25" s="542">
        <v>17.899999999999999</v>
      </c>
      <c r="I25" s="542">
        <v>16.3</v>
      </c>
      <c r="J25" s="542">
        <v>15.3</v>
      </c>
      <c r="K25" s="543" t="s">
        <v>349</v>
      </c>
      <c r="L25" s="364">
        <v>5.8000000000000007</v>
      </c>
    </row>
    <row r="26" spans="1:12" s="110" customFormat="1" ht="15" customHeight="1" x14ac:dyDescent="0.2">
      <c r="A26" s="365" t="s">
        <v>105</v>
      </c>
      <c r="B26" s="366" t="s">
        <v>345</v>
      </c>
      <c r="C26" s="362"/>
      <c r="D26" s="362"/>
      <c r="E26" s="363"/>
      <c r="F26" s="542">
        <v>17.100000000000001</v>
      </c>
      <c r="G26" s="542">
        <v>12.5</v>
      </c>
      <c r="H26" s="542">
        <v>11.7</v>
      </c>
      <c r="I26" s="542">
        <v>11.2</v>
      </c>
      <c r="J26" s="544">
        <v>10</v>
      </c>
      <c r="K26" s="543" t="s">
        <v>349</v>
      </c>
      <c r="L26" s="364">
        <v>7.1000000000000014</v>
      </c>
    </row>
    <row r="27" spans="1:12" s="110" customFormat="1" ht="15" customHeight="1" x14ac:dyDescent="0.2">
      <c r="A27" s="365"/>
      <c r="B27" s="366" t="s">
        <v>346</v>
      </c>
      <c r="C27" s="362"/>
      <c r="D27" s="362"/>
      <c r="E27" s="363"/>
      <c r="F27" s="542">
        <v>28.8</v>
      </c>
      <c r="G27" s="542">
        <v>30.3</v>
      </c>
      <c r="H27" s="542">
        <v>30.6</v>
      </c>
      <c r="I27" s="542">
        <v>27.8</v>
      </c>
      <c r="J27" s="542">
        <v>27</v>
      </c>
      <c r="K27" s="543" t="s">
        <v>349</v>
      </c>
      <c r="L27" s="364">
        <v>1.8000000000000007</v>
      </c>
    </row>
    <row r="28" spans="1:12" s="110" customFormat="1" ht="15" customHeight="1" x14ac:dyDescent="0.2">
      <c r="A28" s="365" t="s">
        <v>113</v>
      </c>
      <c r="B28" s="366" t="s">
        <v>108</v>
      </c>
      <c r="C28" s="362"/>
      <c r="D28" s="362"/>
      <c r="E28" s="363"/>
      <c r="F28" s="542">
        <v>32.799999999999997</v>
      </c>
      <c r="G28" s="542">
        <v>26.4</v>
      </c>
      <c r="H28" s="542">
        <v>25.9</v>
      </c>
      <c r="I28" s="542">
        <v>24.5</v>
      </c>
      <c r="J28" s="542">
        <v>24.1</v>
      </c>
      <c r="K28" s="543" t="s">
        <v>349</v>
      </c>
      <c r="L28" s="364">
        <v>8.6999999999999957</v>
      </c>
    </row>
    <row r="29" spans="1:12" s="110" customFormat="1" ht="11.25" x14ac:dyDescent="0.2">
      <c r="A29" s="365"/>
      <c r="B29" s="366" t="s">
        <v>109</v>
      </c>
      <c r="C29" s="362"/>
      <c r="D29" s="362"/>
      <c r="E29" s="363"/>
      <c r="F29" s="542">
        <v>18.8</v>
      </c>
      <c r="G29" s="542">
        <v>16.5</v>
      </c>
      <c r="H29" s="542">
        <v>16.399999999999999</v>
      </c>
      <c r="I29" s="542">
        <v>14.4</v>
      </c>
      <c r="J29" s="544">
        <v>13.3</v>
      </c>
      <c r="K29" s="543" t="s">
        <v>349</v>
      </c>
      <c r="L29" s="364">
        <v>5.5</v>
      </c>
    </row>
    <row r="30" spans="1:12" s="110" customFormat="1" ht="15" customHeight="1" x14ac:dyDescent="0.2">
      <c r="A30" s="365"/>
      <c r="B30" s="366" t="s">
        <v>110</v>
      </c>
      <c r="C30" s="362"/>
      <c r="D30" s="362"/>
      <c r="E30" s="363"/>
      <c r="F30" s="542">
        <v>15.7</v>
      </c>
      <c r="G30" s="542">
        <v>12.8</v>
      </c>
      <c r="H30" s="542">
        <v>11.6</v>
      </c>
      <c r="I30" s="542">
        <v>13.5</v>
      </c>
      <c r="J30" s="542">
        <v>14</v>
      </c>
      <c r="K30" s="543" t="s">
        <v>349</v>
      </c>
      <c r="L30" s="364">
        <v>1.6999999999999993</v>
      </c>
    </row>
    <row r="31" spans="1:12" s="110" customFormat="1" ht="15" customHeight="1" x14ac:dyDescent="0.2">
      <c r="A31" s="365"/>
      <c r="B31" s="366" t="s">
        <v>111</v>
      </c>
      <c r="C31" s="362"/>
      <c r="D31" s="362"/>
      <c r="E31" s="363"/>
      <c r="F31" s="542">
        <v>40</v>
      </c>
      <c r="G31" s="542">
        <v>37.5</v>
      </c>
      <c r="H31" s="542">
        <v>33.299999999999997</v>
      </c>
      <c r="I31" s="542">
        <v>25</v>
      </c>
      <c r="J31" s="542">
        <v>41.7</v>
      </c>
      <c r="K31" s="543" t="s">
        <v>349</v>
      </c>
      <c r="L31" s="364">
        <v>-1.7000000000000028</v>
      </c>
    </row>
    <row r="32" spans="1:12" s="110" customFormat="1" ht="15" customHeight="1" x14ac:dyDescent="0.2">
      <c r="A32" s="367" t="s">
        <v>113</v>
      </c>
      <c r="B32" s="368" t="s">
        <v>181</v>
      </c>
      <c r="C32" s="362"/>
      <c r="D32" s="362"/>
      <c r="E32" s="363"/>
      <c r="F32" s="542">
        <v>16.899999999999999</v>
      </c>
      <c r="G32" s="542">
        <v>14.1</v>
      </c>
      <c r="H32" s="542">
        <v>13.4</v>
      </c>
      <c r="I32" s="542">
        <v>11.6</v>
      </c>
      <c r="J32" s="544">
        <v>11.1</v>
      </c>
      <c r="K32" s="543" t="s">
        <v>349</v>
      </c>
      <c r="L32" s="364">
        <v>5.7999999999999989</v>
      </c>
    </row>
    <row r="33" spans="1:12" s="110" customFormat="1" ht="15" customHeight="1" x14ac:dyDescent="0.2">
      <c r="A33" s="367"/>
      <c r="B33" s="368" t="s">
        <v>182</v>
      </c>
      <c r="C33" s="362"/>
      <c r="D33" s="362"/>
      <c r="E33" s="363"/>
      <c r="F33" s="542">
        <v>33.700000000000003</v>
      </c>
      <c r="G33" s="542">
        <v>32.1</v>
      </c>
      <c r="H33" s="542">
        <v>36.200000000000003</v>
      </c>
      <c r="I33" s="542">
        <v>35.799999999999997</v>
      </c>
      <c r="J33" s="542">
        <v>31.1</v>
      </c>
      <c r="K33" s="543" t="s">
        <v>349</v>
      </c>
      <c r="L33" s="364">
        <v>2.6000000000000014</v>
      </c>
    </row>
    <row r="34" spans="1:12" s="369" customFormat="1" ht="15" customHeight="1" x14ac:dyDescent="0.2">
      <c r="A34" s="367" t="s">
        <v>113</v>
      </c>
      <c r="B34" s="368" t="s">
        <v>116</v>
      </c>
      <c r="C34" s="362"/>
      <c r="D34" s="362"/>
      <c r="E34" s="363"/>
      <c r="F34" s="542">
        <v>29.5</v>
      </c>
      <c r="G34" s="542">
        <v>30.5</v>
      </c>
      <c r="H34" s="542">
        <v>31.3</v>
      </c>
      <c r="I34" s="542">
        <v>28.3</v>
      </c>
      <c r="J34" s="542">
        <v>25.6</v>
      </c>
      <c r="K34" s="543" t="s">
        <v>349</v>
      </c>
      <c r="L34" s="364">
        <v>3.8999999999999986</v>
      </c>
    </row>
    <row r="35" spans="1:12" s="369" customFormat="1" ht="11.25" x14ac:dyDescent="0.2">
      <c r="A35" s="370"/>
      <c r="B35" s="371" t="s">
        <v>117</v>
      </c>
      <c r="C35" s="372"/>
      <c r="D35" s="372"/>
      <c r="E35" s="373"/>
      <c r="F35" s="545">
        <v>13.3</v>
      </c>
      <c r="G35" s="545">
        <v>9.6</v>
      </c>
      <c r="H35" s="545">
        <v>8</v>
      </c>
      <c r="I35" s="545">
        <v>8.4</v>
      </c>
      <c r="J35" s="546">
        <v>7.7</v>
      </c>
      <c r="K35" s="547" t="s">
        <v>349</v>
      </c>
      <c r="L35" s="374">
        <v>5.6000000000000005</v>
      </c>
    </row>
    <row r="36" spans="1:12" s="369" customFormat="1" ht="15.95" customHeight="1" x14ac:dyDescent="0.2">
      <c r="A36" s="375" t="s">
        <v>350</v>
      </c>
      <c r="B36" s="376"/>
      <c r="C36" s="377"/>
      <c r="D36" s="376"/>
      <c r="E36" s="378"/>
      <c r="F36" s="548">
        <v>1956</v>
      </c>
      <c r="G36" s="548">
        <v>1684</v>
      </c>
      <c r="H36" s="548">
        <v>2317</v>
      </c>
      <c r="I36" s="548">
        <v>2043</v>
      </c>
      <c r="J36" s="548">
        <v>2425</v>
      </c>
      <c r="K36" s="549">
        <v>-469</v>
      </c>
      <c r="L36" s="380">
        <v>-19.340206185567009</v>
      </c>
    </row>
    <row r="37" spans="1:12" s="369" customFormat="1" ht="15.95" customHeight="1" x14ac:dyDescent="0.2">
      <c r="A37" s="381"/>
      <c r="B37" s="382" t="s">
        <v>113</v>
      </c>
      <c r="C37" s="382" t="s">
        <v>351</v>
      </c>
      <c r="D37" s="382"/>
      <c r="E37" s="383"/>
      <c r="F37" s="548">
        <v>413</v>
      </c>
      <c r="G37" s="548">
        <v>304</v>
      </c>
      <c r="H37" s="548">
        <v>415</v>
      </c>
      <c r="I37" s="548">
        <v>333</v>
      </c>
      <c r="J37" s="548">
        <v>370</v>
      </c>
      <c r="K37" s="549">
        <v>43</v>
      </c>
      <c r="L37" s="380">
        <v>11.621621621621621</v>
      </c>
    </row>
    <row r="38" spans="1:12" s="369" customFormat="1" ht="15.95" customHeight="1" x14ac:dyDescent="0.2">
      <c r="A38" s="381"/>
      <c r="B38" s="384" t="s">
        <v>105</v>
      </c>
      <c r="C38" s="384" t="s">
        <v>106</v>
      </c>
      <c r="D38" s="385"/>
      <c r="E38" s="383"/>
      <c r="F38" s="548">
        <v>1286</v>
      </c>
      <c r="G38" s="548">
        <v>1160</v>
      </c>
      <c r="H38" s="548">
        <v>1558</v>
      </c>
      <c r="I38" s="548">
        <v>1413</v>
      </c>
      <c r="J38" s="550">
        <v>1677</v>
      </c>
      <c r="K38" s="549">
        <v>-391</v>
      </c>
      <c r="L38" s="380">
        <v>-23.315444245676805</v>
      </c>
    </row>
    <row r="39" spans="1:12" s="369" customFormat="1" ht="15.95" customHeight="1" x14ac:dyDescent="0.2">
      <c r="A39" s="381"/>
      <c r="B39" s="385"/>
      <c r="C39" s="382" t="s">
        <v>352</v>
      </c>
      <c r="D39" s="385"/>
      <c r="E39" s="383"/>
      <c r="F39" s="548">
        <v>220</v>
      </c>
      <c r="G39" s="548">
        <v>145</v>
      </c>
      <c r="H39" s="548">
        <v>183</v>
      </c>
      <c r="I39" s="548">
        <v>158</v>
      </c>
      <c r="J39" s="548">
        <v>168</v>
      </c>
      <c r="K39" s="549">
        <v>52</v>
      </c>
      <c r="L39" s="380">
        <v>30.952380952380953</v>
      </c>
    </row>
    <row r="40" spans="1:12" s="369" customFormat="1" ht="15.95" customHeight="1" x14ac:dyDescent="0.2">
      <c r="A40" s="381"/>
      <c r="B40" s="384"/>
      <c r="C40" s="384" t="s">
        <v>107</v>
      </c>
      <c r="D40" s="385"/>
      <c r="E40" s="383"/>
      <c r="F40" s="548">
        <v>670</v>
      </c>
      <c r="G40" s="548">
        <v>524</v>
      </c>
      <c r="H40" s="548">
        <v>759</v>
      </c>
      <c r="I40" s="548">
        <v>630</v>
      </c>
      <c r="J40" s="548">
        <v>748</v>
      </c>
      <c r="K40" s="549">
        <v>-78</v>
      </c>
      <c r="L40" s="380">
        <v>-10.427807486631016</v>
      </c>
    </row>
    <row r="41" spans="1:12" s="369" customFormat="1" ht="24" customHeight="1" x14ac:dyDescent="0.2">
      <c r="A41" s="381"/>
      <c r="B41" s="385"/>
      <c r="C41" s="382" t="s">
        <v>352</v>
      </c>
      <c r="D41" s="385"/>
      <c r="E41" s="383"/>
      <c r="F41" s="548">
        <v>193</v>
      </c>
      <c r="G41" s="548">
        <v>159</v>
      </c>
      <c r="H41" s="548">
        <v>232</v>
      </c>
      <c r="I41" s="548">
        <v>175</v>
      </c>
      <c r="J41" s="550">
        <v>202</v>
      </c>
      <c r="K41" s="549">
        <v>-9</v>
      </c>
      <c r="L41" s="380">
        <v>-4.4554455445544559</v>
      </c>
    </row>
    <row r="42" spans="1:12" s="110" customFormat="1" ht="15" customHeight="1" x14ac:dyDescent="0.2">
      <c r="A42" s="381"/>
      <c r="B42" s="384" t="s">
        <v>113</v>
      </c>
      <c r="C42" s="384" t="s">
        <v>353</v>
      </c>
      <c r="D42" s="385"/>
      <c r="E42" s="383"/>
      <c r="F42" s="548">
        <v>335</v>
      </c>
      <c r="G42" s="548">
        <v>284</v>
      </c>
      <c r="H42" s="548">
        <v>436</v>
      </c>
      <c r="I42" s="548">
        <v>379</v>
      </c>
      <c r="J42" s="548">
        <v>394</v>
      </c>
      <c r="K42" s="549">
        <v>-59</v>
      </c>
      <c r="L42" s="380">
        <v>-14.974619289340101</v>
      </c>
    </row>
    <row r="43" spans="1:12" s="110" customFormat="1" ht="15" customHeight="1" x14ac:dyDescent="0.2">
      <c r="A43" s="381"/>
      <c r="B43" s="385"/>
      <c r="C43" s="382" t="s">
        <v>352</v>
      </c>
      <c r="D43" s="385"/>
      <c r="E43" s="383"/>
      <c r="F43" s="548">
        <v>110</v>
      </c>
      <c r="G43" s="548">
        <v>75</v>
      </c>
      <c r="H43" s="548">
        <v>113</v>
      </c>
      <c r="I43" s="548">
        <v>93</v>
      </c>
      <c r="J43" s="548">
        <v>95</v>
      </c>
      <c r="K43" s="549">
        <v>15</v>
      </c>
      <c r="L43" s="380">
        <v>15.789473684210526</v>
      </c>
    </row>
    <row r="44" spans="1:12" s="110" customFormat="1" ht="15" customHeight="1" x14ac:dyDescent="0.2">
      <c r="A44" s="381"/>
      <c r="B44" s="384"/>
      <c r="C44" s="366" t="s">
        <v>109</v>
      </c>
      <c r="D44" s="385"/>
      <c r="E44" s="383"/>
      <c r="F44" s="548">
        <v>1367</v>
      </c>
      <c r="G44" s="548">
        <v>1228</v>
      </c>
      <c r="H44" s="548">
        <v>1645</v>
      </c>
      <c r="I44" s="548">
        <v>1444</v>
      </c>
      <c r="J44" s="550">
        <v>1776</v>
      </c>
      <c r="K44" s="549">
        <v>-409</v>
      </c>
      <c r="L44" s="380">
        <v>-23.02927927927928</v>
      </c>
    </row>
    <row r="45" spans="1:12" s="110" customFormat="1" ht="15" customHeight="1" x14ac:dyDescent="0.2">
      <c r="A45" s="381"/>
      <c r="B45" s="385"/>
      <c r="C45" s="382" t="s">
        <v>352</v>
      </c>
      <c r="D45" s="385"/>
      <c r="E45" s="383"/>
      <c r="F45" s="548">
        <v>257</v>
      </c>
      <c r="G45" s="548">
        <v>203</v>
      </c>
      <c r="H45" s="548">
        <v>270</v>
      </c>
      <c r="I45" s="548">
        <v>208</v>
      </c>
      <c r="J45" s="548">
        <v>236</v>
      </c>
      <c r="K45" s="549">
        <v>21</v>
      </c>
      <c r="L45" s="380">
        <v>8.898305084745763</v>
      </c>
    </row>
    <row r="46" spans="1:12" s="110" customFormat="1" ht="15" customHeight="1" x14ac:dyDescent="0.2">
      <c r="A46" s="381"/>
      <c r="B46" s="384"/>
      <c r="C46" s="366" t="s">
        <v>110</v>
      </c>
      <c r="D46" s="385"/>
      <c r="E46" s="383"/>
      <c r="F46" s="548">
        <v>229</v>
      </c>
      <c r="G46" s="548">
        <v>156</v>
      </c>
      <c r="H46" s="548">
        <v>215</v>
      </c>
      <c r="I46" s="548">
        <v>200</v>
      </c>
      <c r="J46" s="548">
        <v>243</v>
      </c>
      <c r="K46" s="549">
        <v>-14</v>
      </c>
      <c r="L46" s="380">
        <v>-5.761316872427984</v>
      </c>
    </row>
    <row r="47" spans="1:12" s="110" customFormat="1" ht="15" customHeight="1" x14ac:dyDescent="0.2">
      <c r="A47" s="381"/>
      <c r="B47" s="385"/>
      <c r="C47" s="382" t="s">
        <v>352</v>
      </c>
      <c r="D47" s="385"/>
      <c r="E47" s="383"/>
      <c r="F47" s="548">
        <v>36</v>
      </c>
      <c r="G47" s="548">
        <v>20</v>
      </c>
      <c r="H47" s="548">
        <v>25</v>
      </c>
      <c r="I47" s="548">
        <v>27</v>
      </c>
      <c r="J47" s="550">
        <v>34</v>
      </c>
      <c r="K47" s="549">
        <v>2</v>
      </c>
      <c r="L47" s="380">
        <v>5.882352941176471</v>
      </c>
    </row>
    <row r="48" spans="1:12" s="110" customFormat="1" ht="15" customHeight="1" x14ac:dyDescent="0.2">
      <c r="A48" s="381"/>
      <c r="B48" s="385"/>
      <c r="C48" s="366" t="s">
        <v>111</v>
      </c>
      <c r="D48" s="386"/>
      <c r="E48" s="387"/>
      <c r="F48" s="548">
        <v>25</v>
      </c>
      <c r="G48" s="548">
        <v>16</v>
      </c>
      <c r="H48" s="548">
        <v>21</v>
      </c>
      <c r="I48" s="548">
        <v>20</v>
      </c>
      <c r="J48" s="548">
        <v>12</v>
      </c>
      <c r="K48" s="549">
        <v>13</v>
      </c>
      <c r="L48" s="380">
        <v>108.33333333333333</v>
      </c>
    </row>
    <row r="49" spans="1:12" s="110" customFormat="1" ht="15" customHeight="1" x14ac:dyDescent="0.2">
      <c r="A49" s="381"/>
      <c r="B49" s="385"/>
      <c r="C49" s="382" t="s">
        <v>352</v>
      </c>
      <c r="D49" s="385"/>
      <c r="E49" s="383"/>
      <c r="F49" s="548">
        <v>10</v>
      </c>
      <c r="G49" s="548">
        <v>6</v>
      </c>
      <c r="H49" s="548">
        <v>7</v>
      </c>
      <c r="I49" s="548">
        <v>5</v>
      </c>
      <c r="J49" s="548">
        <v>5</v>
      </c>
      <c r="K49" s="549">
        <v>5</v>
      </c>
      <c r="L49" s="380">
        <v>100</v>
      </c>
    </row>
    <row r="50" spans="1:12" s="110" customFormat="1" ht="15" customHeight="1" x14ac:dyDescent="0.2">
      <c r="A50" s="381"/>
      <c r="B50" s="384" t="s">
        <v>113</v>
      </c>
      <c r="C50" s="382" t="s">
        <v>181</v>
      </c>
      <c r="D50" s="385"/>
      <c r="E50" s="383"/>
      <c r="F50" s="548">
        <v>1466</v>
      </c>
      <c r="G50" s="548">
        <v>1316</v>
      </c>
      <c r="H50" s="548">
        <v>1856</v>
      </c>
      <c r="I50" s="548">
        <v>1644</v>
      </c>
      <c r="J50" s="550">
        <v>1924</v>
      </c>
      <c r="K50" s="549">
        <v>-458</v>
      </c>
      <c r="L50" s="380">
        <v>-23.804573804573806</v>
      </c>
    </row>
    <row r="51" spans="1:12" s="110" customFormat="1" ht="15" customHeight="1" x14ac:dyDescent="0.2">
      <c r="A51" s="381"/>
      <c r="B51" s="385"/>
      <c r="C51" s="382" t="s">
        <v>352</v>
      </c>
      <c r="D51" s="385"/>
      <c r="E51" s="383"/>
      <c r="F51" s="548">
        <v>248</v>
      </c>
      <c r="G51" s="548">
        <v>186</v>
      </c>
      <c r="H51" s="548">
        <v>248</v>
      </c>
      <c r="I51" s="548">
        <v>190</v>
      </c>
      <c r="J51" s="548">
        <v>214</v>
      </c>
      <c r="K51" s="549">
        <v>34</v>
      </c>
      <c r="L51" s="380">
        <v>15.88785046728972</v>
      </c>
    </row>
    <row r="52" spans="1:12" s="110" customFormat="1" ht="15" customHeight="1" x14ac:dyDescent="0.2">
      <c r="A52" s="381"/>
      <c r="B52" s="384"/>
      <c r="C52" s="382" t="s">
        <v>182</v>
      </c>
      <c r="D52" s="385"/>
      <c r="E52" s="383"/>
      <c r="F52" s="548">
        <v>490</v>
      </c>
      <c r="G52" s="548">
        <v>368</v>
      </c>
      <c r="H52" s="548">
        <v>461</v>
      </c>
      <c r="I52" s="548">
        <v>399</v>
      </c>
      <c r="J52" s="548">
        <v>501</v>
      </c>
      <c r="K52" s="549">
        <v>-11</v>
      </c>
      <c r="L52" s="380">
        <v>-2.1956087824351296</v>
      </c>
    </row>
    <row r="53" spans="1:12" s="269" customFormat="1" ht="11.25" customHeight="1" x14ac:dyDescent="0.2">
      <c r="A53" s="381"/>
      <c r="B53" s="385"/>
      <c r="C53" s="382" t="s">
        <v>352</v>
      </c>
      <c r="D53" s="385"/>
      <c r="E53" s="383"/>
      <c r="F53" s="548">
        <v>165</v>
      </c>
      <c r="G53" s="548">
        <v>118</v>
      </c>
      <c r="H53" s="548">
        <v>167</v>
      </c>
      <c r="I53" s="548">
        <v>143</v>
      </c>
      <c r="J53" s="550">
        <v>156</v>
      </c>
      <c r="K53" s="549">
        <v>9</v>
      </c>
      <c r="L53" s="380">
        <v>5.7692307692307692</v>
      </c>
    </row>
    <row r="54" spans="1:12" s="151" customFormat="1" ht="12.75" customHeight="1" x14ac:dyDescent="0.2">
      <c r="A54" s="381"/>
      <c r="B54" s="384" t="s">
        <v>113</v>
      </c>
      <c r="C54" s="384" t="s">
        <v>116</v>
      </c>
      <c r="D54" s="385"/>
      <c r="E54" s="383"/>
      <c r="F54" s="548">
        <v>946</v>
      </c>
      <c r="G54" s="548">
        <v>681</v>
      </c>
      <c r="H54" s="548">
        <v>986</v>
      </c>
      <c r="I54" s="548">
        <v>810</v>
      </c>
      <c r="J54" s="548">
        <v>1029</v>
      </c>
      <c r="K54" s="549">
        <v>-83</v>
      </c>
      <c r="L54" s="380">
        <v>-8.0660835762876584</v>
      </c>
    </row>
    <row r="55" spans="1:12" ht="11.25" x14ac:dyDescent="0.2">
      <c r="A55" s="381"/>
      <c r="B55" s="385"/>
      <c r="C55" s="382" t="s">
        <v>352</v>
      </c>
      <c r="D55" s="385"/>
      <c r="E55" s="383"/>
      <c r="F55" s="548">
        <v>279</v>
      </c>
      <c r="G55" s="548">
        <v>208</v>
      </c>
      <c r="H55" s="548">
        <v>309</v>
      </c>
      <c r="I55" s="548">
        <v>229</v>
      </c>
      <c r="J55" s="548">
        <v>263</v>
      </c>
      <c r="K55" s="549">
        <v>16</v>
      </c>
      <c r="L55" s="380">
        <v>6.083650190114068</v>
      </c>
    </row>
    <row r="56" spans="1:12" ht="14.25" customHeight="1" x14ac:dyDescent="0.2">
      <c r="A56" s="381"/>
      <c r="B56" s="385"/>
      <c r="C56" s="384" t="s">
        <v>117</v>
      </c>
      <c r="D56" s="385"/>
      <c r="E56" s="383"/>
      <c r="F56" s="548">
        <v>1010</v>
      </c>
      <c r="G56" s="548">
        <v>1003</v>
      </c>
      <c r="H56" s="548">
        <v>1330</v>
      </c>
      <c r="I56" s="548">
        <v>1232</v>
      </c>
      <c r="J56" s="548">
        <v>1396</v>
      </c>
      <c r="K56" s="549">
        <v>-386</v>
      </c>
      <c r="L56" s="380">
        <v>-27.650429799426934</v>
      </c>
    </row>
    <row r="57" spans="1:12" ht="18.75" customHeight="1" x14ac:dyDescent="0.2">
      <c r="A57" s="388"/>
      <c r="B57" s="389"/>
      <c r="C57" s="390" t="s">
        <v>352</v>
      </c>
      <c r="D57" s="389"/>
      <c r="E57" s="391"/>
      <c r="F57" s="551">
        <v>134</v>
      </c>
      <c r="G57" s="552">
        <v>96</v>
      </c>
      <c r="H57" s="552">
        <v>106</v>
      </c>
      <c r="I57" s="552">
        <v>104</v>
      </c>
      <c r="J57" s="552">
        <v>107</v>
      </c>
      <c r="K57" s="553">
        <v>27</v>
      </c>
      <c r="L57" s="392">
        <v>25.233644859813083</v>
      </c>
    </row>
    <row r="58" spans="1:12" ht="11.25" x14ac:dyDescent="0.2">
      <c r="A58" s="393"/>
      <c r="B58" s="385"/>
      <c r="C58" s="382"/>
      <c r="D58" s="385"/>
      <c r="E58" s="385"/>
      <c r="F58" s="394"/>
      <c r="G58" s="394"/>
      <c r="H58" s="394"/>
      <c r="I58" s="379"/>
      <c r="J58" s="394"/>
      <c r="K58" s="395"/>
      <c r="L58" s="269" t="s">
        <v>45</v>
      </c>
    </row>
    <row r="59" spans="1:12" ht="20.25" customHeight="1" x14ac:dyDescent="0.2">
      <c r="A59" s="638" t="s">
        <v>354</v>
      </c>
      <c r="B59" s="639"/>
      <c r="C59" s="639"/>
      <c r="D59" s="638"/>
      <c r="E59" s="639"/>
      <c r="F59" s="639"/>
      <c r="G59" s="639"/>
      <c r="H59" s="639"/>
      <c r="I59" s="639"/>
      <c r="J59" s="639"/>
      <c r="K59" s="639"/>
      <c r="L59" s="639"/>
    </row>
    <row r="60" spans="1:12" ht="11.25" customHeight="1" x14ac:dyDescent="0.2">
      <c r="A60" s="640" t="s">
        <v>355</v>
      </c>
      <c r="B60" s="641"/>
      <c r="C60" s="641"/>
      <c r="D60" s="641"/>
      <c r="E60" s="641"/>
      <c r="F60" s="641"/>
      <c r="G60" s="641"/>
      <c r="H60" s="641"/>
      <c r="I60" s="641"/>
      <c r="J60" s="641"/>
      <c r="K60" s="641"/>
      <c r="L60" s="641"/>
    </row>
    <row r="61" spans="1:12" ht="12.75" customHeight="1" x14ac:dyDescent="0.2">
      <c r="A61" s="642" t="s">
        <v>356</v>
      </c>
      <c r="B61" s="643"/>
      <c r="C61" s="643"/>
      <c r="D61" s="643"/>
      <c r="E61" s="643"/>
      <c r="F61" s="643"/>
      <c r="G61" s="643"/>
      <c r="H61" s="643"/>
      <c r="I61" s="643"/>
      <c r="J61" s="643"/>
      <c r="K61" s="643"/>
      <c r="L61" s="643"/>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68" t="s">
        <v>357</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44" t="s">
        <v>358</v>
      </c>
      <c r="E7" s="645"/>
      <c r="F7" s="645"/>
      <c r="G7" s="645"/>
      <c r="H7" s="646"/>
      <c r="I7" s="647" t="s">
        <v>359</v>
      </c>
      <c r="J7" s="648"/>
      <c r="K7" s="96"/>
      <c r="L7" s="96"/>
      <c r="M7" s="96"/>
      <c r="N7" s="96"/>
      <c r="O7" s="96"/>
    </row>
    <row r="8" spans="1:15" ht="21.75" customHeight="1" x14ac:dyDescent="0.2">
      <c r="A8" s="614"/>
      <c r="B8" s="615"/>
      <c r="C8" s="581"/>
      <c r="D8" s="590" t="s">
        <v>335</v>
      </c>
      <c r="E8" s="590" t="s">
        <v>337</v>
      </c>
      <c r="F8" s="590" t="s">
        <v>338</v>
      </c>
      <c r="G8" s="590" t="s">
        <v>339</v>
      </c>
      <c r="H8" s="590" t="s">
        <v>340</v>
      </c>
      <c r="I8" s="649"/>
      <c r="J8" s="650"/>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1996</v>
      </c>
      <c r="E11" s="114">
        <v>1839</v>
      </c>
      <c r="F11" s="114">
        <v>2864</v>
      </c>
      <c r="G11" s="114">
        <v>2105</v>
      </c>
      <c r="H11" s="140">
        <v>2497</v>
      </c>
      <c r="I11" s="115">
        <v>-501</v>
      </c>
      <c r="J11" s="116">
        <v>-20.064076892270723</v>
      </c>
    </row>
    <row r="12" spans="1:15" s="110" customFormat="1" ht="24.95" customHeight="1" x14ac:dyDescent="0.2">
      <c r="A12" s="193" t="s">
        <v>132</v>
      </c>
      <c r="B12" s="194" t="s">
        <v>133</v>
      </c>
      <c r="C12" s="113">
        <v>2.4048096192384771</v>
      </c>
      <c r="D12" s="115">
        <v>48</v>
      </c>
      <c r="E12" s="114">
        <v>44</v>
      </c>
      <c r="F12" s="114">
        <v>45</v>
      </c>
      <c r="G12" s="114">
        <v>43</v>
      </c>
      <c r="H12" s="140">
        <v>55</v>
      </c>
      <c r="I12" s="115">
        <v>-7</v>
      </c>
      <c r="J12" s="116">
        <v>-12.727272727272727</v>
      </c>
    </row>
    <row r="13" spans="1:15" s="110" customFormat="1" ht="24.95" customHeight="1" x14ac:dyDescent="0.2">
      <c r="A13" s="193" t="s">
        <v>134</v>
      </c>
      <c r="B13" s="199" t="s">
        <v>214</v>
      </c>
      <c r="C13" s="113" t="s">
        <v>513</v>
      </c>
      <c r="D13" s="115" t="s">
        <v>513</v>
      </c>
      <c r="E13" s="114" t="s">
        <v>513</v>
      </c>
      <c r="F13" s="114">
        <v>88</v>
      </c>
      <c r="G13" s="114">
        <v>91</v>
      </c>
      <c r="H13" s="140">
        <v>95</v>
      </c>
      <c r="I13" s="115" t="s">
        <v>513</v>
      </c>
      <c r="J13" s="116" t="s">
        <v>513</v>
      </c>
    </row>
    <row r="14" spans="1:15" s="287" customFormat="1" ht="24.95" customHeight="1" x14ac:dyDescent="0.2">
      <c r="A14" s="193" t="s">
        <v>215</v>
      </c>
      <c r="B14" s="199" t="s">
        <v>137</v>
      </c>
      <c r="C14" s="113">
        <v>5.3106212424849701</v>
      </c>
      <c r="D14" s="115">
        <v>106</v>
      </c>
      <c r="E14" s="114" t="s">
        <v>513</v>
      </c>
      <c r="F14" s="114">
        <v>120</v>
      </c>
      <c r="G14" s="114">
        <v>86</v>
      </c>
      <c r="H14" s="140">
        <v>103</v>
      </c>
      <c r="I14" s="115">
        <v>3</v>
      </c>
      <c r="J14" s="116">
        <v>2.912621359223301</v>
      </c>
      <c r="K14" s="110"/>
      <c r="L14" s="110"/>
      <c r="M14" s="110"/>
      <c r="N14" s="110"/>
      <c r="O14" s="110"/>
    </row>
    <row r="15" spans="1:15" s="110" customFormat="1" ht="24.95" customHeight="1" x14ac:dyDescent="0.2">
      <c r="A15" s="193" t="s">
        <v>216</v>
      </c>
      <c r="B15" s="199" t="s">
        <v>217</v>
      </c>
      <c r="C15" s="113">
        <v>1.7034068136272544</v>
      </c>
      <c r="D15" s="115">
        <v>34</v>
      </c>
      <c r="E15" s="114">
        <v>29</v>
      </c>
      <c r="F15" s="114">
        <v>55</v>
      </c>
      <c r="G15" s="114">
        <v>52</v>
      </c>
      <c r="H15" s="140">
        <v>42</v>
      </c>
      <c r="I15" s="115">
        <v>-8</v>
      </c>
      <c r="J15" s="116">
        <v>-19.047619047619047</v>
      </c>
    </row>
    <row r="16" spans="1:15" s="287" customFormat="1" ht="24.95" customHeight="1" x14ac:dyDescent="0.2">
      <c r="A16" s="193" t="s">
        <v>218</v>
      </c>
      <c r="B16" s="199" t="s">
        <v>141</v>
      </c>
      <c r="C16" s="113">
        <v>3.0561122244488979</v>
      </c>
      <c r="D16" s="115">
        <v>61</v>
      </c>
      <c r="E16" s="114">
        <v>31</v>
      </c>
      <c r="F16" s="114">
        <v>49</v>
      </c>
      <c r="G16" s="114">
        <v>29</v>
      </c>
      <c r="H16" s="140">
        <v>33</v>
      </c>
      <c r="I16" s="115">
        <v>28</v>
      </c>
      <c r="J16" s="116">
        <v>84.848484848484844</v>
      </c>
      <c r="K16" s="110"/>
      <c r="L16" s="110"/>
      <c r="M16" s="110"/>
      <c r="N16" s="110"/>
      <c r="O16" s="110"/>
    </row>
    <row r="17" spans="1:15" s="110" customFormat="1" ht="24.95" customHeight="1" x14ac:dyDescent="0.2">
      <c r="A17" s="193" t="s">
        <v>142</v>
      </c>
      <c r="B17" s="199" t="s">
        <v>220</v>
      </c>
      <c r="C17" s="113">
        <v>0.55110220440881763</v>
      </c>
      <c r="D17" s="115">
        <v>11</v>
      </c>
      <c r="E17" s="114" t="s">
        <v>513</v>
      </c>
      <c r="F17" s="114">
        <v>16</v>
      </c>
      <c r="G17" s="114">
        <v>5</v>
      </c>
      <c r="H17" s="140">
        <v>28</v>
      </c>
      <c r="I17" s="115">
        <v>-17</v>
      </c>
      <c r="J17" s="116">
        <v>-60.714285714285715</v>
      </c>
    </row>
    <row r="18" spans="1:15" s="287" customFormat="1" ht="24.95" customHeight="1" x14ac:dyDescent="0.2">
      <c r="A18" s="201" t="s">
        <v>144</v>
      </c>
      <c r="B18" s="202" t="s">
        <v>145</v>
      </c>
      <c r="C18" s="113" t="s">
        <v>513</v>
      </c>
      <c r="D18" s="115" t="s">
        <v>513</v>
      </c>
      <c r="E18" s="114">
        <v>67</v>
      </c>
      <c r="F18" s="114">
        <v>215</v>
      </c>
      <c r="G18" s="114">
        <v>120</v>
      </c>
      <c r="H18" s="140">
        <v>131</v>
      </c>
      <c r="I18" s="115" t="s">
        <v>513</v>
      </c>
      <c r="J18" s="116" t="s">
        <v>513</v>
      </c>
      <c r="K18" s="110"/>
      <c r="L18" s="110"/>
      <c r="M18" s="110"/>
      <c r="N18" s="110"/>
      <c r="O18" s="110"/>
    </row>
    <row r="19" spans="1:15" s="110" customFormat="1" ht="24.95" customHeight="1" x14ac:dyDescent="0.2">
      <c r="A19" s="193" t="s">
        <v>146</v>
      </c>
      <c r="B19" s="199" t="s">
        <v>147</v>
      </c>
      <c r="C19" s="113">
        <v>12.224448897795591</v>
      </c>
      <c r="D19" s="115">
        <v>244</v>
      </c>
      <c r="E19" s="114">
        <v>163</v>
      </c>
      <c r="F19" s="114">
        <v>296</v>
      </c>
      <c r="G19" s="114">
        <v>186</v>
      </c>
      <c r="H19" s="140">
        <v>295</v>
      </c>
      <c r="I19" s="115">
        <v>-51</v>
      </c>
      <c r="J19" s="116">
        <v>-17.288135593220339</v>
      </c>
    </row>
    <row r="20" spans="1:15" s="287" customFormat="1" ht="24.95" customHeight="1" x14ac:dyDescent="0.2">
      <c r="A20" s="193" t="s">
        <v>148</v>
      </c>
      <c r="B20" s="199" t="s">
        <v>149</v>
      </c>
      <c r="C20" s="113">
        <v>1.8537074148296593</v>
      </c>
      <c r="D20" s="115">
        <v>37</v>
      </c>
      <c r="E20" s="114">
        <v>41</v>
      </c>
      <c r="F20" s="114">
        <v>69</v>
      </c>
      <c r="G20" s="114">
        <v>35</v>
      </c>
      <c r="H20" s="140">
        <v>72</v>
      </c>
      <c r="I20" s="115">
        <v>-35</v>
      </c>
      <c r="J20" s="116">
        <v>-48.611111111111114</v>
      </c>
      <c r="K20" s="110"/>
      <c r="L20" s="110"/>
      <c r="M20" s="110"/>
      <c r="N20" s="110"/>
      <c r="O20" s="110"/>
    </row>
    <row r="21" spans="1:15" s="110" customFormat="1" ht="24.95" customHeight="1" x14ac:dyDescent="0.2">
      <c r="A21" s="201" t="s">
        <v>150</v>
      </c>
      <c r="B21" s="202" t="s">
        <v>151</v>
      </c>
      <c r="C21" s="113">
        <v>4.3587174348697397</v>
      </c>
      <c r="D21" s="115">
        <v>87</v>
      </c>
      <c r="E21" s="114">
        <v>103</v>
      </c>
      <c r="F21" s="114">
        <v>94</v>
      </c>
      <c r="G21" s="114">
        <v>94</v>
      </c>
      <c r="H21" s="140">
        <v>107</v>
      </c>
      <c r="I21" s="115">
        <v>-20</v>
      </c>
      <c r="J21" s="116">
        <v>-18.691588785046729</v>
      </c>
    </row>
    <row r="22" spans="1:15" s="110" customFormat="1" ht="24.95" customHeight="1" x14ac:dyDescent="0.2">
      <c r="A22" s="201" t="s">
        <v>152</v>
      </c>
      <c r="B22" s="199" t="s">
        <v>153</v>
      </c>
      <c r="C22" s="113">
        <v>1.9038076152304608</v>
      </c>
      <c r="D22" s="115">
        <v>38</v>
      </c>
      <c r="E22" s="114">
        <v>26</v>
      </c>
      <c r="F22" s="114">
        <v>31</v>
      </c>
      <c r="G22" s="114">
        <v>21</v>
      </c>
      <c r="H22" s="140">
        <v>31</v>
      </c>
      <c r="I22" s="115">
        <v>7</v>
      </c>
      <c r="J22" s="116">
        <v>22.580645161290324</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5.9118236472945895</v>
      </c>
      <c r="D24" s="115">
        <v>118</v>
      </c>
      <c r="E24" s="114">
        <v>79</v>
      </c>
      <c r="F24" s="114">
        <v>169</v>
      </c>
      <c r="G24" s="114">
        <v>92</v>
      </c>
      <c r="H24" s="140">
        <v>111</v>
      </c>
      <c r="I24" s="115">
        <v>7</v>
      </c>
      <c r="J24" s="116">
        <v>6.3063063063063067</v>
      </c>
    </row>
    <row r="25" spans="1:15" s="110" customFormat="1" ht="24.95" customHeight="1" x14ac:dyDescent="0.2">
      <c r="A25" s="193" t="s">
        <v>222</v>
      </c>
      <c r="B25" s="204" t="s">
        <v>159</v>
      </c>
      <c r="C25" s="113">
        <v>3.6573146292585172</v>
      </c>
      <c r="D25" s="115">
        <v>73</v>
      </c>
      <c r="E25" s="114">
        <v>45</v>
      </c>
      <c r="F25" s="114">
        <v>51</v>
      </c>
      <c r="G25" s="114">
        <v>59</v>
      </c>
      <c r="H25" s="140">
        <v>84</v>
      </c>
      <c r="I25" s="115">
        <v>-11</v>
      </c>
      <c r="J25" s="116">
        <v>-13.095238095238095</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2.0040080160320639</v>
      </c>
      <c r="D27" s="115">
        <v>40</v>
      </c>
      <c r="E27" s="114">
        <v>41</v>
      </c>
      <c r="F27" s="114">
        <v>48</v>
      </c>
      <c r="G27" s="114">
        <v>38</v>
      </c>
      <c r="H27" s="140">
        <v>41</v>
      </c>
      <c r="I27" s="115">
        <v>-1</v>
      </c>
      <c r="J27" s="116">
        <v>-2.4390243902439024</v>
      </c>
    </row>
    <row r="28" spans="1:15" s="110" customFormat="1" ht="24.95" customHeight="1" x14ac:dyDescent="0.2">
      <c r="A28" s="193" t="s">
        <v>163</v>
      </c>
      <c r="B28" s="199" t="s">
        <v>164</v>
      </c>
      <c r="C28" s="113">
        <v>2.6553106212424851</v>
      </c>
      <c r="D28" s="115">
        <v>53</v>
      </c>
      <c r="E28" s="114">
        <v>54</v>
      </c>
      <c r="F28" s="114">
        <v>167</v>
      </c>
      <c r="G28" s="114">
        <v>45</v>
      </c>
      <c r="H28" s="140">
        <v>48</v>
      </c>
      <c r="I28" s="115">
        <v>5</v>
      </c>
      <c r="J28" s="116">
        <v>10.416666666666666</v>
      </c>
    </row>
    <row r="29" spans="1:15" s="110" customFormat="1" ht="24.95" customHeight="1" x14ac:dyDescent="0.2">
      <c r="A29" s="193">
        <v>86</v>
      </c>
      <c r="B29" s="199" t="s">
        <v>165</v>
      </c>
      <c r="C29" s="113">
        <v>4.8597194388777556</v>
      </c>
      <c r="D29" s="115">
        <v>97</v>
      </c>
      <c r="E29" s="114">
        <v>98</v>
      </c>
      <c r="F29" s="114">
        <v>153</v>
      </c>
      <c r="G29" s="114">
        <v>102</v>
      </c>
      <c r="H29" s="140">
        <v>141</v>
      </c>
      <c r="I29" s="115">
        <v>-44</v>
      </c>
      <c r="J29" s="116">
        <v>-31.205673758865249</v>
      </c>
    </row>
    <row r="30" spans="1:15" s="110" customFormat="1" ht="24.95" customHeight="1" x14ac:dyDescent="0.2">
      <c r="A30" s="193">
        <v>87.88</v>
      </c>
      <c r="B30" s="204" t="s">
        <v>166</v>
      </c>
      <c r="C30" s="113">
        <v>4.1082164328657313</v>
      </c>
      <c r="D30" s="115">
        <v>82</v>
      </c>
      <c r="E30" s="114">
        <v>56</v>
      </c>
      <c r="F30" s="114">
        <v>115</v>
      </c>
      <c r="G30" s="114">
        <v>65</v>
      </c>
      <c r="H30" s="140">
        <v>61</v>
      </c>
      <c r="I30" s="115">
        <v>21</v>
      </c>
      <c r="J30" s="116">
        <v>34.42622950819672</v>
      </c>
    </row>
    <row r="31" spans="1:15" s="110" customFormat="1" ht="24.95" customHeight="1" x14ac:dyDescent="0.2">
      <c r="A31" s="193" t="s">
        <v>167</v>
      </c>
      <c r="B31" s="199" t="s">
        <v>168</v>
      </c>
      <c r="C31" s="113">
        <v>3.5070140280561124</v>
      </c>
      <c r="D31" s="115">
        <v>70</v>
      </c>
      <c r="E31" s="114">
        <v>103</v>
      </c>
      <c r="F31" s="114">
        <v>123</v>
      </c>
      <c r="G31" s="114">
        <v>72</v>
      </c>
      <c r="H31" s="140">
        <v>87</v>
      </c>
      <c r="I31" s="115">
        <v>-17</v>
      </c>
      <c r="J31" s="116">
        <v>-19.540229885057471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2.4048096192384771</v>
      </c>
      <c r="D34" s="115">
        <v>48</v>
      </c>
      <c r="E34" s="114">
        <v>44</v>
      </c>
      <c r="F34" s="114">
        <v>45</v>
      </c>
      <c r="G34" s="114">
        <v>43</v>
      </c>
      <c r="H34" s="140">
        <v>55</v>
      </c>
      <c r="I34" s="115">
        <v>-7</v>
      </c>
      <c r="J34" s="116">
        <v>-12.727272727272727</v>
      </c>
    </row>
    <row r="35" spans="1:10" s="110" customFormat="1" ht="24.95" customHeight="1" x14ac:dyDescent="0.2">
      <c r="A35" s="292" t="s">
        <v>171</v>
      </c>
      <c r="B35" s="293" t="s">
        <v>172</v>
      </c>
      <c r="C35" s="113">
        <v>13.927855711422845</v>
      </c>
      <c r="D35" s="115">
        <v>278</v>
      </c>
      <c r="E35" s="114">
        <v>186</v>
      </c>
      <c r="F35" s="114">
        <v>423</v>
      </c>
      <c r="G35" s="114">
        <v>297</v>
      </c>
      <c r="H35" s="140">
        <v>329</v>
      </c>
      <c r="I35" s="115">
        <v>-51</v>
      </c>
      <c r="J35" s="116">
        <v>13.628647799034184</v>
      </c>
    </row>
    <row r="36" spans="1:10" s="110" customFormat="1" ht="24.95" customHeight="1" x14ac:dyDescent="0.2">
      <c r="A36" s="294" t="s">
        <v>173</v>
      </c>
      <c r="B36" s="295" t="s">
        <v>174</v>
      </c>
      <c r="C36" s="125">
        <v>83.667334669338672</v>
      </c>
      <c r="D36" s="143">
        <v>1670</v>
      </c>
      <c r="E36" s="144">
        <v>1609</v>
      </c>
      <c r="F36" s="144">
        <v>2396</v>
      </c>
      <c r="G36" s="144">
        <v>1765</v>
      </c>
      <c r="H36" s="145">
        <v>2113</v>
      </c>
      <c r="I36" s="143">
        <v>-443</v>
      </c>
      <c r="J36" s="146">
        <v>-20.96545196403218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1" t="s">
        <v>360</v>
      </c>
      <c r="B39" s="652"/>
      <c r="C39" s="652"/>
      <c r="D39" s="652"/>
      <c r="E39" s="652"/>
      <c r="F39" s="652"/>
      <c r="G39" s="652"/>
      <c r="H39" s="652"/>
      <c r="I39" s="652"/>
      <c r="J39" s="652"/>
    </row>
    <row r="40" spans="1:10" ht="31.5" customHeight="1" x14ac:dyDescent="0.2">
      <c r="A40" s="653" t="s">
        <v>361</v>
      </c>
      <c r="B40" s="653"/>
      <c r="C40" s="653"/>
      <c r="D40" s="653"/>
      <c r="E40" s="653"/>
      <c r="F40" s="653"/>
      <c r="G40" s="653"/>
      <c r="H40" s="653"/>
      <c r="I40" s="653"/>
      <c r="J40" s="65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68" t="s">
        <v>362</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335</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332</v>
      </c>
      <c r="B7" s="575"/>
      <c r="C7" s="575"/>
      <c r="D7" s="580" t="s">
        <v>94</v>
      </c>
      <c r="E7" s="654" t="s">
        <v>363</v>
      </c>
      <c r="F7" s="584"/>
      <c r="G7" s="584"/>
      <c r="H7" s="584"/>
      <c r="I7" s="585"/>
      <c r="J7" s="647" t="s">
        <v>359</v>
      </c>
      <c r="K7" s="648"/>
      <c r="L7" s="96"/>
      <c r="M7" s="96"/>
      <c r="N7" s="96"/>
      <c r="O7" s="96"/>
    </row>
    <row r="8" spans="1:15" ht="21.75" customHeight="1" x14ac:dyDescent="0.2">
      <c r="A8" s="576"/>
      <c r="B8" s="577"/>
      <c r="C8" s="577"/>
      <c r="D8" s="581"/>
      <c r="E8" s="590" t="s">
        <v>335</v>
      </c>
      <c r="F8" s="590" t="s">
        <v>337</v>
      </c>
      <c r="G8" s="590" t="s">
        <v>338</v>
      </c>
      <c r="H8" s="590" t="s">
        <v>339</v>
      </c>
      <c r="I8" s="590" t="s">
        <v>340</v>
      </c>
      <c r="J8" s="649"/>
      <c r="K8" s="650"/>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1996</v>
      </c>
      <c r="F11" s="264">
        <v>1839</v>
      </c>
      <c r="G11" s="264">
        <v>2864</v>
      </c>
      <c r="H11" s="264">
        <v>2105</v>
      </c>
      <c r="I11" s="265">
        <v>2497</v>
      </c>
      <c r="J11" s="263">
        <v>-501</v>
      </c>
      <c r="K11" s="266">
        <v>-20.064076892270723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51.903807615230463</v>
      </c>
      <c r="E13" s="115">
        <v>1036</v>
      </c>
      <c r="F13" s="114">
        <v>1047</v>
      </c>
      <c r="G13" s="114">
        <v>1366</v>
      </c>
      <c r="H13" s="114">
        <v>1259</v>
      </c>
      <c r="I13" s="140">
        <v>1413</v>
      </c>
      <c r="J13" s="115">
        <v>-377</v>
      </c>
      <c r="K13" s="116">
        <v>-26.680820948336873</v>
      </c>
    </row>
    <row r="14" spans="1:15" ht="15.95" customHeight="1" x14ac:dyDescent="0.2">
      <c r="A14" s="306" t="s">
        <v>230</v>
      </c>
      <c r="B14" s="307"/>
      <c r="C14" s="308"/>
      <c r="D14" s="113">
        <v>35.62124248496994</v>
      </c>
      <c r="E14" s="115">
        <v>711</v>
      </c>
      <c r="F14" s="114">
        <v>611</v>
      </c>
      <c r="G14" s="114">
        <v>1227</v>
      </c>
      <c r="H14" s="114">
        <v>662</v>
      </c>
      <c r="I14" s="140">
        <v>857</v>
      </c>
      <c r="J14" s="115">
        <v>-146</v>
      </c>
      <c r="K14" s="116">
        <v>-17.036172695449242</v>
      </c>
    </row>
    <row r="15" spans="1:15" ht="15.95" customHeight="1" x14ac:dyDescent="0.2">
      <c r="A15" s="306" t="s">
        <v>231</v>
      </c>
      <c r="B15" s="307"/>
      <c r="C15" s="308"/>
      <c r="D15" s="113">
        <v>5.7615230460921847</v>
      </c>
      <c r="E15" s="115">
        <v>115</v>
      </c>
      <c r="F15" s="114">
        <v>79</v>
      </c>
      <c r="G15" s="114">
        <v>118</v>
      </c>
      <c r="H15" s="114">
        <v>85</v>
      </c>
      <c r="I15" s="140">
        <v>115</v>
      </c>
      <c r="J15" s="115">
        <v>0</v>
      </c>
      <c r="K15" s="116">
        <v>0</v>
      </c>
    </row>
    <row r="16" spans="1:15" ht="15.95" customHeight="1" x14ac:dyDescent="0.2">
      <c r="A16" s="306" t="s">
        <v>232</v>
      </c>
      <c r="B16" s="307"/>
      <c r="C16" s="308"/>
      <c r="D16" s="113">
        <v>6.7134268537074151</v>
      </c>
      <c r="E16" s="115">
        <v>134</v>
      </c>
      <c r="F16" s="114">
        <v>102</v>
      </c>
      <c r="G16" s="114">
        <v>152</v>
      </c>
      <c r="H16" s="114">
        <v>99</v>
      </c>
      <c r="I16" s="140">
        <v>112</v>
      </c>
      <c r="J16" s="115">
        <v>22</v>
      </c>
      <c r="K16" s="116">
        <v>19.642857142857142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4.0080160320641278</v>
      </c>
      <c r="E18" s="115">
        <v>80</v>
      </c>
      <c r="F18" s="114">
        <v>50</v>
      </c>
      <c r="G18" s="114">
        <v>74</v>
      </c>
      <c r="H18" s="114">
        <v>63</v>
      </c>
      <c r="I18" s="140">
        <v>68</v>
      </c>
      <c r="J18" s="115">
        <v>12</v>
      </c>
      <c r="K18" s="116">
        <v>17.647058823529413</v>
      </c>
    </row>
    <row r="19" spans="1:11" ht="14.1" customHeight="1" x14ac:dyDescent="0.2">
      <c r="A19" s="306" t="s">
        <v>235</v>
      </c>
      <c r="B19" s="307" t="s">
        <v>236</v>
      </c>
      <c r="C19" s="308"/>
      <c r="D19" s="113">
        <v>3.4569138276553106</v>
      </c>
      <c r="E19" s="115">
        <v>69</v>
      </c>
      <c r="F19" s="114">
        <v>39</v>
      </c>
      <c r="G19" s="114">
        <v>49</v>
      </c>
      <c r="H19" s="114">
        <v>59</v>
      </c>
      <c r="I19" s="140">
        <v>57</v>
      </c>
      <c r="J19" s="115">
        <v>12</v>
      </c>
      <c r="K19" s="116">
        <v>21.05263157894737</v>
      </c>
    </row>
    <row r="20" spans="1:11" ht="14.1" customHeight="1" x14ac:dyDescent="0.2">
      <c r="A20" s="306">
        <v>12</v>
      </c>
      <c r="B20" s="307" t="s">
        <v>237</v>
      </c>
      <c r="C20" s="308"/>
      <c r="D20" s="113">
        <v>2.0040080160320639</v>
      </c>
      <c r="E20" s="115">
        <v>40</v>
      </c>
      <c r="F20" s="114">
        <v>14</v>
      </c>
      <c r="G20" s="114">
        <v>19</v>
      </c>
      <c r="H20" s="114">
        <v>24</v>
      </c>
      <c r="I20" s="140">
        <v>36</v>
      </c>
      <c r="J20" s="115">
        <v>4</v>
      </c>
      <c r="K20" s="116">
        <v>11.111111111111111</v>
      </c>
    </row>
    <row r="21" spans="1:11" ht="14.1" customHeight="1" x14ac:dyDescent="0.2">
      <c r="A21" s="306">
        <v>21</v>
      </c>
      <c r="B21" s="307" t="s">
        <v>238</v>
      </c>
      <c r="C21" s="308"/>
      <c r="D21" s="113">
        <v>0.60120240480961928</v>
      </c>
      <c r="E21" s="115">
        <v>12</v>
      </c>
      <c r="F21" s="114">
        <v>0</v>
      </c>
      <c r="G21" s="114" t="s">
        <v>513</v>
      </c>
      <c r="H21" s="114">
        <v>0</v>
      </c>
      <c r="I21" s="140" t="s">
        <v>513</v>
      </c>
      <c r="J21" s="115" t="s">
        <v>513</v>
      </c>
      <c r="K21" s="116" t="s">
        <v>513</v>
      </c>
    </row>
    <row r="22" spans="1:11" ht="14.1" customHeight="1" x14ac:dyDescent="0.2">
      <c r="A22" s="306">
        <v>22</v>
      </c>
      <c r="B22" s="307" t="s">
        <v>239</v>
      </c>
      <c r="C22" s="308"/>
      <c r="D22" s="113">
        <v>0.75150300601202402</v>
      </c>
      <c r="E22" s="115">
        <v>15</v>
      </c>
      <c r="F22" s="114">
        <v>25</v>
      </c>
      <c r="G22" s="114">
        <v>24</v>
      </c>
      <c r="H22" s="114">
        <v>5</v>
      </c>
      <c r="I22" s="140">
        <v>7</v>
      </c>
      <c r="J22" s="115">
        <v>8</v>
      </c>
      <c r="K22" s="116">
        <v>114.28571428571429</v>
      </c>
    </row>
    <row r="23" spans="1:11" ht="14.1" customHeight="1" x14ac:dyDescent="0.2">
      <c r="A23" s="306">
        <v>23</v>
      </c>
      <c r="B23" s="307" t="s">
        <v>240</v>
      </c>
      <c r="C23" s="308"/>
      <c r="D23" s="113">
        <v>0.25050100200400799</v>
      </c>
      <c r="E23" s="115">
        <v>5</v>
      </c>
      <c r="F23" s="114">
        <v>10</v>
      </c>
      <c r="G23" s="114">
        <v>12</v>
      </c>
      <c r="H23" s="114">
        <v>8</v>
      </c>
      <c r="I23" s="140">
        <v>24</v>
      </c>
      <c r="J23" s="115">
        <v>-19</v>
      </c>
      <c r="K23" s="116">
        <v>-79.166666666666671</v>
      </c>
    </row>
    <row r="24" spans="1:11" ht="14.1" customHeight="1" x14ac:dyDescent="0.2">
      <c r="A24" s="306">
        <v>24</v>
      </c>
      <c r="B24" s="307" t="s">
        <v>241</v>
      </c>
      <c r="C24" s="308"/>
      <c r="D24" s="113">
        <v>1.7535070140280562</v>
      </c>
      <c r="E24" s="115">
        <v>35</v>
      </c>
      <c r="F24" s="114">
        <v>21</v>
      </c>
      <c r="G24" s="114">
        <v>54</v>
      </c>
      <c r="H24" s="114">
        <v>30</v>
      </c>
      <c r="I24" s="140">
        <v>43</v>
      </c>
      <c r="J24" s="115">
        <v>-8</v>
      </c>
      <c r="K24" s="116">
        <v>-18.604651162790699</v>
      </c>
    </row>
    <row r="25" spans="1:11" ht="14.1" customHeight="1" x14ac:dyDescent="0.2">
      <c r="A25" s="306">
        <v>25</v>
      </c>
      <c r="B25" s="307" t="s">
        <v>242</v>
      </c>
      <c r="C25" s="308"/>
      <c r="D25" s="113">
        <v>1.9539078156312626</v>
      </c>
      <c r="E25" s="115">
        <v>39</v>
      </c>
      <c r="F25" s="114">
        <v>20</v>
      </c>
      <c r="G25" s="114">
        <v>73</v>
      </c>
      <c r="H25" s="114">
        <v>28</v>
      </c>
      <c r="I25" s="140">
        <v>53</v>
      </c>
      <c r="J25" s="115">
        <v>-14</v>
      </c>
      <c r="K25" s="116">
        <v>-26.415094339622641</v>
      </c>
    </row>
    <row r="26" spans="1:11" ht="14.1" customHeight="1" x14ac:dyDescent="0.2">
      <c r="A26" s="306">
        <v>26</v>
      </c>
      <c r="B26" s="307" t="s">
        <v>243</v>
      </c>
      <c r="C26" s="308"/>
      <c r="D26" s="113">
        <v>1.8036072144288577</v>
      </c>
      <c r="E26" s="115">
        <v>36</v>
      </c>
      <c r="F26" s="114">
        <v>13</v>
      </c>
      <c r="G26" s="114">
        <v>80</v>
      </c>
      <c r="H26" s="114">
        <v>30</v>
      </c>
      <c r="I26" s="140">
        <v>43</v>
      </c>
      <c r="J26" s="115">
        <v>-7</v>
      </c>
      <c r="K26" s="116">
        <v>-16.279069767441861</v>
      </c>
    </row>
    <row r="27" spans="1:11" ht="14.1" customHeight="1" x14ac:dyDescent="0.2">
      <c r="A27" s="306">
        <v>27</v>
      </c>
      <c r="B27" s="307" t="s">
        <v>244</v>
      </c>
      <c r="C27" s="308"/>
      <c r="D27" s="113">
        <v>0.95190380761523041</v>
      </c>
      <c r="E27" s="115">
        <v>19</v>
      </c>
      <c r="F27" s="114">
        <v>9</v>
      </c>
      <c r="G27" s="114">
        <v>35</v>
      </c>
      <c r="H27" s="114">
        <v>10</v>
      </c>
      <c r="I27" s="140">
        <v>7</v>
      </c>
      <c r="J27" s="115">
        <v>12</v>
      </c>
      <c r="K27" s="116">
        <v>171.42857142857142</v>
      </c>
    </row>
    <row r="28" spans="1:11" ht="14.1" customHeight="1" x14ac:dyDescent="0.2">
      <c r="A28" s="306">
        <v>28</v>
      </c>
      <c r="B28" s="307" t="s">
        <v>245</v>
      </c>
      <c r="C28" s="308"/>
      <c r="D28" s="113" t="s">
        <v>513</v>
      </c>
      <c r="E28" s="115" t="s">
        <v>513</v>
      </c>
      <c r="F28" s="114">
        <v>7</v>
      </c>
      <c r="G28" s="114">
        <v>10</v>
      </c>
      <c r="H28" s="114">
        <v>8</v>
      </c>
      <c r="I28" s="140">
        <v>6</v>
      </c>
      <c r="J28" s="115" t="s">
        <v>513</v>
      </c>
      <c r="K28" s="116" t="s">
        <v>513</v>
      </c>
    </row>
    <row r="29" spans="1:11" ht="14.1" customHeight="1" x14ac:dyDescent="0.2">
      <c r="A29" s="306">
        <v>29</v>
      </c>
      <c r="B29" s="307" t="s">
        <v>246</v>
      </c>
      <c r="C29" s="308"/>
      <c r="D29" s="113">
        <v>2.1042084168336674</v>
      </c>
      <c r="E29" s="115">
        <v>42</v>
      </c>
      <c r="F29" s="114">
        <v>66</v>
      </c>
      <c r="G29" s="114">
        <v>53</v>
      </c>
      <c r="H29" s="114">
        <v>54</v>
      </c>
      <c r="I29" s="140">
        <v>51</v>
      </c>
      <c r="J29" s="115">
        <v>-9</v>
      </c>
      <c r="K29" s="116">
        <v>-17.647058823529413</v>
      </c>
    </row>
    <row r="30" spans="1:11" ht="14.1" customHeight="1" x14ac:dyDescent="0.2">
      <c r="A30" s="306" t="s">
        <v>247</v>
      </c>
      <c r="B30" s="307" t="s">
        <v>248</v>
      </c>
      <c r="C30" s="308"/>
      <c r="D30" s="113" t="s">
        <v>513</v>
      </c>
      <c r="E30" s="115" t="s">
        <v>513</v>
      </c>
      <c r="F30" s="114">
        <v>12</v>
      </c>
      <c r="G30" s="114" t="s">
        <v>513</v>
      </c>
      <c r="H30" s="114" t="s">
        <v>513</v>
      </c>
      <c r="I30" s="140">
        <v>4</v>
      </c>
      <c r="J30" s="115" t="s">
        <v>513</v>
      </c>
      <c r="K30" s="116" t="s">
        <v>513</v>
      </c>
    </row>
    <row r="31" spans="1:11" ht="14.1" customHeight="1" x14ac:dyDescent="0.2">
      <c r="A31" s="306" t="s">
        <v>249</v>
      </c>
      <c r="B31" s="307" t="s">
        <v>250</v>
      </c>
      <c r="C31" s="308"/>
      <c r="D31" s="113">
        <v>1.4529058116232465</v>
      </c>
      <c r="E31" s="115">
        <v>29</v>
      </c>
      <c r="F31" s="114">
        <v>51</v>
      </c>
      <c r="G31" s="114">
        <v>39</v>
      </c>
      <c r="H31" s="114">
        <v>40</v>
      </c>
      <c r="I31" s="140">
        <v>47</v>
      </c>
      <c r="J31" s="115">
        <v>-18</v>
      </c>
      <c r="K31" s="116">
        <v>-38.297872340425535</v>
      </c>
    </row>
    <row r="32" spans="1:11" ht="14.1" customHeight="1" x14ac:dyDescent="0.2">
      <c r="A32" s="306">
        <v>31</v>
      </c>
      <c r="B32" s="307" t="s">
        <v>251</v>
      </c>
      <c r="C32" s="308"/>
      <c r="D32" s="113">
        <v>0.50100200400801598</v>
      </c>
      <c r="E32" s="115">
        <v>10</v>
      </c>
      <c r="F32" s="114">
        <v>21</v>
      </c>
      <c r="G32" s="114">
        <v>13</v>
      </c>
      <c r="H32" s="114">
        <v>16</v>
      </c>
      <c r="I32" s="140">
        <v>6</v>
      </c>
      <c r="J32" s="115">
        <v>4</v>
      </c>
      <c r="K32" s="116">
        <v>66.666666666666671</v>
      </c>
    </row>
    <row r="33" spans="1:11" ht="14.1" customHeight="1" x14ac:dyDescent="0.2">
      <c r="A33" s="306">
        <v>32</v>
      </c>
      <c r="B33" s="307" t="s">
        <v>252</v>
      </c>
      <c r="C33" s="308"/>
      <c r="D33" s="113">
        <v>2.0541082164328657</v>
      </c>
      <c r="E33" s="115">
        <v>41</v>
      </c>
      <c r="F33" s="114">
        <v>20</v>
      </c>
      <c r="G33" s="114">
        <v>36</v>
      </c>
      <c r="H33" s="114">
        <v>35</v>
      </c>
      <c r="I33" s="140">
        <v>31</v>
      </c>
      <c r="J33" s="115">
        <v>10</v>
      </c>
      <c r="K33" s="116">
        <v>32.258064516129032</v>
      </c>
    </row>
    <row r="34" spans="1:11" ht="14.1" customHeight="1" x14ac:dyDescent="0.2">
      <c r="A34" s="306">
        <v>33</v>
      </c>
      <c r="B34" s="307" t="s">
        <v>253</v>
      </c>
      <c r="C34" s="308"/>
      <c r="D34" s="113">
        <v>0.70140280561122248</v>
      </c>
      <c r="E34" s="115">
        <v>14</v>
      </c>
      <c r="F34" s="114">
        <v>9</v>
      </c>
      <c r="G34" s="114">
        <v>51</v>
      </c>
      <c r="H34" s="114">
        <v>16</v>
      </c>
      <c r="I34" s="140">
        <v>17</v>
      </c>
      <c r="J34" s="115">
        <v>-3</v>
      </c>
      <c r="K34" s="116">
        <v>-17.647058823529413</v>
      </c>
    </row>
    <row r="35" spans="1:11" ht="14.1" customHeight="1" x14ac:dyDescent="0.2">
      <c r="A35" s="306">
        <v>34</v>
      </c>
      <c r="B35" s="307" t="s">
        <v>254</v>
      </c>
      <c r="C35" s="308"/>
      <c r="D35" s="113">
        <v>2.0541082164328657</v>
      </c>
      <c r="E35" s="115">
        <v>41</v>
      </c>
      <c r="F35" s="114">
        <v>27</v>
      </c>
      <c r="G35" s="114">
        <v>59</v>
      </c>
      <c r="H35" s="114">
        <v>39</v>
      </c>
      <c r="I35" s="140">
        <v>63</v>
      </c>
      <c r="J35" s="115">
        <v>-22</v>
      </c>
      <c r="K35" s="116">
        <v>-34.920634920634917</v>
      </c>
    </row>
    <row r="36" spans="1:11" ht="14.1" customHeight="1" x14ac:dyDescent="0.2">
      <c r="A36" s="306">
        <v>41</v>
      </c>
      <c r="B36" s="307" t="s">
        <v>255</v>
      </c>
      <c r="C36" s="308"/>
      <c r="D36" s="113">
        <v>0.25050100200400799</v>
      </c>
      <c r="E36" s="115">
        <v>5</v>
      </c>
      <c r="F36" s="114">
        <v>8</v>
      </c>
      <c r="G36" s="114">
        <v>12</v>
      </c>
      <c r="H36" s="114">
        <v>4</v>
      </c>
      <c r="I36" s="140">
        <v>6</v>
      </c>
      <c r="J36" s="115">
        <v>-1</v>
      </c>
      <c r="K36" s="116">
        <v>-16.666666666666668</v>
      </c>
    </row>
    <row r="37" spans="1:11" ht="14.1" customHeight="1" x14ac:dyDescent="0.2">
      <c r="A37" s="306">
        <v>42</v>
      </c>
      <c r="B37" s="307" t="s">
        <v>256</v>
      </c>
      <c r="C37" s="308"/>
      <c r="D37" s="113" t="s">
        <v>513</v>
      </c>
      <c r="E37" s="115" t="s">
        <v>513</v>
      </c>
      <c r="F37" s="114">
        <v>0</v>
      </c>
      <c r="G37" s="114">
        <v>9</v>
      </c>
      <c r="H37" s="114">
        <v>0</v>
      </c>
      <c r="I37" s="140" t="s">
        <v>513</v>
      </c>
      <c r="J37" s="115" t="s">
        <v>513</v>
      </c>
      <c r="K37" s="116" t="s">
        <v>513</v>
      </c>
    </row>
    <row r="38" spans="1:11" ht="14.1" customHeight="1" x14ac:dyDescent="0.2">
      <c r="A38" s="306">
        <v>43</v>
      </c>
      <c r="B38" s="307" t="s">
        <v>257</v>
      </c>
      <c r="C38" s="308"/>
      <c r="D38" s="113">
        <v>0.60120240480961928</v>
      </c>
      <c r="E38" s="115">
        <v>12</v>
      </c>
      <c r="F38" s="114">
        <v>7</v>
      </c>
      <c r="G38" s="114">
        <v>15</v>
      </c>
      <c r="H38" s="114">
        <v>5</v>
      </c>
      <c r="I38" s="140">
        <v>5</v>
      </c>
      <c r="J38" s="115">
        <v>7</v>
      </c>
      <c r="K38" s="116">
        <v>140</v>
      </c>
    </row>
    <row r="39" spans="1:11" ht="14.1" customHeight="1" x14ac:dyDescent="0.2">
      <c r="A39" s="306">
        <v>51</v>
      </c>
      <c r="B39" s="307" t="s">
        <v>258</v>
      </c>
      <c r="C39" s="308"/>
      <c r="D39" s="113">
        <v>38.326653306613224</v>
      </c>
      <c r="E39" s="115">
        <v>765</v>
      </c>
      <c r="F39" s="114">
        <v>837</v>
      </c>
      <c r="G39" s="114">
        <v>1136</v>
      </c>
      <c r="H39" s="114">
        <v>1037</v>
      </c>
      <c r="I39" s="140">
        <v>1152</v>
      </c>
      <c r="J39" s="115">
        <v>-387</v>
      </c>
      <c r="K39" s="116">
        <v>-33.59375</v>
      </c>
    </row>
    <row r="40" spans="1:11" ht="14.1" customHeight="1" x14ac:dyDescent="0.2">
      <c r="A40" s="306" t="s">
        <v>259</v>
      </c>
      <c r="B40" s="307" t="s">
        <v>260</v>
      </c>
      <c r="C40" s="308"/>
      <c r="D40" s="113">
        <v>38.126252505010022</v>
      </c>
      <c r="E40" s="115">
        <v>761</v>
      </c>
      <c r="F40" s="114">
        <v>835</v>
      </c>
      <c r="G40" s="114">
        <v>1125</v>
      </c>
      <c r="H40" s="114">
        <v>1032</v>
      </c>
      <c r="I40" s="140">
        <v>1149</v>
      </c>
      <c r="J40" s="115">
        <v>-388</v>
      </c>
      <c r="K40" s="116">
        <v>-33.768494342906877</v>
      </c>
    </row>
    <row r="41" spans="1:11" ht="14.1" customHeight="1" x14ac:dyDescent="0.2">
      <c r="A41" s="306"/>
      <c r="B41" s="307" t="s">
        <v>261</v>
      </c>
      <c r="C41" s="308"/>
      <c r="D41" s="113">
        <v>37.124248496993985</v>
      </c>
      <c r="E41" s="115">
        <v>741</v>
      </c>
      <c r="F41" s="114">
        <v>817</v>
      </c>
      <c r="G41" s="114">
        <v>1093</v>
      </c>
      <c r="H41" s="114">
        <v>1018</v>
      </c>
      <c r="I41" s="140">
        <v>1119</v>
      </c>
      <c r="J41" s="115">
        <v>-378</v>
      </c>
      <c r="K41" s="116">
        <v>-33.780160857908847</v>
      </c>
    </row>
    <row r="42" spans="1:11" ht="14.1" customHeight="1" x14ac:dyDescent="0.2">
      <c r="A42" s="306">
        <v>52</v>
      </c>
      <c r="B42" s="307" t="s">
        <v>262</v>
      </c>
      <c r="C42" s="308"/>
      <c r="D42" s="113">
        <v>2.1042084168336674</v>
      </c>
      <c r="E42" s="115">
        <v>42</v>
      </c>
      <c r="F42" s="114">
        <v>42</v>
      </c>
      <c r="G42" s="114">
        <v>65</v>
      </c>
      <c r="H42" s="114">
        <v>56</v>
      </c>
      <c r="I42" s="140">
        <v>69</v>
      </c>
      <c r="J42" s="115">
        <v>-27</v>
      </c>
      <c r="K42" s="116">
        <v>-39.130434782608695</v>
      </c>
    </row>
    <row r="43" spans="1:11" ht="14.1" customHeight="1" x14ac:dyDescent="0.2">
      <c r="A43" s="306" t="s">
        <v>263</v>
      </c>
      <c r="B43" s="307" t="s">
        <v>264</v>
      </c>
      <c r="C43" s="308"/>
      <c r="D43" s="113">
        <v>1.8537074148296593</v>
      </c>
      <c r="E43" s="115">
        <v>37</v>
      </c>
      <c r="F43" s="114">
        <v>39</v>
      </c>
      <c r="G43" s="114">
        <v>62</v>
      </c>
      <c r="H43" s="114">
        <v>51</v>
      </c>
      <c r="I43" s="140">
        <v>67</v>
      </c>
      <c r="J43" s="115">
        <v>-30</v>
      </c>
      <c r="K43" s="116">
        <v>-44.776119402985074</v>
      </c>
    </row>
    <row r="44" spans="1:11" ht="14.1" customHeight="1" x14ac:dyDescent="0.2">
      <c r="A44" s="306">
        <v>53</v>
      </c>
      <c r="B44" s="307" t="s">
        <v>265</v>
      </c>
      <c r="C44" s="308"/>
      <c r="D44" s="113">
        <v>0.40080160320641284</v>
      </c>
      <c r="E44" s="115">
        <v>8</v>
      </c>
      <c r="F44" s="114" t="s">
        <v>513</v>
      </c>
      <c r="G44" s="114" t="s">
        <v>513</v>
      </c>
      <c r="H44" s="114" t="s">
        <v>513</v>
      </c>
      <c r="I44" s="140">
        <v>4</v>
      </c>
      <c r="J44" s="115">
        <v>4</v>
      </c>
      <c r="K44" s="116">
        <v>100</v>
      </c>
    </row>
    <row r="45" spans="1:11" ht="14.1" customHeight="1" x14ac:dyDescent="0.2">
      <c r="A45" s="306" t="s">
        <v>266</v>
      </c>
      <c r="B45" s="307" t="s">
        <v>267</v>
      </c>
      <c r="C45" s="308"/>
      <c r="D45" s="113">
        <v>0.40080160320641284</v>
      </c>
      <c r="E45" s="115">
        <v>8</v>
      </c>
      <c r="F45" s="114" t="s">
        <v>513</v>
      </c>
      <c r="G45" s="114">
        <v>4</v>
      </c>
      <c r="H45" s="114">
        <v>3</v>
      </c>
      <c r="I45" s="140">
        <v>3</v>
      </c>
      <c r="J45" s="115">
        <v>5</v>
      </c>
      <c r="K45" s="116">
        <v>166.66666666666666</v>
      </c>
    </row>
    <row r="46" spans="1:11" ht="14.1" customHeight="1" x14ac:dyDescent="0.2">
      <c r="A46" s="306">
        <v>54</v>
      </c>
      <c r="B46" s="307" t="s">
        <v>268</v>
      </c>
      <c r="C46" s="308"/>
      <c r="D46" s="113">
        <v>1.6032064128256514</v>
      </c>
      <c r="E46" s="115">
        <v>32</v>
      </c>
      <c r="F46" s="114">
        <v>12</v>
      </c>
      <c r="G46" s="114">
        <v>31</v>
      </c>
      <c r="H46" s="114">
        <v>16</v>
      </c>
      <c r="I46" s="140">
        <v>34</v>
      </c>
      <c r="J46" s="115">
        <v>-2</v>
      </c>
      <c r="K46" s="116">
        <v>-5.882352941176471</v>
      </c>
    </row>
    <row r="47" spans="1:11" ht="14.1" customHeight="1" x14ac:dyDescent="0.2">
      <c r="A47" s="306">
        <v>61</v>
      </c>
      <c r="B47" s="307" t="s">
        <v>269</v>
      </c>
      <c r="C47" s="308"/>
      <c r="D47" s="113">
        <v>1.6032064128256514</v>
      </c>
      <c r="E47" s="115">
        <v>32</v>
      </c>
      <c r="F47" s="114">
        <v>19</v>
      </c>
      <c r="G47" s="114">
        <v>37</v>
      </c>
      <c r="H47" s="114">
        <v>16</v>
      </c>
      <c r="I47" s="140">
        <v>27</v>
      </c>
      <c r="J47" s="115">
        <v>5</v>
      </c>
      <c r="K47" s="116">
        <v>18.518518518518519</v>
      </c>
    </row>
    <row r="48" spans="1:11" ht="14.1" customHeight="1" x14ac:dyDescent="0.2">
      <c r="A48" s="306">
        <v>62</v>
      </c>
      <c r="B48" s="307" t="s">
        <v>270</v>
      </c>
      <c r="C48" s="308"/>
      <c r="D48" s="113">
        <v>6.162324649298597</v>
      </c>
      <c r="E48" s="115">
        <v>123</v>
      </c>
      <c r="F48" s="114">
        <v>102</v>
      </c>
      <c r="G48" s="114">
        <v>178</v>
      </c>
      <c r="H48" s="114">
        <v>99</v>
      </c>
      <c r="I48" s="140">
        <v>153</v>
      </c>
      <c r="J48" s="115">
        <v>-30</v>
      </c>
      <c r="K48" s="116">
        <v>-19.607843137254903</v>
      </c>
    </row>
    <row r="49" spans="1:11" ht="14.1" customHeight="1" x14ac:dyDescent="0.2">
      <c r="A49" s="306">
        <v>63</v>
      </c>
      <c r="B49" s="307" t="s">
        <v>271</v>
      </c>
      <c r="C49" s="308"/>
      <c r="D49" s="113">
        <v>3.6072144288577155</v>
      </c>
      <c r="E49" s="115">
        <v>72</v>
      </c>
      <c r="F49" s="114">
        <v>65</v>
      </c>
      <c r="G49" s="114">
        <v>71</v>
      </c>
      <c r="H49" s="114">
        <v>71</v>
      </c>
      <c r="I49" s="140">
        <v>83</v>
      </c>
      <c r="J49" s="115">
        <v>-11</v>
      </c>
      <c r="K49" s="116">
        <v>-13.253012048192771</v>
      </c>
    </row>
    <row r="50" spans="1:11" ht="14.1" customHeight="1" x14ac:dyDescent="0.2">
      <c r="A50" s="306" t="s">
        <v>272</v>
      </c>
      <c r="B50" s="307" t="s">
        <v>273</v>
      </c>
      <c r="C50" s="308"/>
      <c r="D50" s="113">
        <v>0.25050100200400799</v>
      </c>
      <c r="E50" s="115">
        <v>5</v>
      </c>
      <c r="F50" s="114">
        <v>5</v>
      </c>
      <c r="G50" s="114">
        <v>7</v>
      </c>
      <c r="H50" s="114">
        <v>4</v>
      </c>
      <c r="I50" s="140" t="s">
        <v>513</v>
      </c>
      <c r="J50" s="115" t="s">
        <v>513</v>
      </c>
      <c r="K50" s="116" t="s">
        <v>513</v>
      </c>
    </row>
    <row r="51" spans="1:11" ht="14.1" customHeight="1" x14ac:dyDescent="0.2">
      <c r="A51" s="306" t="s">
        <v>274</v>
      </c>
      <c r="B51" s="307" t="s">
        <v>275</v>
      </c>
      <c r="C51" s="308"/>
      <c r="D51" s="113">
        <v>2.4048096192384771</v>
      </c>
      <c r="E51" s="115">
        <v>48</v>
      </c>
      <c r="F51" s="114">
        <v>49</v>
      </c>
      <c r="G51" s="114">
        <v>51</v>
      </c>
      <c r="H51" s="114">
        <v>55</v>
      </c>
      <c r="I51" s="140">
        <v>72</v>
      </c>
      <c r="J51" s="115">
        <v>-24</v>
      </c>
      <c r="K51" s="116">
        <v>-33.333333333333336</v>
      </c>
    </row>
    <row r="52" spans="1:11" ht="14.1" customHeight="1" x14ac:dyDescent="0.2">
      <c r="A52" s="306">
        <v>71</v>
      </c>
      <c r="B52" s="307" t="s">
        <v>276</v>
      </c>
      <c r="C52" s="308"/>
      <c r="D52" s="113">
        <v>6.4629258517034067</v>
      </c>
      <c r="E52" s="115">
        <v>129</v>
      </c>
      <c r="F52" s="114">
        <v>101</v>
      </c>
      <c r="G52" s="114">
        <v>140</v>
      </c>
      <c r="H52" s="114">
        <v>128</v>
      </c>
      <c r="I52" s="140">
        <v>130</v>
      </c>
      <c r="J52" s="115">
        <v>-1</v>
      </c>
      <c r="K52" s="116">
        <v>-0.76923076923076927</v>
      </c>
    </row>
    <row r="53" spans="1:11" ht="14.1" customHeight="1" x14ac:dyDescent="0.2">
      <c r="A53" s="306" t="s">
        <v>277</v>
      </c>
      <c r="B53" s="307" t="s">
        <v>278</v>
      </c>
      <c r="C53" s="308"/>
      <c r="D53" s="113">
        <v>2.0040080160320639</v>
      </c>
      <c r="E53" s="115">
        <v>40</v>
      </c>
      <c r="F53" s="114">
        <v>24</v>
      </c>
      <c r="G53" s="114">
        <v>38</v>
      </c>
      <c r="H53" s="114">
        <v>33</v>
      </c>
      <c r="I53" s="140">
        <v>39</v>
      </c>
      <c r="J53" s="115">
        <v>1</v>
      </c>
      <c r="K53" s="116">
        <v>2.5641025641025643</v>
      </c>
    </row>
    <row r="54" spans="1:11" ht="14.1" customHeight="1" x14ac:dyDescent="0.2">
      <c r="A54" s="306" t="s">
        <v>279</v>
      </c>
      <c r="B54" s="307" t="s">
        <v>280</v>
      </c>
      <c r="C54" s="308"/>
      <c r="D54" s="113">
        <v>3.7575150300601203</v>
      </c>
      <c r="E54" s="115">
        <v>75</v>
      </c>
      <c r="F54" s="114">
        <v>59</v>
      </c>
      <c r="G54" s="114">
        <v>88</v>
      </c>
      <c r="H54" s="114">
        <v>83</v>
      </c>
      <c r="I54" s="140">
        <v>79</v>
      </c>
      <c r="J54" s="115">
        <v>-4</v>
      </c>
      <c r="K54" s="116">
        <v>-5.0632911392405067</v>
      </c>
    </row>
    <row r="55" spans="1:11" ht="14.1" customHeight="1" x14ac:dyDescent="0.2">
      <c r="A55" s="306">
        <v>72</v>
      </c>
      <c r="B55" s="307" t="s">
        <v>281</v>
      </c>
      <c r="C55" s="308"/>
      <c r="D55" s="113">
        <v>1.4529058116232465</v>
      </c>
      <c r="E55" s="115">
        <v>29</v>
      </c>
      <c r="F55" s="114">
        <v>19</v>
      </c>
      <c r="G55" s="114">
        <v>36</v>
      </c>
      <c r="H55" s="114">
        <v>22</v>
      </c>
      <c r="I55" s="140">
        <v>32</v>
      </c>
      <c r="J55" s="115">
        <v>-3</v>
      </c>
      <c r="K55" s="116">
        <v>-9.375</v>
      </c>
    </row>
    <row r="56" spans="1:11" ht="14.1" customHeight="1" x14ac:dyDescent="0.2">
      <c r="A56" s="306" t="s">
        <v>282</v>
      </c>
      <c r="B56" s="307" t="s">
        <v>283</v>
      </c>
      <c r="C56" s="308"/>
      <c r="D56" s="113">
        <v>0.35070140280561124</v>
      </c>
      <c r="E56" s="115">
        <v>7</v>
      </c>
      <c r="F56" s="114">
        <v>3</v>
      </c>
      <c r="G56" s="114">
        <v>12</v>
      </c>
      <c r="H56" s="114">
        <v>8</v>
      </c>
      <c r="I56" s="140">
        <v>8</v>
      </c>
      <c r="J56" s="115">
        <v>-1</v>
      </c>
      <c r="K56" s="116">
        <v>-12.5</v>
      </c>
    </row>
    <row r="57" spans="1:11" ht="14.1" customHeight="1" x14ac:dyDescent="0.2">
      <c r="A57" s="306" t="s">
        <v>284</v>
      </c>
      <c r="B57" s="307" t="s">
        <v>285</v>
      </c>
      <c r="C57" s="308"/>
      <c r="D57" s="113">
        <v>0.65130260521042083</v>
      </c>
      <c r="E57" s="115">
        <v>13</v>
      </c>
      <c r="F57" s="114">
        <v>12</v>
      </c>
      <c r="G57" s="114">
        <v>11</v>
      </c>
      <c r="H57" s="114">
        <v>5</v>
      </c>
      <c r="I57" s="140">
        <v>14</v>
      </c>
      <c r="J57" s="115">
        <v>-1</v>
      </c>
      <c r="K57" s="116">
        <v>-7.1428571428571432</v>
      </c>
    </row>
    <row r="58" spans="1:11" ht="14.1" customHeight="1" x14ac:dyDescent="0.2">
      <c r="A58" s="306">
        <v>73</v>
      </c>
      <c r="B58" s="307" t="s">
        <v>286</v>
      </c>
      <c r="C58" s="308"/>
      <c r="D58" s="113">
        <v>1.3527054108216432</v>
      </c>
      <c r="E58" s="115">
        <v>27</v>
      </c>
      <c r="F58" s="114">
        <v>29</v>
      </c>
      <c r="G58" s="114">
        <v>44</v>
      </c>
      <c r="H58" s="114">
        <v>34</v>
      </c>
      <c r="I58" s="140">
        <v>40</v>
      </c>
      <c r="J58" s="115">
        <v>-13</v>
      </c>
      <c r="K58" s="116">
        <v>-32.5</v>
      </c>
    </row>
    <row r="59" spans="1:11" ht="14.1" customHeight="1" x14ac:dyDescent="0.2">
      <c r="A59" s="306" t="s">
        <v>287</v>
      </c>
      <c r="B59" s="307" t="s">
        <v>288</v>
      </c>
      <c r="C59" s="308"/>
      <c r="D59" s="113">
        <v>1.1022044088176353</v>
      </c>
      <c r="E59" s="115">
        <v>22</v>
      </c>
      <c r="F59" s="114">
        <v>19</v>
      </c>
      <c r="G59" s="114">
        <v>32</v>
      </c>
      <c r="H59" s="114">
        <v>28</v>
      </c>
      <c r="I59" s="140">
        <v>28</v>
      </c>
      <c r="J59" s="115">
        <v>-6</v>
      </c>
      <c r="K59" s="116">
        <v>-21.428571428571427</v>
      </c>
    </row>
    <row r="60" spans="1:11" ht="14.1" customHeight="1" x14ac:dyDescent="0.2">
      <c r="A60" s="306">
        <v>81</v>
      </c>
      <c r="B60" s="307" t="s">
        <v>289</v>
      </c>
      <c r="C60" s="308"/>
      <c r="D60" s="113">
        <v>5.5611222444889776</v>
      </c>
      <c r="E60" s="115">
        <v>111</v>
      </c>
      <c r="F60" s="114">
        <v>172</v>
      </c>
      <c r="G60" s="114">
        <v>208</v>
      </c>
      <c r="H60" s="114">
        <v>130</v>
      </c>
      <c r="I60" s="140">
        <v>147</v>
      </c>
      <c r="J60" s="115">
        <v>-36</v>
      </c>
      <c r="K60" s="116">
        <v>-24.489795918367346</v>
      </c>
    </row>
    <row r="61" spans="1:11" ht="14.1" customHeight="1" x14ac:dyDescent="0.2">
      <c r="A61" s="306" t="s">
        <v>290</v>
      </c>
      <c r="B61" s="307" t="s">
        <v>291</v>
      </c>
      <c r="C61" s="308"/>
      <c r="D61" s="113">
        <v>1.7535070140280562</v>
      </c>
      <c r="E61" s="115">
        <v>35</v>
      </c>
      <c r="F61" s="114">
        <v>20</v>
      </c>
      <c r="G61" s="114">
        <v>76</v>
      </c>
      <c r="H61" s="114">
        <v>51</v>
      </c>
      <c r="I61" s="140">
        <v>73</v>
      </c>
      <c r="J61" s="115">
        <v>-38</v>
      </c>
      <c r="K61" s="116">
        <v>-52.054794520547944</v>
      </c>
    </row>
    <row r="62" spans="1:11" ht="14.1" customHeight="1" x14ac:dyDescent="0.2">
      <c r="A62" s="306" t="s">
        <v>292</v>
      </c>
      <c r="B62" s="307" t="s">
        <v>293</v>
      </c>
      <c r="C62" s="308"/>
      <c r="D62" s="113">
        <v>1.4529058116232465</v>
      </c>
      <c r="E62" s="115">
        <v>29</v>
      </c>
      <c r="F62" s="114">
        <v>121</v>
      </c>
      <c r="G62" s="114">
        <v>83</v>
      </c>
      <c r="H62" s="114">
        <v>51</v>
      </c>
      <c r="I62" s="140">
        <v>33</v>
      </c>
      <c r="J62" s="115">
        <v>-4</v>
      </c>
      <c r="K62" s="116">
        <v>-12.121212121212121</v>
      </c>
    </row>
    <row r="63" spans="1:11" ht="14.1" customHeight="1" x14ac:dyDescent="0.2">
      <c r="A63" s="306"/>
      <c r="B63" s="307" t="s">
        <v>294</v>
      </c>
      <c r="C63" s="308"/>
      <c r="D63" s="113">
        <v>1.1022044088176353</v>
      </c>
      <c r="E63" s="115">
        <v>22</v>
      </c>
      <c r="F63" s="114">
        <v>114</v>
      </c>
      <c r="G63" s="114">
        <v>79</v>
      </c>
      <c r="H63" s="114">
        <v>48</v>
      </c>
      <c r="I63" s="140">
        <v>31</v>
      </c>
      <c r="J63" s="115">
        <v>-9</v>
      </c>
      <c r="K63" s="116">
        <v>-29.032258064516128</v>
      </c>
    </row>
    <row r="64" spans="1:11" ht="14.1" customHeight="1" x14ac:dyDescent="0.2">
      <c r="A64" s="306" t="s">
        <v>295</v>
      </c>
      <c r="B64" s="307" t="s">
        <v>296</v>
      </c>
      <c r="C64" s="308"/>
      <c r="D64" s="113">
        <v>0.95190380761523041</v>
      </c>
      <c r="E64" s="115">
        <v>19</v>
      </c>
      <c r="F64" s="114">
        <v>13</v>
      </c>
      <c r="G64" s="114">
        <v>18</v>
      </c>
      <c r="H64" s="114">
        <v>11</v>
      </c>
      <c r="I64" s="140">
        <v>17</v>
      </c>
      <c r="J64" s="115">
        <v>2</v>
      </c>
      <c r="K64" s="116">
        <v>11.764705882352942</v>
      </c>
    </row>
    <row r="65" spans="1:11" ht="14.1" customHeight="1" x14ac:dyDescent="0.2">
      <c r="A65" s="306" t="s">
        <v>297</v>
      </c>
      <c r="B65" s="307" t="s">
        <v>298</v>
      </c>
      <c r="C65" s="308"/>
      <c r="D65" s="113">
        <v>0.80160320641282568</v>
      </c>
      <c r="E65" s="115">
        <v>16</v>
      </c>
      <c r="F65" s="114">
        <v>12</v>
      </c>
      <c r="G65" s="114">
        <v>18</v>
      </c>
      <c r="H65" s="114">
        <v>8</v>
      </c>
      <c r="I65" s="140">
        <v>13</v>
      </c>
      <c r="J65" s="115">
        <v>3</v>
      </c>
      <c r="K65" s="116">
        <v>23.076923076923077</v>
      </c>
    </row>
    <row r="66" spans="1:11" ht="14.1" customHeight="1" x14ac:dyDescent="0.2">
      <c r="A66" s="306">
        <v>82</v>
      </c>
      <c r="B66" s="307" t="s">
        <v>299</v>
      </c>
      <c r="C66" s="308"/>
      <c r="D66" s="113">
        <v>2.4048096192384771</v>
      </c>
      <c r="E66" s="115">
        <v>48</v>
      </c>
      <c r="F66" s="114">
        <v>42</v>
      </c>
      <c r="G66" s="114">
        <v>76</v>
      </c>
      <c r="H66" s="114">
        <v>31</v>
      </c>
      <c r="I66" s="140">
        <v>50</v>
      </c>
      <c r="J66" s="115">
        <v>-2</v>
      </c>
      <c r="K66" s="116">
        <v>-4</v>
      </c>
    </row>
    <row r="67" spans="1:11" ht="14.1" customHeight="1" x14ac:dyDescent="0.2">
      <c r="A67" s="306" t="s">
        <v>300</v>
      </c>
      <c r="B67" s="307" t="s">
        <v>301</v>
      </c>
      <c r="C67" s="308"/>
      <c r="D67" s="113">
        <v>1.2024048096192386</v>
      </c>
      <c r="E67" s="115">
        <v>24</v>
      </c>
      <c r="F67" s="114">
        <v>24</v>
      </c>
      <c r="G67" s="114">
        <v>42</v>
      </c>
      <c r="H67" s="114">
        <v>14</v>
      </c>
      <c r="I67" s="140">
        <v>12</v>
      </c>
      <c r="J67" s="115">
        <v>12</v>
      </c>
      <c r="K67" s="116">
        <v>100</v>
      </c>
    </row>
    <row r="68" spans="1:11" ht="14.1" customHeight="1" x14ac:dyDescent="0.2">
      <c r="A68" s="306" t="s">
        <v>302</v>
      </c>
      <c r="B68" s="307" t="s">
        <v>303</v>
      </c>
      <c r="C68" s="308"/>
      <c r="D68" s="113">
        <v>0.90180360721442887</v>
      </c>
      <c r="E68" s="115">
        <v>18</v>
      </c>
      <c r="F68" s="114">
        <v>17</v>
      </c>
      <c r="G68" s="114">
        <v>22</v>
      </c>
      <c r="H68" s="114">
        <v>11</v>
      </c>
      <c r="I68" s="140">
        <v>18</v>
      </c>
      <c r="J68" s="115">
        <v>0</v>
      </c>
      <c r="K68" s="116">
        <v>0</v>
      </c>
    </row>
    <row r="69" spans="1:11" ht="14.1" customHeight="1" x14ac:dyDescent="0.2">
      <c r="A69" s="306">
        <v>83</v>
      </c>
      <c r="B69" s="307" t="s">
        <v>304</v>
      </c>
      <c r="C69" s="308"/>
      <c r="D69" s="113">
        <v>3.7575150300601203</v>
      </c>
      <c r="E69" s="115">
        <v>75</v>
      </c>
      <c r="F69" s="114">
        <v>43</v>
      </c>
      <c r="G69" s="114">
        <v>122</v>
      </c>
      <c r="H69" s="114">
        <v>45</v>
      </c>
      <c r="I69" s="140">
        <v>59</v>
      </c>
      <c r="J69" s="115">
        <v>16</v>
      </c>
      <c r="K69" s="116">
        <v>27.118644067796609</v>
      </c>
    </row>
    <row r="70" spans="1:11" ht="14.1" customHeight="1" x14ac:dyDescent="0.2">
      <c r="A70" s="306" t="s">
        <v>305</v>
      </c>
      <c r="B70" s="307" t="s">
        <v>306</v>
      </c>
      <c r="C70" s="308"/>
      <c r="D70" s="113">
        <v>2.6052104208416833</v>
      </c>
      <c r="E70" s="115">
        <v>52</v>
      </c>
      <c r="F70" s="114">
        <v>36</v>
      </c>
      <c r="G70" s="114">
        <v>104</v>
      </c>
      <c r="H70" s="114">
        <v>36</v>
      </c>
      <c r="I70" s="140">
        <v>44</v>
      </c>
      <c r="J70" s="115">
        <v>8</v>
      </c>
      <c r="K70" s="116">
        <v>18.181818181818183</v>
      </c>
    </row>
    <row r="71" spans="1:11" ht="14.1" customHeight="1" x14ac:dyDescent="0.2">
      <c r="A71" s="306"/>
      <c r="B71" s="307" t="s">
        <v>307</v>
      </c>
      <c r="C71" s="308"/>
      <c r="D71" s="113">
        <v>1.503006012024048</v>
      </c>
      <c r="E71" s="115">
        <v>30</v>
      </c>
      <c r="F71" s="114">
        <v>26</v>
      </c>
      <c r="G71" s="114">
        <v>72</v>
      </c>
      <c r="H71" s="114">
        <v>27</v>
      </c>
      <c r="I71" s="140">
        <v>24</v>
      </c>
      <c r="J71" s="115">
        <v>6</v>
      </c>
      <c r="K71" s="116">
        <v>25</v>
      </c>
    </row>
    <row r="72" spans="1:11" ht="14.1" customHeight="1" x14ac:dyDescent="0.2">
      <c r="A72" s="306">
        <v>84</v>
      </c>
      <c r="B72" s="307" t="s">
        <v>308</v>
      </c>
      <c r="C72" s="308"/>
      <c r="D72" s="113">
        <v>1.1022044088176353</v>
      </c>
      <c r="E72" s="115">
        <v>22</v>
      </c>
      <c r="F72" s="114">
        <v>18</v>
      </c>
      <c r="G72" s="114">
        <v>46</v>
      </c>
      <c r="H72" s="114">
        <v>18</v>
      </c>
      <c r="I72" s="140">
        <v>23</v>
      </c>
      <c r="J72" s="115">
        <v>-1</v>
      </c>
      <c r="K72" s="116">
        <v>-4.3478260869565215</v>
      </c>
    </row>
    <row r="73" spans="1:11" ht="14.1" customHeight="1" x14ac:dyDescent="0.2">
      <c r="A73" s="306" t="s">
        <v>309</v>
      </c>
      <c r="B73" s="307" t="s">
        <v>310</v>
      </c>
      <c r="C73" s="308"/>
      <c r="D73" s="113">
        <v>0.55110220440881763</v>
      </c>
      <c r="E73" s="115">
        <v>11</v>
      </c>
      <c r="F73" s="114">
        <v>9</v>
      </c>
      <c r="G73" s="114">
        <v>34</v>
      </c>
      <c r="H73" s="114">
        <v>12</v>
      </c>
      <c r="I73" s="140">
        <v>13</v>
      </c>
      <c r="J73" s="115">
        <v>-2</v>
      </c>
      <c r="K73" s="116">
        <v>-15.384615384615385</v>
      </c>
    </row>
    <row r="74" spans="1:11" ht="14.1" customHeight="1" x14ac:dyDescent="0.2">
      <c r="A74" s="306" t="s">
        <v>311</v>
      </c>
      <c r="B74" s="307" t="s">
        <v>312</v>
      </c>
      <c r="C74" s="308"/>
      <c r="D74" s="113">
        <v>0</v>
      </c>
      <c r="E74" s="115">
        <v>0</v>
      </c>
      <c r="F74" s="114" t="s">
        <v>513</v>
      </c>
      <c r="G74" s="114" t="s">
        <v>513</v>
      </c>
      <c r="H74" s="114" t="s">
        <v>513</v>
      </c>
      <c r="I74" s="140" t="s">
        <v>513</v>
      </c>
      <c r="J74" s="115" t="s">
        <v>513</v>
      </c>
      <c r="K74" s="116" t="s">
        <v>513</v>
      </c>
    </row>
    <row r="75" spans="1:11" ht="14.1" customHeight="1" x14ac:dyDescent="0.2">
      <c r="A75" s="306" t="s">
        <v>313</v>
      </c>
      <c r="B75" s="307" t="s">
        <v>314</v>
      </c>
      <c r="C75" s="308"/>
      <c r="D75" s="113">
        <v>0.20040080160320642</v>
      </c>
      <c r="E75" s="115">
        <v>4</v>
      </c>
      <c r="F75" s="114">
        <v>4</v>
      </c>
      <c r="G75" s="114">
        <v>6</v>
      </c>
      <c r="H75" s="114" t="s">
        <v>513</v>
      </c>
      <c r="I75" s="140">
        <v>4</v>
      </c>
      <c r="J75" s="115">
        <v>0</v>
      </c>
      <c r="K75" s="116">
        <v>0</v>
      </c>
    </row>
    <row r="76" spans="1:11" ht="14.1" customHeight="1" x14ac:dyDescent="0.2">
      <c r="A76" s="306">
        <v>91</v>
      </c>
      <c r="B76" s="307" t="s">
        <v>315</v>
      </c>
      <c r="C76" s="308"/>
      <c r="D76" s="113">
        <v>0.20040080160320642</v>
      </c>
      <c r="E76" s="115">
        <v>4</v>
      </c>
      <c r="F76" s="114">
        <v>3</v>
      </c>
      <c r="G76" s="114">
        <v>12</v>
      </c>
      <c r="H76" s="114">
        <v>4</v>
      </c>
      <c r="I76" s="140">
        <v>4</v>
      </c>
      <c r="J76" s="115">
        <v>0</v>
      </c>
      <c r="K76" s="116">
        <v>0</v>
      </c>
    </row>
    <row r="77" spans="1:11" ht="14.1" customHeight="1" x14ac:dyDescent="0.2">
      <c r="A77" s="306">
        <v>92</v>
      </c>
      <c r="B77" s="307" t="s">
        <v>316</v>
      </c>
      <c r="C77" s="308"/>
      <c r="D77" s="113">
        <v>0.70140280561122248</v>
      </c>
      <c r="E77" s="115">
        <v>14</v>
      </c>
      <c r="F77" s="114">
        <v>5</v>
      </c>
      <c r="G77" s="114">
        <v>17</v>
      </c>
      <c r="H77" s="114">
        <v>12</v>
      </c>
      <c r="I77" s="140">
        <v>12</v>
      </c>
      <c r="J77" s="115">
        <v>2</v>
      </c>
      <c r="K77" s="116">
        <v>16.666666666666668</v>
      </c>
    </row>
    <row r="78" spans="1:11" ht="14.1" customHeight="1" x14ac:dyDescent="0.2">
      <c r="A78" s="306">
        <v>93</v>
      </c>
      <c r="B78" s="307" t="s">
        <v>317</v>
      </c>
      <c r="C78" s="308"/>
      <c r="D78" s="113">
        <v>0.20040080160320642</v>
      </c>
      <c r="E78" s="115">
        <v>4</v>
      </c>
      <c r="F78" s="114">
        <v>0</v>
      </c>
      <c r="G78" s="114" t="s">
        <v>513</v>
      </c>
      <c r="H78" s="114" t="s">
        <v>513</v>
      </c>
      <c r="I78" s="140">
        <v>3</v>
      </c>
      <c r="J78" s="115">
        <v>1</v>
      </c>
      <c r="K78" s="116">
        <v>33.333333333333336</v>
      </c>
    </row>
    <row r="79" spans="1:11" ht="14.1" customHeight="1" x14ac:dyDescent="0.2">
      <c r="A79" s="306">
        <v>94</v>
      </c>
      <c r="B79" s="307" t="s">
        <v>318</v>
      </c>
      <c r="C79" s="308"/>
      <c r="D79" s="113">
        <v>0.45090180360721444</v>
      </c>
      <c r="E79" s="115">
        <v>9</v>
      </c>
      <c r="F79" s="114" t="s">
        <v>513</v>
      </c>
      <c r="G79" s="114">
        <v>8</v>
      </c>
      <c r="H79" s="114">
        <v>6</v>
      </c>
      <c r="I79" s="140">
        <v>5</v>
      </c>
      <c r="J79" s="115">
        <v>4</v>
      </c>
      <c r="K79" s="116">
        <v>80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t="s">
        <v>513</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5" t="s">
        <v>364</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5">
    <mergeCell ref="A84:K84"/>
    <mergeCell ref="A85:K85"/>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68" t="s">
        <v>366</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54" t="s">
        <v>367</v>
      </c>
      <c r="E7" s="657"/>
      <c r="F7" s="657"/>
      <c r="G7" s="657"/>
      <c r="H7" s="658"/>
      <c r="I7" s="586" t="s">
        <v>359</v>
      </c>
      <c r="J7" s="587"/>
      <c r="K7" s="96"/>
      <c r="L7" s="96"/>
      <c r="M7" s="96"/>
      <c r="N7" s="96"/>
      <c r="O7" s="96"/>
    </row>
    <row r="8" spans="1:15" ht="21.75" customHeight="1" x14ac:dyDescent="0.2">
      <c r="A8" s="614"/>
      <c r="B8" s="615"/>
      <c r="C8" s="581"/>
      <c r="D8" s="590" t="s">
        <v>335</v>
      </c>
      <c r="E8" s="590" t="s">
        <v>337</v>
      </c>
      <c r="F8" s="590" t="s">
        <v>338</v>
      </c>
      <c r="G8" s="590" t="s">
        <v>339</v>
      </c>
      <c r="H8" s="590" t="s">
        <v>340</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2040</v>
      </c>
      <c r="E11" s="114">
        <v>2143</v>
      </c>
      <c r="F11" s="114">
        <v>2636</v>
      </c>
      <c r="G11" s="114">
        <v>2236</v>
      </c>
      <c r="H11" s="140">
        <v>2573</v>
      </c>
      <c r="I11" s="115">
        <v>-533</v>
      </c>
      <c r="J11" s="116">
        <v>-20.715118538670811</v>
      </c>
    </row>
    <row r="12" spans="1:15" s="110" customFormat="1" ht="24.95" customHeight="1" x14ac:dyDescent="0.2">
      <c r="A12" s="193" t="s">
        <v>132</v>
      </c>
      <c r="B12" s="194" t="s">
        <v>133</v>
      </c>
      <c r="C12" s="113">
        <v>1.4705882352941178</v>
      </c>
      <c r="D12" s="115">
        <v>30</v>
      </c>
      <c r="E12" s="114">
        <v>50</v>
      </c>
      <c r="F12" s="114">
        <v>50</v>
      </c>
      <c r="G12" s="114">
        <v>32</v>
      </c>
      <c r="H12" s="140">
        <v>36</v>
      </c>
      <c r="I12" s="115">
        <v>-6</v>
      </c>
      <c r="J12" s="116">
        <v>-16.666666666666668</v>
      </c>
    </row>
    <row r="13" spans="1:15" s="110" customFormat="1" ht="24.95" customHeight="1" x14ac:dyDescent="0.2">
      <c r="A13" s="193" t="s">
        <v>134</v>
      </c>
      <c r="B13" s="199" t="s">
        <v>214</v>
      </c>
      <c r="C13" s="113" t="s">
        <v>513</v>
      </c>
      <c r="D13" s="115" t="s">
        <v>513</v>
      </c>
      <c r="E13" s="114" t="s">
        <v>513</v>
      </c>
      <c r="F13" s="114">
        <v>77</v>
      </c>
      <c r="G13" s="114">
        <v>91</v>
      </c>
      <c r="H13" s="140">
        <v>104</v>
      </c>
      <c r="I13" s="115">
        <v>-18</v>
      </c>
      <c r="J13" s="116">
        <v>-17.307692307692307</v>
      </c>
    </row>
    <row r="14" spans="1:15" s="287" customFormat="1" ht="24.95" customHeight="1" x14ac:dyDescent="0.2">
      <c r="A14" s="193" t="s">
        <v>215</v>
      </c>
      <c r="B14" s="199" t="s">
        <v>137</v>
      </c>
      <c r="C14" s="113">
        <v>5.5882352941176467</v>
      </c>
      <c r="D14" s="115">
        <v>114</v>
      </c>
      <c r="E14" s="114" t="s">
        <v>513</v>
      </c>
      <c r="F14" s="114">
        <v>111</v>
      </c>
      <c r="G14" s="114">
        <v>97</v>
      </c>
      <c r="H14" s="140">
        <v>103</v>
      </c>
      <c r="I14" s="115">
        <v>11</v>
      </c>
      <c r="J14" s="116">
        <v>10.679611650485437</v>
      </c>
      <c r="K14" s="110"/>
      <c r="L14" s="110"/>
      <c r="M14" s="110"/>
      <c r="N14" s="110"/>
      <c r="O14" s="110"/>
    </row>
    <row r="15" spans="1:15" s="110" customFormat="1" ht="24.95" customHeight="1" x14ac:dyDescent="0.2">
      <c r="A15" s="193" t="s">
        <v>216</v>
      </c>
      <c r="B15" s="199" t="s">
        <v>217</v>
      </c>
      <c r="C15" s="113">
        <v>2.0588235294117645</v>
      </c>
      <c r="D15" s="115">
        <v>42</v>
      </c>
      <c r="E15" s="114">
        <v>44</v>
      </c>
      <c r="F15" s="114">
        <v>49</v>
      </c>
      <c r="G15" s="114">
        <v>61</v>
      </c>
      <c r="H15" s="140">
        <v>31</v>
      </c>
      <c r="I15" s="115">
        <v>11</v>
      </c>
      <c r="J15" s="116">
        <v>35.483870967741936</v>
      </c>
    </row>
    <row r="16" spans="1:15" s="287" customFormat="1" ht="24.95" customHeight="1" x14ac:dyDescent="0.2">
      <c r="A16" s="193" t="s">
        <v>218</v>
      </c>
      <c r="B16" s="199" t="s">
        <v>141</v>
      </c>
      <c r="C16" s="113">
        <v>3.0392156862745097</v>
      </c>
      <c r="D16" s="115">
        <v>62</v>
      </c>
      <c r="E16" s="114">
        <v>44</v>
      </c>
      <c r="F16" s="114">
        <v>53</v>
      </c>
      <c r="G16" s="114">
        <v>31</v>
      </c>
      <c r="H16" s="140">
        <v>63</v>
      </c>
      <c r="I16" s="115">
        <v>-1</v>
      </c>
      <c r="J16" s="116">
        <v>-1.5873015873015872</v>
      </c>
      <c r="K16" s="110"/>
      <c r="L16" s="110"/>
      <c r="M16" s="110"/>
      <c r="N16" s="110"/>
      <c r="O16" s="110"/>
    </row>
    <row r="17" spans="1:15" s="110" customFormat="1" ht="24.95" customHeight="1" x14ac:dyDescent="0.2">
      <c r="A17" s="193" t="s">
        <v>142</v>
      </c>
      <c r="B17" s="199" t="s">
        <v>220</v>
      </c>
      <c r="C17" s="113">
        <v>0.49019607843137253</v>
      </c>
      <c r="D17" s="115">
        <v>10</v>
      </c>
      <c r="E17" s="114" t="s">
        <v>513</v>
      </c>
      <c r="F17" s="114">
        <v>9</v>
      </c>
      <c r="G17" s="114">
        <v>5</v>
      </c>
      <c r="H17" s="140">
        <v>9</v>
      </c>
      <c r="I17" s="115">
        <v>1</v>
      </c>
      <c r="J17" s="116">
        <v>11.111111111111111</v>
      </c>
    </row>
    <row r="18" spans="1:15" s="287" customFormat="1" ht="24.95" customHeight="1" x14ac:dyDescent="0.2">
      <c r="A18" s="201" t="s">
        <v>144</v>
      </c>
      <c r="B18" s="202" t="s">
        <v>145</v>
      </c>
      <c r="C18" s="113" t="s">
        <v>513</v>
      </c>
      <c r="D18" s="115" t="s">
        <v>513</v>
      </c>
      <c r="E18" s="114">
        <v>155</v>
      </c>
      <c r="F18" s="114">
        <v>157</v>
      </c>
      <c r="G18" s="114">
        <v>115</v>
      </c>
      <c r="H18" s="140">
        <v>144</v>
      </c>
      <c r="I18" s="115" t="s">
        <v>513</v>
      </c>
      <c r="J18" s="116" t="s">
        <v>513</v>
      </c>
      <c r="K18" s="110"/>
      <c r="L18" s="110"/>
      <c r="M18" s="110"/>
      <c r="N18" s="110"/>
      <c r="O18" s="110"/>
    </row>
    <row r="19" spans="1:15" s="110" customFormat="1" ht="24.95" customHeight="1" x14ac:dyDescent="0.2">
      <c r="A19" s="193" t="s">
        <v>146</v>
      </c>
      <c r="B19" s="199" t="s">
        <v>147</v>
      </c>
      <c r="C19" s="113">
        <v>12.5</v>
      </c>
      <c r="D19" s="115">
        <v>255</v>
      </c>
      <c r="E19" s="114">
        <v>154</v>
      </c>
      <c r="F19" s="114">
        <v>228</v>
      </c>
      <c r="G19" s="114">
        <v>225</v>
      </c>
      <c r="H19" s="140">
        <v>283</v>
      </c>
      <c r="I19" s="115">
        <v>-28</v>
      </c>
      <c r="J19" s="116">
        <v>-9.8939929328621901</v>
      </c>
    </row>
    <row r="20" spans="1:15" s="287" customFormat="1" ht="24.95" customHeight="1" x14ac:dyDescent="0.2">
      <c r="A20" s="193" t="s">
        <v>148</v>
      </c>
      <c r="B20" s="199" t="s">
        <v>149</v>
      </c>
      <c r="C20" s="113">
        <v>2.6470588235294117</v>
      </c>
      <c r="D20" s="115">
        <v>54</v>
      </c>
      <c r="E20" s="114">
        <v>62</v>
      </c>
      <c r="F20" s="114">
        <v>49</v>
      </c>
      <c r="G20" s="114">
        <v>51</v>
      </c>
      <c r="H20" s="140">
        <v>63</v>
      </c>
      <c r="I20" s="115">
        <v>-9</v>
      </c>
      <c r="J20" s="116">
        <v>-14.285714285714286</v>
      </c>
      <c r="K20" s="110"/>
      <c r="L20" s="110"/>
      <c r="M20" s="110"/>
      <c r="N20" s="110"/>
      <c r="O20" s="110"/>
    </row>
    <row r="21" spans="1:15" s="110" customFormat="1" ht="24.95" customHeight="1" x14ac:dyDescent="0.2">
      <c r="A21" s="201" t="s">
        <v>150</v>
      </c>
      <c r="B21" s="202" t="s">
        <v>151</v>
      </c>
      <c r="C21" s="113">
        <v>5.3921568627450984</v>
      </c>
      <c r="D21" s="115">
        <v>110</v>
      </c>
      <c r="E21" s="114">
        <v>111</v>
      </c>
      <c r="F21" s="114">
        <v>94</v>
      </c>
      <c r="G21" s="114">
        <v>76</v>
      </c>
      <c r="H21" s="140">
        <v>99</v>
      </c>
      <c r="I21" s="115">
        <v>11</v>
      </c>
      <c r="J21" s="116">
        <v>11.111111111111111</v>
      </c>
    </row>
    <row r="22" spans="1:15" s="110" customFormat="1" ht="24.95" customHeight="1" x14ac:dyDescent="0.2">
      <c r="A22" s="201" t="s">
        <v>152</v>
      </c>
      <c r="B22" s="199" t="s">
        <v>153</v>
      </c>
      <c r="C22" s="113">
        <v>2.0098039215686274</v>
      </c>
      <c r="D22" s="115">
        <v>41</v>
      </c>
      <c r="E22" s="114">
        <v>31</v>
      </c>
      <c r="F22" s="114">
        <v>37</v>
      </c>
      <c r="G22" s="114">
        <v>30</v>
      </c>
      <c r="H22" s="140">
        <v>40</v>
      </c>
      <c r="I22" s="115">
        <v>1</v>
      </c>
      <c r="J22" s="116">
        <v>2.5</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5.6372549019607847</v>
      </c>
      <c r="D24" s="115">
        <v>115</v>
      </c>
      <c r="E24" s="114">
        <v>91</v>
      </c>
      <c r="F24" s="114">
        <v>156</v>
      </c>
      <c r="G24" s="114">
        <v>149</v>
      </c>
      <c r="H24" s="140">
        <v>123</v>
      </c>
      <c r="I24" s="115">
        <v>-8</v>
      </c>
      <c r="J24" s="116">
        <v>-6.5040650406504064</v>
      </c>
    </row>
    <row r="25" spans="1:15" s="110" customFormat="1" ht="24.95" customHeight="1" x14ac:dyDescent="0.2">
      <c r="A25" s="193" t="s">
        <v>222</v>
      </c>
      <c r="B25" s="204" t="s">
        <v>159</v>
      </c>
      <c r="C25" s="113">
        <v>2.6470588235294117</v>
      </c>
      <c r="D25" s="115">
        <v>54</v>
      </c>
      <c r="E25" s="114">
        <v>59</v>
      </c>
      <c r="F25" s="114">
        <v>79</v>
      </c>
      <c r="G25" s="114">
        <v>60</v>
      </c>
      <c r="H25" s="140">
        <v>82</v>
      </c>
      <c r="I25" s="115">
        <v>-28</v>
      </c>
      <c r="J25" s="116">
        <v>-34.146341463414636</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1.8627450980392157</v>
      </c>
      <c r="D27" s="115">
        <v>38</v>
      </c>
      <c r="E27" s="114">
        <v>40</v>
      </c>
      <c r="F27" s="114">
        <v>39</v>
      </c>
      <c r="G27" s="114">
        <v>30</v>
      </c>
      <c r="H27" s="140">
        <v>34</v>
      </c>
      <c r="I27" s="115">
        <v>4</v>
      </c>
      <c r="J27" s="116">
        <v>11.764705882352942</v>
      </c>
    </row>
    <row r="28" spans="1:15" s="110" customFormat="1" ht="24.95" customHeight="1" x14ac:dyDescent="0.2">
      <c r="A28" s="193" t="s">
        <v>163</v>
      </c>
      <c r="B28" s="199" t="s">
        <v>164</v>
      </c>
      <c r="C28" s="113">
        <v>3.9705882352941178</v>
      </c>
      <c r="D28" s="115">
        <v>81</v>
      </c>
      <c r="E28" s="114">
        <v>51</v>
      </c>
      <c r="F28" s="114">
        <v>97</v>
      </c>
      <c r="G28" s="114">
        <v>56</v>
      </c>
      <c r="H28" s="140">
        <v>45</v>
      </c>
      <c r="I28" s="115">
        <v>36</v>
      </c>
      <c r="J28" s="116">
        <v>80</v>
      </c>
    </row>
    <row r="29" spans="1:15" s="110" customFormat="1" ht="24.95" customHeight="1" x14ac:dyDescent="0.2">
      <c r="A29" s="193">
        <v>86</v>
      </c>
      <c r="B29" s="199" t="s">
        <v>165</v>
      </c>
      <c r="C29" s="113">
        <v>4.3137254901960782</v>
      </c>
      <c r="D29" s="115">
        <v>88</v>
      </c>
      <c r="E29" s="114">
        <v>90</v>
      </c>
      <c r="F29" s="114">
        <v>151</v>
      </c>
      <c r="G29" s="114">
        <v>107</v>
      </c>
      <c r="H29" s="140">
        <v>145</v>
      </c>
      <c r="I29" s="115">
        <v>-57</v>
      </c>
      <c r="J29" s="116">
        <v>-39.310344827586206</v>
      </c>
    </row>
    <row r="30" spans="1:15" s="110" customFormat="1" ht="24.95" customHeight="1" x14ac:dyDescent="0.2">
      <c r="A30" s="193">
        <v>87.88</v>
      </c>
      <c r="B30" s="204" t="s">
        <v>166</v>
      </c>
      <c r="C30" s="113">
        <v>3.6274509803921569</v>
      </c>
      <c r="D30" s="115">
        <v>74</v>
      </c>
      <c r="E30" s="114">
        <v>37</v>
      </c>
      <c r="F30" s="114">
        <v>130</v>
      </c>
      <c r="G30" s="114">
        <v>110</v>
      </c>
      <c r="H30" s="140">
        <v>93</v>
      </c>
      <c r="I30" s="115">
        <v>-19</v>
      </c>
      <c r="J30" s="116">
        <v>-20.43010752688172</v>
      </c>
    </row>
    <row r="31" spans="1:15" s="110" customFormat="1" ht="24.95" customHeight="1" x14ac:dyDescent="0.2">
      <c r="A31" s="193" t="s">
        <v>167</v>
      </c>
      <c r="B31" s="199" t="s">
        <v>168</v>
      </c>
      <c r="C31" s="113">
        <v>4.5588235294117645</v>
      </c>
      <c r="D31" s="115">
        <v>93</v>
      </c>
      <c r="E31" s="114">
        <v>109</v>
      </c>
      <c r="F31" s="114">
        <v>117</v>
      </c>
      <c r="G31" s="114">
        <v>80</v>
      </c>
      <c r="H31" s="140">
        <v>106</v>
      </c>
      <c r="I31" s="115">
        <v>-13</v>
      </c>
      <c r="J31" s="116">
        <v>-12.264150943396226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1.4705882352941178</v>
      </c>
      <c r="D34" s="115">
        <v>30</v>
      </c>
      <c r="E34" s="114">
        <v>50</v>
      </c>
      <c r="F34" s="114">
        <v>50</v>
      </c>
      <c r="G34" s="114">
        <v>32</v>
      </c>
      <c r="H34" s="140">
        <v>36</v>
      </c>
      <c r="I34" s="115">
        <v>-6</v>
      </c>
      <c r="J34" s="116">
        <v>-16.666666666666668</v>
      </c>
    </row>
    <row r="35" spans="1:10" s="110" customFormat="1" ht="24.95" customHeight="1" x14ac:dyDescent="0.2">
      <c r="A35" s="292" t="s">
        <v>171</v>
      </c>
      <c r="B35" s="293" t="s">
        <v>172</v>
      </c>
      <c r="C35" s="113">
        <v>16.764705882352942</v>
      </c>
      <c r="D35" s="115">
        <v>342</v>
      </c>
      <c r="E35" s="114">
        <v>309</v>
      </c>
      <c r="F35" s="114">
        <v>345</v>
      </c>
      <c r="G35" s="114">
        <v>303</v>
      </c>
      <c r="H35" s="140">
        <v>351</v>
      </c>
      <c r="I35" s="115">
        <v>-9</v>
      </c>
      <c r="J35" s="116">
        <v>19.647796984354503</v>
      </c>
    </row>
    <row r="36" spans="1:10" s="110" customFormat="1" ht="24.95" customHeight="1" x14ac:dyDescent="0.2">
      <c r="A36" s="294" t="s">
        <v>173</v>
      </c>
      <c r="B36" s="295" t="s">
        <v>174</v>
      </c>
      <c r="C36" s="125">
        <v>81.764705882352942</v>
      </c>
      <c r="D36" s="143">
        <v>1668</v>
      </c>
      <c r="E36" s="144">
        <v>1784</v>
      </c>
      <c r="F36" s="144">
        <v>2241</v>
      </c>
      <c r="G36" s="144">
        <v>1901</v>
      </c>
      <c r="H36" s="145">
        <v>2186</v>
      </c>
      <c r="I36" s="143">
        <v>-518</v>
      </c>
      <c r="J36" s="146">
        <v>-23.696248856358647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1" t="s">
        <v>368</v>
      </c>
      <c r="B39" s="652"/>
      <c r="C39" s="652"/>
      <c r="D39" s="652"/>
      <c r="E39" s="652"/>
      <c r="F39" s="652"/>
      <c r="G39" s="652"/>
      <c r="H39" s="652"/>
      <c r="I39" s="652"/>
      <c r="J39" s="652"/>
    </row>
    <row r="40" spans="1:10" ht="31.5" customHeight="1" x14ac:dyDescent="0.2">
      <c r="A40" s="613" t="s">
        <v>225</v>
      </c>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68" t="s">
        <v>369</v>
      </c>
      <c r="B3" s="569"/>
      <c r="C3" s="569"/>
      <c r="D3" s="569"/>
      <c r="E3" s="569"/>
      <c r="F3" s="569"/>
      <c r="G3" s="569"/>
      <c r="H3" s="569"/>
      <c r="I3" s="569"/>
      <c r="J3" s="569"/>
      <c r="K3" s="569"/>
    </row>
    <row r="4" spans="1:17" s="94" customFormat="1" ht="12" customHeight="1" x14ac:dyDescent="0.2">
      <c r="A4" s="570" t="s">
        <v>92</v>
      </c>
      <c r="B4" s="570"/>
      <c r="C4" s="570"/>
      <c r="D4" s="570"/>
      <c r="E4" s="570"/>
      <c r="F4" s="570"/>
      <c r="G4" s="570"/>
      <c r="H4" s="570"/>
      <c r="I4" s="570"/>
      <c r="J4" s="570"/>
      <c r="K4" s="570"/>
    </row>
    <row r="5" spans="1:17" s="94" customFormat="1" ht="12" customHeight="1" x14ac:dyDescent="0.2">
      <c r="A5" s="571" t="s">
        <v>335</v>
      </c>
      <c r="B5" s="571"/>
      <c r="C5" s="571"/>
      <c r="D5" s="571"/>
      <c r="E5" s="571"/>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6" t="s">
        <v>332</v>
      </c>
      <c r="B7" s="575"/>
      <c r="C7" s="575"/>
      <c r="D7" s="580" t="s">
        <v>94</v>
      </c>
      <c r="E7" s="644" t="s">
        <v>370</v>
      </c>
      <c r="F7" s="645"/>
      <c r="G7" s="645"/>
      <c r="H7" s="645"/>
      <c r="I7" s="646"/>
      <c r="J7" s="586" t="s">
        <v>359</v>
      </c>
      <c r="K7" s="587"/>
      <c r="L7" s="96"/>
      <c r="M7" s="96"/>
      <c r="N7" s="96"/>
      <c r="O7" s="96"/>
      <c r="Q7" s="408"/>
    </row>
    <row r="8" spans="1:17" ht="21.75" customHeight="1" x14ac:dyDescent="0.2">
      <c r="A8" s="576"/>
      <c r="B8" s="577"/>
      <c r="C8" s="577"/>
      <c r="D8" s="581"/>
      <c r="E8" s="590" t="s">
        <v>335</v>
      </c>
      <c r="F8" s="590" t="s">
        <v>337</v>
      </c>
      <c r="G8" s="590" t="s">
        <v>338</v>
      </c>
      <c r="H8" s="590" t="s">
        <v>339</v>
      </c>
      <c r="I8" s="590" t="s">
        <v>340</v>
      </c>
      <c r="J8" s="588"/>
      <c r="K8" s="589"/>
    </row>
    <row r="9" spans="1:17" ht="12" customHeight="1" x14ac:dyDescent="0.2">
      <c r="A9" s="576"/>
      <c r="B9" s="577"/>
      <c r="C9" s="577"/>
      <c r="D9" s="581"/>
      <c r="E9" s="591"/>
      <c r="F9" s="591"/>
      <c r="G9" s="591"/>
      <c r="H9" s="591"/>
      <c r="I9" s="591"/>
      <c r="J9" s="98" t="s">
        <v>102</v>
      </c>
      <c r="K9" s="99" t="s">
        <v>103</v>
      </c>
    </row>
    <row r="10" spans="1:17" ht="12" customHeight="1" x14ac:dyDescent="0.2">
      <c r="A10" s="578"/>
      <c r="B10" s="579"/>
      <c r="C10" s="579"/>
      <c r="D10" s="582"/>
      <c r="E10" s="100">
        <v>1</v>
      </c>
      <c r="F10" s="100">
        <v>2</v>
      </c>
      <c r="G10" s="100">
        <v>3</v>
      </c>
      <c r="H10" s="100">
        <v>4</v>
      </c>
      <c r="I10" s="100">
        <v>5</v>
      </c>
      <c r="J10" s="100">
        <v>6</v>
      </c>
      <c r="K10" s="100">
        <v>7</v>
      </c>
    </row>
    <row r="11" spans="1:17" ht="18" customHeight="1" x14ac:dyDescent="0.2">
      <c r="A11" s="297" t="s">
        <v>104</v>
      </c>
      <c r="B11" s="298"/>
      <c r="C11" s="299"/>
      <c r="D11" s="262">
        <v>100</v>
      </c>
      <c r="E11" s="263">
        <v>2040</v>
      </c>
      <c r="F11" s="264">
        <v>2143</v>
      </c>
      <c r="G11" s="264">
        <v>2636</v>
      </c>
      <c r="H11" s="264">
        <v>2236</v>
      </c>
      <c r="I11" s="265">
        <v>2573</v>
      </c>
      <c r="J11" s="263">
        <v>-533</v>
      </c>
      <c r="K11" s="266">
        <v>-20.715118538670811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45.392156862745097</v>
      </c>
      <c r="E13" s="115">
        <v>926</v>
      </c>
      <c r="F13" s="114">
        <v>1247</v>
      </c>
      <c r="G13" s="114">
        <v>1371</v>
      </c>
      <c r="H13" s="114">
        <v>1181</v>
      </c>
      <c r="I13" s="140">
        <v>1432</v>
      </c>
      <c r="J13" s="115">
        <v>-506</v>
      </c>
      <c r="K13" s="116">
        <v>-35.33519553072626</v>
      </c>
    </row>
    <row r="14" spans="1:17" ht="15.95" customHeight="1" x14ac:dyDescent="0.2">
      <c r="A14" s="306" t="s">
        <v>230</v>
      </c>
      <c r="B14" s="307"/>
      <c r="C14" s="308"/>
      <c r="D14" s="113">
        <v>43.03921568627451</v>
      </c>
      <c r="E14" s="115">
        <v>878</v>
      </c>
      <c r="F14" s="114">
        <v>738</v>
      </c>
      <c r="G14" s="114">
        <v>985</v>
      </c>
      <c r="H14" s="114">
        <v>824</v>
      </c>
      <c r="I14" s="140">
        <v>902</v>
      </c>
      <c r="J14" s="115">
        <v>-24</v>
      </c>
      <c r="K14" s="116">
        <v>-2.6607538802660753</v>
      </c>
    </row>
    <row r="15" spans="1:17" ht="15.95" customHeight="1" x14ac:dyDescent="0.2">
      <c r="A15" s="306" t="s">
        <v>231</v>
      </c>
      <c r="B15" s="307"/>
      <c r="C15" s="308"/>
      <c r="D15" s="113">
        <v>5.5882352941176467</v>
      </c>
      <c r="E15" s="115">
        <v>114</v>
      </c>
      <c r="F15" s="114">
        <v>84</v>
      </c>
      <c r="G15" s="114">
        <v>123</v>
      </c>
      <c r="H15" s="114">
        <v>99</v>
      </c>
      <c r="I15" s="140">
        <v>125</v>
      </c>
      <c r="J15" s="115">
        <v>-11</v>
      </c>
      <c r="K15" s="116">
        <v>-8.8000000000000007</v>
      </c>
    </row>
    <row r="16" spans="1:17" ht="15.95" customHeight="1" x14ac:dyDescent="0.2">
      <c r="A16" s="306" t="s">
        <v>232</v>
      </c>
      <c r="B16" s="307"/>
      <c r="C16" s="308"/>
      <c r="D16" s="113">
        <v>5.9313725490196081</v>
      </c>
      <c r="E16" s="115">
        <v>121</v>
      </c>
      <c r="F16" s="114">
        <v>73</v>
      </c>
      <c r="G16" s="114">
        <v>135</v>
      </c>
      <c r="H16" s="114">
        <v>119</v>
      </c>
      <c r="I16" s="140">
        <v>103</v>
      </c>
      <c r="J16" s="115">
        <v>18</v>
      </c>
      <c r="K16" s="116">
        <v>17.475728155339805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2.4509803921568629</v>
      </c>
      <c r="E18" s="115">
        <v>50</v>
      </c>
      <c r="F18" s="114">
        <v>67</v>
      </c>
      <c r="G18" s="114">
        <v>73</v>
      </c>
      <c r="H18" s="114">
        <v>54</v>
      </c>
      <c r="I18" s="140">
        <v>47</v>
      </c>
      <c r="J18" s="115">
        <v>3</v>
      </c>
      <c r="K18" s="116">
        <v>6.3829787234042552</v>
      </c>
    </row>
    <row r="19" spans="1:11" ht="14.1" customHeight="1" x14ac:dyDescent="0.2">
      <c r="A19" s="306" t="s">
        <v>235</v>
      </c>
      <c r="B19" s="307" t="s">
        <v>236</v>
      </c>
      <c r="C19" s="308"/>
      <c r="D19" s="113">
        <v>1.911764705882353</v>
      </c>
      <c r="E19" s="115">
        <v>39</v>
      </c>
      <c r="F19" s="114">
        <v>59</v>
      </c>
      <c r="G19" s="114">
        <v>53</v>
      </c>
      <c r="H19" s="114">
        <v>46</v>
      </c>
      <c r="I19" s="140">
        <v>34</v>
      </c>
      <c r="J19" s="115">
        <v>5</v>
      </c>
      <c r="K19" s="116">
        <v>14.705882352941176</v>
      </c>
    </row>
    <row r="20" spans="1:11" ht="14.1" customHeight="1" x14ac:dyDescent="0.2">
      <c r="A20" s="306">
        <v>12</v>
      </c>
      <c r="B20" s="307" t="s">
        <v>237</v>
      </c>
      <c r="C20" s="308"/>
      <c r="D20" s="113">
        <v>0.78431372549019607</v>
      </c>
      <c r="E20" s="115">
        <v>16</v>
      </c>
      <c r="F20" s="114">
        <v>32</v>
      </c>
      <c r="G20" s="114">
        <v>28</v>
      </c>
      <c r="H20" s="114">
        <v>17</v>
      </c>
      <c r="I20" s="140">
        <v>18</v>
      </c>
      <c r="J20" s="115">
        <v>-2</v>
      </c>
      <c r="K20" s="116">
        <v>-11.111111111111111</v>
      </c>
    </row>
    <row r="21" spans="1:11" ht="14.1" customHeight="1" x14ac:dyDescent="0.2">
      <c r="A21" s="306">
        <v>21</v>
      </c>
      <c r="B21" s="307" t="s">
        <v>238</v>
      </c>
      <c r="C21" s="308"/>
      <c r="D21" s="113" t="s">
        <v>513</v>
      </c>
      <c r="E21" s="115" t="s">
        <v>513</v>
      </c>
      <c r="F21" s="114" t="s">
        <v>513</v>
      </c>
      <c r="G21" s="114" t="s">
        <v>513</v>
      </c>
      <c r="H21" s="114" t="s">
        <v>513</v>
      </c>
      <c r="I21" s="140" t="s">
        <v>513</v>
      </c>
      <c r="J21" s="115" t="s">
        <v>513</v>
      </c>
      <c r="K21" s="116" t="s">
        <v>513</v>
      </c>
    </row>
    <row r="22" spans="1:11" ht="14.1" customHeight="1" x14ac:dyDescent="0.2">
      <c r="A22" s="306">
        <v>22</v>
      </c>
      <c r="B22" s="307" t="s">
        <v>239</v>
      </c>
      <c r="C22" s="308"/>
      <c r="D22" s="113">
        <v>0.68627450980392157</v>
      </c>
      <c r="E22" s="115">
        <v>14</v>
      </c>
      <c r="F22" s="114">
        <v>14</v>
      </c>
      <c r="G22" s="114">
        <v>13</v>
      </c>
      <c r="H22" s="114">
        <v>9</v>
      </c>
      <c r="I22" s="140">
        <v>12</v>
      </c>
      <c r="J22" s="115">
        <v>2</v>
      </c>
      <c r="K22" s="116">
        <v>16.666666666666668</v>
      </c>
    </row>
    <row r="23" spans="1:11" ht="14.1" customHeight="1" x14ac:dyDescent="0.2">
      <c r="A23" s="306">
        <v>23</v>
      </c>
      <c r="B23" s="307" t="s">
        <v>240</v>
      </c>
      <c r="C23" s="308"/>
      <c r="D23" s="113">
        <v>0.19607843137254902</v>
      </c>
      <c r="E23" s="115">
        <v>4</v>
      </c>
      <c r="F23" s="114">
        <v>8</v>
      </c>
      <c r="G23" s="114">
        <v>11</v>
      </c>
      <c r="H23" s="114">
        <v>12</v>
      </c>
      <c r="I23" s="140">
        <v>7</v>
      </c>
      <c r="J23" s="115">
        <v>-3</v>
      </c>
      <c r="K23" s="116">
        <v>-42.857142857142854</v>
      </c>
    </row>
    <row r="24" spans="1:11" ht="14.1" customHeight="1" x14ac:dyDescent="0.2">
      <c r="A24" s="306">
        <v>24</v>
      </c>
      <c r="B24" s="307" t="s">
        <v>241</v>
      </c>
      <c r="C24" s="308"/>
      <c r="D24" s="113">
        <v>2.2058823529411766</v>
      </c>
      <c r="E24" s="115">
        <v>45</v>
      </c>
      <c r="F24" s="114">
        <v>32</v>
      </c>
      <c r="G24" s="114">
        <v>53</v>
      </c>
      <c r="H24" s="114">
        <v>36</v>
      </c>
      <c r="I24" s="140">
        <v>61</v>
      </c>
      <c r="J24" s="115">
        <v>-16</v>
      </c>
      <c r="K24" s="116">
        <v>-26.229508196721312</v>
      </c>
    </row>
    <row r="25" spans="1:11" ht="14.1" customHeight="1" x14ac:dyDescent="0.2">
      <c r="A25" s="306">
        <v>25</v>
      </c>
      <c r="B25" s="307" t="s">
        <v>242</v>
      </c>
      <c r="C25" s="308"/>
      <c r="D25" s="113">
        <v>3.1862745098039214</v>
      </c>
      <c r="E25" s="115">
        <v>65</v>
      </c>
      <c r="F25" s="114">
        <v>25</v>
      </c>
      <c r="G25" s="114">
        <v>53</v>
      </c>
      <c r="H25" s="114">
        <v>41</v>
      </c>
      <c r="I25" s="140">
        <v>51</v>
      </c>
      <c r="J25" s="115">
        <v>14</v>
      </c>
      <c r="K25" s="116">
        <v>27.450980392156861</v>
      </c>
    </row>
    <row r="26" spans="1:11" ht="14.1" customHeight="1" x14ac:dyDescent="0.2">
      <c r="A26" s="306">
        <v>26</v>
      </c>
      <c r="B26" s="307" t="s">
        <v>243</v>
      </c>
      <c r="C26" s="308"/>
      <c r="D26" s="113">
        <v>1.8627450980392157</v>
      </c>
      <c r="E26" s="115">
        <v>38</v>
      </c>
      <c r="F26" s="114">
        <v>25</v>
      </c>
      <c r="G26" s="114">
        <v>54</v>
      </c>
      <c r="H26" s="114">
        <v>34</v>
      </c>
      <c r="I26" s="140">
        <v>45</v>
      </c>
      <c r="J26" s="115">
        <v>-7</v>
      </c>
      <c r="K26" s="116">
        <v>-15.555555555555555</v>
      </c>
    </row>
    <row r="27" spans="1:11" ht="14.1" customHeight="1" x14ac:dyDescent="0.2">
      <c r="A27" s="306">
        <v>27</v>
      </c>
      <c r="B27" s="307" t="s">
        <v>244</v>
      </c>
      <c r="C27" s="308"/>
      <c r="D27" s="113">
        <v>0.78431372549019607</v>
      </c>
      <c r="E27" s="115">
        <v>16</v>
      </c>
      <c r="F27" s="114">
        <v>12</v>
      </c>
      <c r="G27" s="114">
        <v>16</v>
      </c>
      <c r="H27" s="114">
        <v>6</v>
      </c>
      <c r="I27" s="140">
        <v>11</v>
      </c>
      <c r="J27" s="115">
        <v>5</v>
      </c>
      <c r="K27" s="116">
        <v>45.454545454545453</v>
      </c>
    </row>
    <row r="28" spans="1:11" ht="14.1" customHeight="1" x14ac:dyDescent="0.2">
      <c r="A28" s="306">
        <v>28</v>
      </c>
      <c r="B28" s="307" t="s">
        <v>245</v>
      </c>
      <c r="C28" s="308"/>
      <c r="D28" s="113">
        <v>0.29411764705882354</v>
      </c>
      <c r="E28" s="115">
        <v>6</v>
      </c>
      <c r="F28" s="114">
        <v>5</v>
      </c>
      <c r="G28" s="114">
        <v>7</v>
      </c>
      <c r="H28" s="114">
        <v>8</v>
      </c>
      <c r="I28" s="140">
        <v>4</v>
      </c>
      <c r="J28" s="115">
        <v>2</v>
      </c>
      <c r="K28" s="116">
        <v>50</v>
      </c>
    </row>
    <row r="29" spans="1:11" ht="14.1" customHeight="1" x14ac:dyDescent="0.2">
      <c r="A29" s="306">
        <v>29</v>
      </c>
      <c r="B29" s="307" t="s">
        <v>246</v>
      </c>
      <c r="C29" s="308"/>
      <c r="D29" s="113">
        <v>2.8431372549019609</v>
      </c>
      <c r="E29" s="115">
        <v>58</v>
      </c>
      <c r="F29" s="114">
        <v>53</v>
      </c>
      <c r="G29" s="114">
        <v>52</v>
      </c>
      <c r="H29" s="114">
        <v>49</v>
      </c>
      <c r="I29" s="140">
        <v>65</v>
      </c>
      <c r="J29" s="115">
        <v>-7</v>
      </c>
      <c r="K29" s="116">
        <v>-10.76923076923077</v>
      </c>
    </row>
    <row r="30" spans="1:11" ht="14.1" customHeight="1" x14ac:dyDescent="0.2">
      <c r="A30" s="306" t="s">
        <v>247</v>
      </c>
      <c r="B30" s="307" t="s">
        <v>248</v>
      </c>
      <c r="C30" s="308"/>
      <c r="D30" s="113">
        <v>0.53921568627450978</v>
      </c>
      <c r="E30" s="115">
        <v>11</v>
      </c>
      <c r="F30" s="114">
        <v>12</v>
      </c>
      <c r="G30" s="114">
        <v>11</v>
      </c>
      <c r="H30" s="114" t="s">
        <v>513</v>
      </c>
      <c r="I30" s="140" t="s">
        <v>513</v>
      </c>
      <c r="J30" s="115" t="s">
        <v>513</v>
      </c>
      <c r="K30" s="116" t="s">
        <v>513</v>
      </c>
    </row>
    <row r="31" spans="1:11" ht="14.1" customHeight="1" x14ac:dyDescent="0.2">
      <c r="A31" s="306" t="s">
        <v>249</v>
      </c>
      <c r="B31" s="307" t="s">
        <v>250</v>
      </c>
      <c r="C31" s="308"/>
      <c r="D31" s="113">
        <v>2.107843137254902</v>
      </c>
      <c r="E31" s="115">
        <v>43</v>
      </c>
      <c r="F31" s="114">
        <v>41</v>
      </c>
      <c r="G31" s="114">
        <v>41</v>
      </c>
      <c r="H31" s="114">
        <v>37</v>
      </c>
      <c r="I31" s="140">
        <v>57</v>
      </c>
      <c r="J31" s="115">
        <v>-14</v>
      </c>
      <c r="K31" s="116">
        <v>-24.561403508771932</v>
      </c>
    </row>
    <row r="32" spans="1:11" ht="14.1" customHeight="1" x14ac:dyDescent="0.2">
      <c r="A32" s="306">
        <v>31</v>
      </c>
      <c r="B32" s="307" t="s">
        <v>251</v>
      </c>
      <c r="C32" s="308"/>
      <c r="D32" s="113">
        <v>0.39215686274509803</v>
      </c>
      <c r="E32" s="115">
        <v>8</v>
      </c>
      <c r="F32" s="114">
        <v>10</v>
      </c>
      <c r="G32" s="114">
        <v>16</v>
      </c>
      <c r="H32" s="114">
        <v>27</v>
      </c>
      <c r="I32" s="140">
        <v>17</v>
      </c>
      <c r="J32" s="115">
        <v>-9</v>
      </c>
      <c r="K32" s="116">
        <v>-52.941176470588232</v>
      </c>
    </row>
    <row r="33" spans="1:11" ht="14.1" customHeight="1" x14ac:dyDescent="0.2">
      <c r="A33" s="306">
        <v>32</v>
      </c>
      <c r="B33" s="307" t="s">
        <v>252</v>
      </c>
      <c r="C33" s="308"/>
      <c r="D33" s="113">
        <v>1.4705882352941178</v>
      </c>
      <c r="E33" s="115">
        <v>30</v>
      </c>
      <c r="F33" s="114">
        <v>35</v>
      </c>
      <c r="G33" s="114">
        <v>52</v>
      </c>
      <c r="H33" s="114">
        <v>20</v>
      </c>
      <c r="I33" s="140">
        <v>31</v>
      </c>
      <c r="J33" s="115">
        <v>-1</v>
      </c>
      <c r="K33" s="116">
        <v>-3.225806451612903</v>
      </c>
    </row>
    <row r="34" spans="1:11" ht="14.1" customHeight="1" x14ac:dyDescent="0.2">
      <c r="A34" s="306">
        <v>33</v>
      </c>
      <c r="B34" s="307" t="s">
        <v>253</v>
      </c>
      <c r="C34" s="308"/>
      <c r="D34" s="113">
        <v>0.78431372549019607</v>
      </c>
      <c r="E34" s="115">
        <v>16</v>
      </c>
      <c r="F34" s="114">
        <v>21</v>
      </c>
      <c r="G34" s="114">
        <v>29</v>
      </c>
      <c r="H34" s="114">
        <v>21</v>
      </c>
      <c r="I34" s="140">
        <v>18</v>
      </c>
      <c r="J34" s="115">
        <v>-2</v>
      </c>
      <c r="K34" s="116">
        <v>-11.111111111111111</v>
      </c>
    </row>
    <row r="35" spans="1:11" ht="14.1" customHeight="1" x14ac:dyDescent="0.2">
      <c r="A35" s="306">
        <v>34</v>
      </c>
      <c r="B35" s="307" t="s">
        <v>254</v>
      </c>
      <c r="C35" s="308"/>
      <c r="D35" s="113">
        <v>2.4019607843137254</v>
      </c>
      <c r="E35" s="115">
        <v>49</v>
      </c>
      <c r="F35" s="114">
        <v>32</v>
      </c>
      <c r="G35" s="114">
        <v>50</v>
      </c>
      <c r="H35" s="114">
        <v>43</v>
      </c>
      <c r="I35" s="140">
        <v>50</v>
      </c>
      <c r="J35" s="115">
        <v>-1</v>
      </c>
      <c r="K35" s="116">
        <v>-2</v>
      </c>
    </row>
    <row r="36" spans="1:11" ht="14.1" customHeight="1" x14ac:dyDescent="0.2">
      <c r="A36" s="306">
        <v>41</v>
      </c>
      <c r="B36" s="307" t="s">
        <v>255</v>
      </c>
      <c r="C36" s="308"/>
      <c r="D36" s="113" t="s">
        <v>513</v>
      </c>
      <c r="E36" s="115" t="s">
        <v>513</v>
      </c>
      <c r="F36" s="114">
        <v>5</v>
      </c>
      <c r="G36" s="114">
        <v>8</v>
      </c>
      <c r="H36" s="114">
        <v>9</v>
      </c>
      <c r="I36" s="140">
        <v>7</v>
      </c>
      <c r="J36" s="115" t="s">
        <v>513</v>
      </c>
      <c r="K36" s="116" t="s">
        <v>513</v>
      </c>
    </row>
    <row r="37" spans="1:11" ht="14.1" customHeight="1" x14ac:dyDescent="0.2">
      <c r="A37" s="306">
        <v>42</v>
      </c>
      <c r="B37" s="307" t="s">
        <v>256</v>
      </c>
      <c r="C37" s="308"/>
      <c r="D37" s="113" t="s">
        <v>513</v>
      </c>
      <c r="E37" s="115" t="s">
        <v>513</v>
      </c>
      <c r="F37" s="114">
        <v>0</v>
      </c>
      <c r="G37" s="114">
        <v>8</v>
      </c>
      <c r="H37" s="114" t="s">
        <v>513</v>
      </c>
      <c r="I37" s="140">
        <v>3</v>
      </c>
      <c r="J37" s="115" t="s">
        <v>513</v>
      </c>
      <c r="K37" s="116" t="s">
        <v>513</v>
      </c>
    </row>
    <row r="38" spans="1:11" ht="14.1" customHeight="1" x14ac:dyDescent="0.2">
      <c r="A38" s="306">
        <v>43</v>
      </c>
      <c r="B38" s="307" t="s">
        <v>257</v>
      </c>
      <c r="C38" s="308"/>
      <c r="D38" s="113">
        <v>0.44117647058823528</v>
      </c>
      <c r="E38" s="115">
        <v>9</v>
      </c>
      <c r="F38" s="114">
        <v>5</v>
      </c>
      <c r="G38" s="114">
        <v>13</v>
      </c>
      <c r="H38" s="114">
        <v>13</v>
      </c>
      <c r="I38" s="140">
        <v>9</v>
      </c>
      <c r="J38" s="115">
        <v>0</v>
      </c>
      <c r="K38" s="116">
        <v>0</v>
      </c>
    </row>
    <row r="39" spans="1:11" ht="14.1" customHeight="1" x14ac:dyDescent="0.2">
      <c r="A39" s="306">
        <v>51</v>
      </c>
      <c r="B39" s="307" t="s">
        <v>258</v>
      </c>
      <c r="C39" s="308"/>
      <c r="D39" s="113">
        <v>35.441176470588232</v>
      </c>
      <c r="E39" s="115">
        <v>723</v>
      </c>
      <c r="F39" s="114">
        <v>1021</v>
      </c>
      <c r="G39" s="114">
        <v>1106</v>
      </c>
      <c r="H39" s="114">
        <v>1013</v>
      </c>
      <c r="I39" s="140">
        <v>1199</v>
      </c>
      <c r="J39" s="115">
        <v>-476</v>
      </c>
      <c r="K39" s="116">
        <v>-39.699749791492913</v>
      </c>
    </row>
    <row r="40" spans="1:11" ht="14.1" customHeight="1" x14ac:dyDescent="0.2">
      <c r="A40" s="306" t="s">
        <v>259</v>
      </c>
      <c r="B40" s="307" t="s">
        <v>260</v>
      </c>
      <c r="C40" s="308"/>
      <c r="D40" s="113">
        <v>35.049019607843135</v>
      </c>
      <c r="E40" s="115">
        <v>715</v>
      </c>
      <c r="F40" s="114">
        <v>1006</v>
      </c>
      <c r="G40" s="114">
        <v>1097</v>
      </c>
      <c r="H40" s="114">
        <v>1010</v>
      </c>
      <c r="I40" s="140">
        <v>1195</v>
      </c>
      <c r="J40" s="115">
        <v>-480</v>
      </c>
      <c r="K40" s="116">
        <v>-40.1673640167364</v>
      </c>
    </row>
    <row r="41" spans="1:11" ht="14.1" customHeight="1" x14ac:dyDescent="0.2">
      <c r="A41" s="306"/>
      <c r="B41" s="307" t="s">
        <v>261</v>
      </c>
      <c r="C41" s="308"/>
      <c r="D41" s="113">
        <v>33.823529411764703</v>
      </c>
      <c r="E41" s="115">
        <v>690</v>
      </c>
      <c r="F41" s="114">
        <v>986</v>
      </c>
      <c r="G41" s="114">
        <v>1078</v>
      </c>
      <c r="H41" s="114">
        <v>990</v>
      </c>
      <c r="I41" s="140">
        <v>1168</v>
      </c>
      <c r="J41" s="115">
        <v>-478</v>
      </c>
      <c r="K41" s="116">
        <v>-40.924657534246577</v>
      </c>
    </row>
    <row r="42" spans="1:11" ht="14.1" customHeight="1" x14ac:dyDescent="0.2">
      <c r="A42" s="306">
        <v>52</v>
      </c>
      <c r="B42" s="307" t="s">
        <v>262</v>
      </c>
      <c r="C42" s="308"/>
      <c r="D42" s="113">
        <v>2.7941176470588234</v>
      </c>
      <c r="E42" s="115">
        <v>57</v>
      </c>
      <c r="F42" s="114">
        <v>68</v>
      </c>
      <c r="G42" s="114">
        <v>66</v>
      </c>
      <c r="H42" s="114">
        <v>62</v>
      </c>
      <c r="I42" s="140">
        <v>60</v>
      </c>
      <c r="J42" s="115">
        <v>-3</v>
      </c>
      <c r="K42" s="116">
        <v>-5</v>
      </c>
    </row>
    <row r="43" spans="1:11" ht="14.1" customHeight="1" x14ac:dyDescent="0.2">
      <c r="A43" s="306" t="s">
        <v>263</v>
      </c>
      <c r="B43" s="307" t="s">
        <v>264</v>
      </c>
      <c r="C43" s="308"/>
      <c r="D43" s="113">
        <v>2.5490196078431371</v>
      </c>
      <c r="E43" s="115">
        <v>52</v>
      </c>
      <c r="F43" s="114">
        <v>63</v>
      </c>
      <c r="G43" s="114">
        <v>64</v>
      </c>
      <c r="H43" s="114">
        <v>59</v>
      </c>
      <c r="I43" s="140">
        <v>58</v>
      </c>
      <c r="J43" s="115">
        <v>-6</v>
      </c>
      <c r="K43" s="116">
        <v>-10.344827586206897</v>
      </c>
    </row>
    <row r="44" spans="1:11" ht="14.1" customHeight="1" x14ac:dyDescent="0.2">
      <c r="A44" s="306">
        <v>53</v>
      </c>
      <c r="B44" s="307" t="s">
        <v>265</v>
      </c>
      <c r="C44" s="308"/>
      <c r="D44" s="113">
        <v>0.19607843137254902</v>
      </c>
      <c r="E44" s="115">
        <v>4</v>
      </c>
      <c r="F44" s="114">
        <v>5</v>
      </c>
      <c r="G44" s="114">
        <v>3</v>
      </c>
      <c r="H44" s="114">
        <v>3</v>
      </c>
      <c r="I44" s="140">
        <v>7</v>
      </c>
      <c r="J44" s="115">
        <v>-3</v>
      </c>
      <c r="K44" s="116">
        <v>-42.857142857142854</v>
      </c>
    </row>
    <row r="45" spans="1:11" ht="14.1" customHeight="1" x14ac:dyDescent="0.2">
      <c r="A45" s="306" t="s">
        <v>266</v>
      </c>
      <c r="B45" s="307" t="s">
        <v>267</v>
      </c>
      <c r="C45" s="308"/>
      <c r="D45" s="113">
        <v>0.14705882352941177</v>
      </c>
      <c r="E45" s="115">
        <v>3</v>
      </c>
      <c r="F45" s="114">
        <v>5</v>
      </c>
      <c r="G45" s="114" t="s">
        <v>513</v>
      </c>
      <c r="H45" s="114">
        <v>3</v>
      </c>
      <c r="I45" s="140">
        <v>6</v>
      </c>
      <c r="J45" s="115">
        <v>-3</v>
      </c>
      <c r="K45" s="116">
        <v>-50</v>
      </c>
    </row>
    <row r="46" spans="1:11" ht="14.1" customHeight="1" x14ac:dyDescent="0.2">
      <c r="A46" s="306">
        <v>54</v>
      </c>
      <c r="B46" s="307" t="s">
        <v>268</v>
      </c>
      <c r="C46" s="308"/>
      <c r="D46" s="113">
        <v>1.911764705882353</v>
      </c>
      <c r="E46" s="115">
        <v>39</v>
      </c>
      <c r="F46" s="114">
        <v>21</v>
      </c>
      <c r="G46" s="114">
        <v>29</v>
      </c>
      <c r="H46" s="114">
        <v>15</v>
      </c>
      <c r="I46" s="140">
        <v>35</v>
      </c>
      <c r="J46" s="115">
        <v>4</v>
      </c>
      <c r="K46" s="116">
        <v>11.428571428571429</v>
      </c>
    </row>
    <row r="47" spans="1:11" ht="14.1" customHeight="1" x14ac:dyDescent="0.2">
      <c r="A47" s="306">
        <v>61</v>
      </c>
      <c r="B47" s="307" t="s">
        <v>269</v>
      </c>
      <c r="C47" s="308"/>
      <c r="D47" s="113">
        <v>1.1764705882352942</v>
      </c>
      <c r="E47" s="115">
        <v>24</v>
      </c>
      <c r="F47" s="114">
        <v>18</v>
      </c>
      <c r="G47" s="114">
        <v>31</v>
      </c>
      <c r="H47" s="114">
        <v>27</v>
      </c>
      <c r="I47" s="140">
        <v>33</v>
      </c>
      <c r="J47" s="115">
        <v>-9</v>
      </c>
      <c r="K47" s="116">
        <v>-27.272727272727273</v>
      </c>
    </row>
    <row r="48" spans="1:11" ht="14.1" customHeight="1" x14ac:dyDescent="0.2">
      <c r="A48" s="306">
        <v>62</v>
      </c>
      <c r="B48" s="307" t="s">
        <v>270</v>
      </c>
      <c r="C48" s="308"/>
      <c r="D48" s="113">
        <v>7.7941176470588234</v>
      </c>
      <c r="E48" s="115">
        <v>159</v>
      </c>
      <c r="F48" s="114">
        <v>111</v>
      </c>
      <c r="G48" s="114">
        <v>136</v>
      </c>
      <c r="H48" s="114">
        <v>136</v>
      </c>
      <c r="I48" s="140">
        <v>162</v>
      </c>
      <c r="J48" s="115">
        <v>-3</v>
      </c>
      <c r="K48" s="116">
        <v>-1.8518518518518519</v>
      </c>
    </row>
    <row r="49" spans="1:11" ht="14.1" customHeight="1" x14ac:dyDescent="0.2">
      <c r="A49" s="306">
        <v>63</v>
      </c>
      <c r="B49" s="307" t="s">
        <v>271</v>
      </c>
      <c r="C49" s="308"/>
      <c r="D49" s="113">
        <v>3.8725490196078431</v>
      </c>
      <c r="E49" s="115">
        <v>79</v>
      </c>
      <c r="F49" s="114">
        <v>84</v>
      </c>
      <c r="G49" s="114">
        <v>70</v>
      </c>
      <c r="H49" s="114">
        <v>64</v>
      </c>
      <c r="I49" s="140">
        <v>76</v>
      </c>
      <c r="J49" s="115">
        <v>3</v>
      </c>
      <c r="K49" s="116">
        <v>3.9473684210526314</v>
      </c>
    </row>
    <row r="50" spans="1:11" ht="14.1" customHeight="1" x14ac:dyDescent="0.2">
      <c r="A50" s="306" t="s">
        <v>272</v>
      </c>
      <c r="B50" s="307" t="s">
        <v>273</v>
      </c>
      <c r="C50" s="308"/>
      <c r="D50" s="113">
        <v>0.53921568627450978</v>
      </c>
      <c r="E50" s="115">
        <v>11</v>
      </c>
      <c r="F50" s="114">
        <v>3</v>
      </c>
      <c r="G50" s="114">
        <v>8</v>
      </c>
      <c r="H50" s="114">
        <v>5</v>
      </c>
      <c r="I50" s="140">
        <v>6</v>
      </c>
      <c r="J50" s="115">
        <v>5</v>
      </c>
      <c r="K50" s="116">
        <v>83.333333333333329</v>
      </c>
    </row>
    <row r="51" spans="1:11" ht="14.1" customHeight="1" x14ac:dyDescent="0.2">
      <c r="A51" s="306" t="s">
        <v>274</v>
      </c>
      <c r="B51" s="307" t="s">
        <v>275</v>
      </c>
      <c r="C51" s="308"/>
      <c r="D51" s="113">
        <v>2.892156862745098</v>
      </c>
      <c r="E51" s="115">
        <v>59</v>
      </c>
      <c r="F51" s="114">
        <v>65</v>
      </c>
      <c r="G51" s="114">
        <v>48</v>
      </c>
      <c r="H51" s="114">
        <v>48</v>
      </c>
      <c r="I51" s="140">
        <v>59</v>
      </c>
      <c r="J51" s="115">
        <v>0</v>
      </c>
      <c r="K51" s="116">
        <v>0</v>
      </c>
    </row>
    <row r="52" spans="1:11" ht="14.1" customHeight="1" x14ac:dyDescent="0.2">
      <c r="A52" s="306">
        <v>71</v>
      </c>
      <c r="B52" s="307" t="s">
        <v>276</v>
      </c>
      <c r="C52" s="308"/>
      <c r="D52" s="113">
        <v>7.0098039215686274</v>
      </c>
      <c r="E52" s="115">
        <v>143</v>
      </c>
      <c r="F52" s="114">
        <v>142</v>
      </c>
      <c r="G52" s="114">
        <v>135</v>
      </c>
      <c r="H52" s="114">
        <v>165</v>
      </c>
      <c r="I52" s="140">
        <v>142</v>
      </c>
      <c r="J52" s="115">
        <v>1</v>
      </c>
      <c r="K52" s="116">
        <v>0.70422535211267601</v>
      </c>
    </row>
    <row r="53" spans="1:11" ht="14.1" customHeight="1" x14ac:dyDescent="0.2">
      <c r="A53" s="306" t="s">
        <v>277</v>
      </c>
      <c r="B53" s="307" t="s">
        <v>278</v>
      </c>
      <c r="C53" s="308"/>
      <c r="D53" s="113">
        <v>1.8627450980392157</v>
      </c>
      <c r="E53" s="115">
        <v>38</v>
      </c>
      <c r="F53" s="114">
        <v>35</v>
      </c>
      <c r="G53" s="114">
        <v>44</v>
      </c>
      <c r="H53" s="114">
        <v>41</v>
      </c>
      <c r="I53" s="140">
        <v>38</v>
      </c>
      <c r="J53" s="115">
        <v>0</v>
      </c>
      <c r="K53" s="116">
        <v>0</v>
      </c>
    </row>
    <row r="54" spans="1:11" ht="14.1" customHeight="1" x14ac:dyDescent="0.2">
      <c r="A54" s="306" t="s">
        <v>279</v>
      </c>
      <c r="B54" s="307" t="s">
        <v>280</v>
      </c>
      <c r="C54" s="308"/>
      <c r="D54" s="113">
        <v>4.4607843137254903</v>
      </c>
      <c r="E54" s="115">
        <v>91</v>
      </c>
      <c r="F54" s="114">
        <v>92</v>
      </c>
      <c r="G54" s="114">
        <v>79</v>
      </c>
      <c r="H54" s="114">
        <v>113</v>
      </c>
      <c r="I54" s="140">
        <v>96</v>
      </c>
      <c r="J54" s="115">
        <v>-5</v>
      </c>
      <c r="K54" s="116">
        <v>-5.208333333333333</v>
      </c>
    </row>
    <row r="55" spans="1:11" ht="14.1" customHeight="1" x14ac:dyDescent="0.2">
      <c r="A55" s="306">
        <v>72</v>
      </c>
      <c r="B55" s="307" t="s">
        <v>281</v>
      </c>
      <c r="C55" s="308"/>
      <c r="D55" s="113">
        <v>1.6666666666666667</v>
      </c>
      <c r="E55" s="115">
        <v>34</v>
      </c>
      <c r="F55" s="114">
        <v>17</v>
      </c>
      <c r="G55" s="114">
        <v>40</v>
      </c>
      <c r="H55" s="114">
        <v>24</v>
      </c>
      <c r="I55" s="140">
        <v>32</v>
      </c>
      <c r="J55" s="115">
        <v>2</v>
      </c>
      <c r="K55" s="116">
        <v>6.25</v>
      </c>
    </row>
    <row r="56" spans="1:11" ht="14.1" customHeight="1" x14ac:dyDescent="0.2">
      <c r="A56" s="306" t="s">
        <v>282</v>
      </c>
      <c r="B56" s="307" t="s">
        <v>283</v>
      </c>
      <c r="C56" s="308"/>
      <c r="D56" s="113">
        <v>0.49019607843137253</v>
      </c>
      <c r="E56" s="115">
        <v>10</v>
      </c>
      <c r="F56" s="114">
        <v>6</v>
      </c>
      <c r="G56" s="114">
        <v>13</v>
      </c>
      <c r="H56" s="114">
        <v>6</v>
      </c>
      <c r="I56" s="140">
        <v>12</v>
      </c>
      <c r="J56" s="115">
        <v>-2</v>
      </c>
      <c r="K56" s="116">
        <v>-16.666666666666668</v>
      </c>
    </row>
    <row r="57" spans="1:11" ht="14.1" customHeight="1" x14ac:dyDescent="0.2">
      <c r="A57" s="306" t="s">
        <v>284</v>
      </c>
      <c r="B57" s="307" t="s">
        <v>285</v>
      </c>
      <c r="C57" s="308"/>
      <c r="D57" s="113">
        <v>0.63725490196078427</v>
      </c>
      <c r="E57" s="115">
        <v>13</v>
      </c>
      <c r="F57" s="114">
        <v>4</v>
      </c>
      <c r="G57" s="114">
        <v>10</v>
      </c>
      <c r="H57" s="114">
        <v>8</v>
      </c>
      <c r="I57" s="140">
        <v>11</v>
      </c>
      <c r="J57" s="115">
        <v>2</v>
      </c>
      <c r="K57" s="116">
        <v>18.181818181818183</v>
      </c>
    </row>
    <row r="58" spans="1:11" ht="14.1" customHeight="1" x14ac:dyDescent="0.2">
      <c r="A58" s="306">
        <v>73</v>
      </c>
      <c r="B58" s="307" t="s">
        <v>286</v>
      </c>
      <c r="C58" s="308"/>
      <c r="D58" s="113">
        <v>1.7156862745098038</v>
      </c>
      <c r="E58" s="115">
        <v>35</v>
      </c>
      <c r="F58" s="114">
        <v>11</v>
      </c>
      <c r="G58" s="114">
        <v>40</v>
      </c>
      <c r="H58" s="114">
        <v>33</v>
      </c>
      <c r="I58" s="140">
        <v>25</v>
      </c>
      <c r="J58" s="115">
        <v>10</v>
      </c>
      <c r="K58" s="116">
        <v>40</v>
      </c>
    </row>
    <row r="59" spans="1:11" ht="14.1" customHeight="1" x14ac:dyDescent="0.2">
      <c r="A59" s="306" t="s">
        <v>287</v>
      </c>
      <c r="B59" s="307" t="s">
        <v>288</v>
      </c>
      <c r="C59" s="308"/>
      <c r="D59" s="113">
        <v>1.3235294117647058</v>
      </c>
      <c r="E59" s="115">
        <v>27</v>
      </c>
      <c r="F59" s="114">
        <v>8</v>
      </c>
      <c r="G59" s="114">
        <v>27</v>
      </c>
      <c r="H59" s="114">
        <v>20</v>
      </c>
      <c r="I59" s="140">
        <v>17</v>
      </c>
      <c r="J59" s="115">
        <v>10</v>
      </c>
      <c r="K59" s="116">
        <v>58.823529411764703</v>
      </c>
    </row>
    <row r="60" spans="1:11" ht="14.1" customHeight="1" x14ac:dyDescent="0.2">
      <c r="A60" s="306">
        <v>81</v>
      </c>
      <c r="B60" s="307" t="s">
        <v>289</v>
      </c>
      <c r="C60" s="308"/>
      <c r="D60" s="113">
        <v>6.5686274509803919</v>
      </c>
      <c r="E60" s="115">
        <v>134</v>
      </c>
      <c r="F60" s="114">
        <v>149</v>
      </c>
      <c r="G60" s="114">
        <v>165</v>
      </c>
      <c r="H60" s="114">
        <v>148</v>
      </c>
      <c r="I60" s="140">
        <v>178</v>
      </c>
      <c r="J60" s="115">
        <v>-44</v>
      </c>
      <c r="K60" s="116">
        <v>-24.719101123595507</v>
      </c>
    </row>
    <row r="61" spans="1:11" ht="14.1" customHeight="1" x14ac:dyDescent="0.2">
      <c r="A61" s="306" t="s">
        <v>290</v>
      </c>
      <c r="B61" s="307" t="s">
        <v>291</v>
      </c>
      <c r="C61" s="308"/>
      <c r="D61" s="113">
        <v>1.5686274509803921</v>
      </c>
      <c r="E61" s="115">
        <v>32</v>
      </c>
      <c r="F61" s="114">
        <v>32</v>
      </c>
      <c r="G61" s="114">
        <v>70</v>
      </c>
      <c r="H61" s="114">
        <v>47</v>
      </c>
      <c r="I61" s="140">
        <v>75</v>
      </c>
      <c r="J61" s="115">
        <v>-43</v>
      </c>
      <c r="K61" s="116">
        <v>-57.333333333333336</v>
      </c>
    </row>
    <row r="62" spans="1:11" ht="14.1" customHeight="1" x14ac:dyDescent="0.2">
      <c r="A62" s="306" t="s">
        <v>292</v>
      </c>
      <c r="B62" s="307" t="s">
        <v>293</v>
      </c>
      <c r="C62" s="308"/>
      <c r="D62" s="113">
        <v>3.0392156862745097</v>
      </c>
      <c r="E62" s="115">
        <v>62</v>
      </c>
      <c r="F62" s="114">
        <v>91</v>
      </c>
      <c r="G62" s="114">
        <v>66</v>
      </c>
      <c r="H62" s="114">
        <v>62</v>
      </c>
      <c r="I62" s="140">
        <v>56</v>
      </c>
      <c r="J62" s="115">
        <v>6</v>
      </c>
      <c r="K62" s="116">
        <v>10.714285714285714</v>
      </c>
    </row>
    <row r="63" spans="1:11" ht="14.1" customHeight="1" x14ac:dyDescent="0.2">
      <c r="A63" s="306"/>
      <c r="B63" s="307" t="s">
        <v>294</v>
      </c>
      <c r="C63" s="308"/>
      <c r="D63" s="113">
        <v>2.8431372549019609</v>
      </c>
      <c r="E63" s="115">
        <v>58</v>
      </c>
      <c r="F63" s="114">
        <v>86</v>
      </c>
      <c r="G63" s="114">
        <v>59</v>
      </c>
      <c r="H63" s="114">
        <v>59</v>
      </c>
      <c r="I63" s="140">
        <v>53</v>
      </c>
      <c r="J63" s="115">
        <v>5</v>
      </c>
      <c r="K63" s="116">
        <v>9.433962264150944</v>
      </c>
    </row>
    <row r="64" spans="1:11" ht="14.1" customHeight="1" x14ac:dyDescent="0.2">
      <c r="A64" s="306" t="s">
        <v>295</v>
      </c>
      <c r="B64" s="307" t="s">
        <v>296</v>
      </c>
      <c r="C64" s="308"/>
      <c r="D64" s="113">
        <v>0.63725490196078427</v>
      </c>
      <c r="E64" s="115">
        <v>13</v>
      </c>
      <c r="F64" s="114">
        <v>8</v>
      </c>
      <c r="G64" s="114">
        <v>13</v>
      </c>
      <c r="H64" s="114">
        <v>8</v>
      </c>
      <c r="I64" s="140">
        <v>14</v>
      </c>
      <c r="J64" s="115">
        <v>-1</v>
      </c>
      <c r="K64" s="116">
        <v>-7.1428571428571432</v>
      </c>
    </row>
    <row r="65" spans="1:11" ht="14.1" customHeight="1" x14ac:dyDescent="0.2">
      <c r="A65" s="306" t="s">
        <v>297</v>
      </c>
      <c r="B65" s="307" t="s">
        <v>298</v>
      </c>
      <c r="C65" s="308"/>
      <c r="D65" s="113">
        <v>0.88235294117647056</v>
      </c>
      <c r="E65" s="115">
        <v>18</v>
      </c>
      <c r="F65" s="114">
        <v>11</v>
      </c>
      <c r="G65" s="114">
        <v>9</v>
      </c>
      <c r="H65" s="114">
        <v>20</v>
      </c>
      <c r="I65" s="140">
        <v>19</v>
      </c>
      <c r="J65" s="115">
        <v>-1</v>
      </c>
      <c r="K65" s="116">
        <v>-5.2631578947368425</v>
      </c>
    </row>
    <row r="66" spans="1:11" ht="14.1" customHeight="1" x14ac:dyDescent="0.2">
      <c r="A66" s="306">
        <v>82</v>
      </c>
      <c r="B66" s="307" t="s">
        <v>299</v>
      </c>
      <c r="C66" s="308"/>
      <c r="D66" s="113">
        <v>2.4019607843137254</v>
      </c>
      <c r="E66" s="115">
        <v>49</v>
      </c>
      <c r="F66" s="114">
        <v>35</v>
      </c>
      <c r="G66" s="114">
        <v>85</v>
      </c>
      <c r="H66" s="114">
        <v>35</v>
      </c>
      <c r="I66" s="140">
        <v>60</v>
      </c>
      <c r="J66" s="115">
        <v>-11</v>
      </c>
      <c r="K66" s="116">
        <v>-18.333333333333332</v>
      </c>
    </row>
    <row r="67" spans="1:11" ht="14.1" customHeight="1" x14ac:dyDescent="0.2">
      <c r="A67" s="306" t="s">
        <v>300</v>
      </c>
      <c r="B67" s="307" t="s">
        <v>301</v>
      </c>
      <c r="C67" s="308"/>
      <c r="D67" s="113">
        <v>1.5196078431372548</v>
      </c>
      <c r="E67" s="115">
        <v>31</v>
      </c>
      <c r="F67" s="114">
        <v>20</v>
      </c>
      <c r="G67" s="114">
        <v>41</v>
      </c>
      <c r="H67" s="114">
        <v>13</v>
      </c>
      <c r="I67" s="140">
        <v>22</v>
      </c>
      <c r="J67" s="115">
        <v>9</v>
      </c>
      <c r="K67" s="116">
        <v>40.909090909090907</v>
      </c>
    </row>
    <row r="68" spans="1:11" ht="14.1" customHeight="1" x14ac:dyDescent="0.2">
      <c r="A68" s="306" t="s">
        <v>302</v>
      </c>
      <c r="B68" s="307" t="s">
        <v>303</v>
      </c>
      <c r="C68" s="308"/>
      <c r="D68" s="113">
        <v>0.63725490196078427</v>
      </c>
      <c r="E68" s="115">
        <v>13</v>
      </c>
      <c r="F68" s="114">
        <v>13</v>
      </c>
      <c r="G68" s="114">
        <v>26</v>
      </c>
      <c r="H68" s="114">
        <v>17</v>
      </c>
      <c r="I68" s="140">
        <v>20</v>
      </c>
      <c r="J68" s="115">
        <v>-7</v>
      </c>
      <c r="K68" s="116">
        <v>-35</v>
      </c>
    </row>
    <row r="69" spans="1:11" ht="14.1" customHeight="1" x14ac:dyDescent="0.2">
      <c r="A69" s="306">
        <v>83</v>
      </c>
      <c r="B69" s="307" t="s">
        <v>304</v>
      </c>
      <c r="C69" s="308"/>
      <c r="D69" s="113">
        <v>3.0392156862745097</v>
      </c>
      <c r="E69" s="115">
        <v>62</v>
      </c>
      <c r="F69" s="114">
        <v>43</v>
      </c>
      <c r="G69" s="114">
        <v>118</v>
      </c>
      <c r="H69" s="114">
        <v>47</v>
      </c>
      <c r="I69" s="140">
        <v>61</v>
      </c>
      <c r="J69" s="115">
        <v>1</v>
      </c>
      <c r="K69" s="116">
        <v>1.639344262295082</v>
      </c>
    </row>
    <row r="70" spans="1:11" ht="14.1" customHeight="1" x14ac:dyDescent="0.2">
      <c r="A70" s="306" t="s">
        <v>305</v>
      </c>
      <c r="B70" s="307" t="s">
        <v>306</v>
      </c>
      <c r="C70" s="308"/>
      <c r="D70" s="113">
        <v>2.4019607843137254</v>
      </c>
      <c r="E70" s="115">
        <v>49</v>
      </c>
      <c r="F70" s="114">
        <v>37</v>
      </c>
      <c r="G70" s="114">
        <v>97</v>
      </c>
      <c r="H70" s="114">
        <v>37</v>
      </c>
      <c r="I70" s="140">
        <v>48</v>
      </c>
      <c r="J70" s="115">
        <v>1</v>
      </c>
      <c r="K70" s="116">
        <v>2.0833333333333335</v>
      </c>
    </row>
    <row r="71" spans="1:11" ht="14.1" customHeight="1" x14ac:dyDescent="0.2">
      <c r="A71" s="306"/>
      <c r="B71" s="307" t="s">
        <v>307</v>
      </c>
      <c r="C71" s="308"/>
      <c r="D71" s="113">
        <v>1.5686274509803921</v>
      </c>
      <c r="E71" s="115">
        <v>32</v>
      </c>
      <c r="F71" s="114">
        <v>27</v>
      </c>
      <c r="G71" s="114">
        <v>55</v>
      </c>
      <c r="H71" s="114">
        <v>23</v>
      </c>
      <c r="I71" s="140">
        <v>27</v>
      </c>
      <c r="J71" s="115">
        <v>5</v>
      </c>
      <c r="K71" s="116">
        <v>18.518518518518519</v>
      </c>
    </row>
    <row r="72" spans="1:11" ht="14.1" customHeight="1" x14ac:dyDescent="0.2">
      <c r="A72" s="306">
        <v>84</v>
      </c>
      <c r="B72" s="307" t="s">
        <v>308</v>
      </c>
      <c r="C72" s="308"/>
      <c r="D72" s="113">
        <v>1.8627450980392157</v>
      </c>
      <c r="E72" s="115">
        <v>38</v>
      </c>
      <c r="F72" s="114">
        <v>16</v>
      </c>
      <c r="G72" s="114">
        <v>35</v>
      </c>
      <c r="H72" s="114">
        <v>36</v>
      </c>
      <c r="I72" s="140">
        <v>13</v>
      </c>
      <c r="J72" s="115">
        <v>25</v>
      </c>
      <c r="K72" s="116">
        <v>192.30769230769232</v>
      </c>
    </row>
    <row r="73" spans="1:11" ht="14.1" customHeight="1" x14ac:dyDescent="0.2">
      <c r="A73" s="306" t="s">
        <v>309</v>
      </c>
      <c r="B73" s="307" t="s">
        <v>310</v>
      </c>
      <c r="C73" s="308"/>
      <c r="D73" s="113">
        <v>1.0784313725490196</v>
      </c>
      <c r="E73" s="115">
        <v>22</v>
      </c>
      <c r="F73" s="114">
        <v>6</v>
      </c>
      <c r="G73" s="114">
        <v>22</v>
      </c>
      <c r="H73" s="114">
        <v>22</v>
      </c>
      <c r="I73" s="140">
        <v>6</v>
      </c>
      <c r="J73" s="115">
        <v>16</v>
      </c>
      <c r="K73" s="116" t="s">
        <v>514</v>
      </c>
    </row>
    <row r="74" spans="1:11" ht="14.1" customHeight="1" x14ac:dyDescent="0.2">
      <c r="A74" s="306" t="s">
        <v>311</v>
      </c>
      <c r="B74" s="307" t="s">
        <v>312</v>
      </c>
      <c r="C74" s="308"/>
      <c r="D74" s="113">
        <v>0.44117647058823528</v>
      </c>
      <c r="E74" s="115">
        <v>9</v>
      </c>
      <c r="F74" s="114">
        <v>4</v>
      </c>
      <c r="G74" s="114">
        <v>6</v>
      </c>
      <c r="H74" s="114">
        <v>3</v>
      </c>
      <c r="I74" s="140">
        <v>0</v>
      </c>
      <c r="J74" s="115">
        <v>9</v>
      </c>
      <c r="K74" s="116" t="s">
        <v>515</v>
      </c>
    </row>
    <row r="75" spans="1:11" ht="14.1" customHeight="1" x14ac:dyDescent="0.2">
      <c r="A75" s="306" t="s">
        <v>313</v>
      </c>
      <c r="B75" s="307" t="s">
        <v>314</v>
      </c>
      <c r="C75" s="308"/>
      <c r="D75" s="113" t="s">
        <v>513</v>
      </c>
      <c r="E75" s="115" t="s">
        <v>513</v>
      </c>
      <c r="F75" s="114" t="s">
        <v>513</v>
      </c>
      <c r="G75" s="114">
        <v>3</v>
      </c>
      <c r="H75" s="114">
        <v>6</v>
      </c>
      <c r="I75" s="140">
        <v>3</v>
      </c>
      <c r="J75" s="115" t="s">
        <v>513</v>
      </c>
      <c r="K75" s="116" t="s">
        <v>513</v>
      </c>
    </row>
    <row r="76" spans="1:11" ht="14.1" customHeight="1" x14ac:dyDescent="0.2">
      <c r="A76" s="306">
        <v>91</v>
      </c>
      <c r="B76" s="307" t="s">
        <v>315</v>
      </c>
      <c r="C76" s="308"/>
      <c r="D76" s="113">
        <v>0.29411764705882354</v>
      </c>
      <c r="E76" s="115">
        <v>6</v>
      </c>
      <c r="F76" s="114" t="s">
        <v>513</v>
      </c>
      <c r="G76" s="114">
        <v>6</v>
      </c>
      <c r="H76" s="114" t="s">
        <v>513</v>
      </c>
      <c r="I76" s="140" t="s">
        <v>513</v>
      </c>
      <c r="J76" s="115" t="s">
        <v>513</v>
      </c>
      <c r="K76" s="116" t="s">
        <v>513</v>
      </c>
    </row>
    <row r="77" spans="1:11" ht="14.1" customHeight="1" x14ac:dyDescent="0.2">
      <c r="A77" s="306">
        <v>92</v>
      </c>
      <c r="B77" s="307" t="s">
        <v>316</v>
      </c>
      <c r="C77" s="308"/>
      <c r="D77" s="113">
        <v>0.88235294117647056</v>
      </c>
      <c r="E77" s="115">
        <v>18</v>
      </c>
      <c r="F77" s="114">
        <v>9</v>
      </c>
      <c r="G77" s="114">
        <v>9</v>
      </c>
      <c r="H77" s="114">
        <v>7</v>
      </c>
      <c r="I77" s="140">
        <v>14</v>
      </c>
      <c r="J77" s="115">
        <v>4</v>
      </c>
      <c r="K77" s="116">
        <v>28.571428571428573</v>
      </c>
    </row>
    <row r="78" spans="1:11" ht="14.1" customHeight="1" x14ac:dyDescent="0.2">
      <c r="A78" s="306">
        <v>93</v>
      </c>
      <c r="B78" s="307" t="s">
        <v>317</v>
      </c>
      <c r="C78" s="308"/>
      <c r="D78" s="113">
        <v>0.14705882352941177</v>
      </c>
      <c r="E78" s="115">
        <v>3</v>
      </c>
      <c r="F78" s="114">
        <v>0</v>
      </c>
      <c r="G78" s="114" t="s">
        <v>513</v>
      </c>
      <c r="H78" s="114" t="s">
        <v>513</v>
      </c>
      <c r="I78" s="140" t="s">
        <v>513</v>
      </c>
      <c r="J78" s="115" t="s">
        <v>513</v>
      </c>
      <c r="K78" s="116" t="s">
        <v>513</v>
      </c>
    </row>
    <row r="79" spans="1:11" ht="14.1" customHeight="1" x14ac:dyDescent="0.2">
      <c r="A79" s="306">
        <v>94</v>
      </c>
      <c r="B79" s="307" t="s">
        <v>318</v>
      </c>
      <c r="C79" s="308"/>
      <c r="D79" s="113">
        <v>0.14705882352941177</v>
      </c>
      <c r="E79" s="115">
        <v>3</v>
      </c>
      <c r="F79" s="114">
        <v>8</v>
      </c>
      <c r="G79" s="114" t="s">
        <v>513</v>
      </c>
      <c r="H79" s="114">
        <v>3</v>
      </c>
      <c r="I79" s="140">
        <v>4</v>
      </c>
      <c r="J79" s="115">
        <v>-1</v>
      </c>
      <c r="K79" s="116">
        <v>-25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t="s">
        <v>513</v>
      </c>
      <c r="G81" s="144">
        <v>22</v>
      </c>
      <c r="H81" s="144">
        <v>13</v>
      </c>
      <c r="I81" s="145">
        <v>11</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5" t="s">
        <v>371</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68" t="s">
        <v>372</v>
      </c>
      <c r="B3" s="569"/>
      <c r="C3" s="569"/>
      <c r="D3" s="569"/>
      <c r="E3" s="569"/>
      <c r="F3" s="569"/>
      <c r="G3" s="569"/>
      <c r="H3" s="569"/>
      <c r="I3" s="569"/>
      <c r="J3" s="569"/>
      <c r="K3" s="569"/>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2" t="s">
        <v>374</v>
      </c>
      <c r="B5" s="662"/>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0" t="s">
        <v>375</v>
      </c>
      <c r="B7" s="663" t="s">
        <v>376</v>
      </c>
      <c r="C7" s="663"/>
      <c r="D7" s="663"/>
      <c r="E7" s="663"/>
      <c r="F7" s="663"/>
      <c r="G7" s="663"/>
      <c r="H7" s="664"/>
      <c r="I7" s="663" t="s">
        <v>377</v>
      </c>
      <c r="J7" s="663"/>
      <c r="K7" s="664"/>
      <c r="L7" s="659" t="s">
        <v>378</v>
      </c>
      <c r="M7" s="660"/>
    </row>
    <row r="8" spans="1:13" ht="23.85" customHeight="1" x14ac:dyDescent="0.2">
      <c r="A8" s="581"/>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2"/>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15540</v>
      </c>
      <c r="C10" s="114">
        <v>7098</v>
      </c>
      <c r="D10" s="114">
        <v>8442</v>
      </c>
      <c r="E10" s="114">
        <v>11742</v>
      </c>
      <c r="F10" s="114">
        <v>3689</v>
      </c>
      <c r="G10" s="114">
        <v>2484</v>
      </c>
      <c r="H10" s="114">
        <v>4045</v>
      </c>
      <c r="I10" s="115">
        <v>5107</v>
      </c>
      <c r="J10" s="114">
        <v>3666</v>
      </c>
      <c r="K10" s="114">
        <v>1441</v>
      </c>
      <c r="L10" s="423">
        <v>2318</v>
      </c>
      <c r="M10" s="424">
        <v>2496</v>
      </c>
    </row>
    <row r="11" spans="1:13" ht="11.1" customHeight="1" x14ac:dyDescent="0.2">
      <c r="A11" s="422" t="s">
        <v>387</v>
      </c>
      <c r="B11" s="115">
        <v>15610</v>
      </c>
      <c r="C11" s="114">
        <v>7241</v>
      </c>
      <c r="D11" s="114">
        <v>8369</v>
      </c>
      <c r="E11" s="114">
        <v>11790</v>
      </c>
      <c r="F11" s="114">
        <v>3714</v>
      </c>
      <c r="G11" s="114">
        <v>2347</v>
      </c>
      <c r="H11" s="114">
        <v>4203</v>
      </c>
      <c r="I11" s="115">
        <v>5145</v>
      </c>
      <c r="J11" s="114">
        <v>3683</v>
      </c>
      <c r="K11" s="114">
        <v>1462</v>
      </c>
      <c r="L11" s="423">
        <v>1743</v>
      </c>
      <c r="M11" s="424">
        <v>1710</v>
      </c>
    </row>
    <row r="12" spans="1:13" ht="11.1" customHeight="1" x14ac:dyDescent="0.2">
      <c r="A12" s="422" t="s">
        <v>388</v>
      </c>
      <c r="B12" s="115">
        <v>15897</v>
      </c>
      <c r="C12" s="114">
        <v>7374</v>
      </c>
      <c r="D12" s="114">
        <v>8523</v>
      </c>
      <c r="E12" s="114">
        <v>12028</v>
      </c>
      <c r="F12" s="114">
        <v>3770</v>
      </c>
      <c r="G12" s="114">
        <v>2479</v>
      </c>
      <c r="H12" s="114">
        <v>4311</v>
      </c>
      <c r="I12" s="115">
        <v>5077</v>
      </c>
      <c r="J12" s="114">
        <v>3568</v>
      </c>
      <c r="K12" s="114">
        <v>1509</v>
      </c>
      <c r="L12" s="423">
        <v>2361</v>
      </c>
      <c r="M12" s="424">
        <v>2183</v>
      </c>
    </row>
    <row r="13" spans="1:13" s="110" customFormat="1" ht="11.1" customHeight="1" x14ac:dyDescent="0.2">
      <c r="A13" s="422" t="s">
        <v>389</v>
      </c>
      <c r="B13" s="115">
        <v>15578</v>
      </c>
      <c r="C13" s="114">
        <v>7105</v>
      </c>
      <c r="D13" s="114">
        <v>8473</v>
      </c>
      <c r="E13" s="114">
        <v>11693</v>
      </c>
      <c r="F13" s="114">
        <v>3788</v>
      </c>
      <c r="G13" s="114">
        <v>2368</v>
      </c>
      <c r="H13" s="114">
        <v>4308</v>
      </c>
      <c r="I13" s="115">
        <v>5074</v>
      </c>
      <c r="J13" s="114">
        <v>3584</v>
      </c>
      <c r="K13" s="114">
        <v>1490</v>
      </c>
      <c r="L13" s="423">
        <v>1470</v>
      </c>
      <c r="M13" s="424">
        <v>1794</v>
      </c>
    </row>
    <row r="14" spans="1:13" ht="15" customHeight="1" x14ac:dyDescent="0.2">
      <c r="A14" s="422" t="s">
        <v>390</v>
      </c>
      <c r="B14" s="115">
        <v>15487</v>
      </c>
      <c r="C14" s="114">
        <v>7076</v>
      </c>
      <c r="D14" s="114">
        <v>8411</v>
      </c>
      <c r="E14" s="114">
        <v>11086</v>
      </c>
      <c r="F14" s="114">
        <v>4341</v>
      </c>
      <c r="G14" s="114">
        <v>2290</v>
      </c>
      <c r="H14" s="114">
        <v>4336</v>
      </c>
      <c r="I14" s="115">
        <v>5038</v>
      </c>
      <c r="J14" s="114">
        <v>3566</v>
      </c>
      <c r="K14" s="114">
        <v>1472</v>
      </c>
      <c r="L14" s="423">
        <v>1730</v>
      </c>
      <c r="M14" s="424">
        <v>1754</v>
      </c>
    </row>
    <row r="15" spans="1:13" ht="11.1" customHeight="1" x14ac:dyDescent="0.2">
      <c r="A15" s="422" t="s">
        <v>387</v>
      </c>
      <c r="B15" s="115">
        <v>15617</v>
      </c>
      <c r="C15" s="114">
        <v>7210</v>
      </c>
      <c r="D15" s="114">
        <v>8407</v>
      </c>
      <c r="E15" s="114">
        <v>11114</v>
      </c>
      <c r="F15" s="114">
        <v>4445</v>
      </c>
      <c r="G15" s="114">
        <v>2244</v>
      </c>
      <c r="H15" s="114">
        <v>4445</v>
      </c>
      <c r="I15" s="115">
        <v>5113</v>
      </c>
      <c r="J15" s="114">
        <v>3586</v>
      </c>
      <c r="K15" s="114">
        <v>1527</v>
      </c>
      <c r="L15" s="423">
        <v>1923</v>
      </c>
      <c r="M15" s="424">
        <v>1825</v>
      </c>
    </row>
    <row r="16" spans="1:13" ht="11.1" customHeight="1" x14ac:dyDescent="0.2">
      <c r="A16" s="422" t="s">
        <v>388</v>
      </c>
      <c r="B16" s="115">
        <v>16193</v>
      </c>
      <c r="C16" s="114">
        <v>7517</v>
      </c>
      <c r="D16" s="114">
        <v>8676</v>
      </c>
      <c r="E16" s="114">
        <v>11613</v>
      </c>
      <c r="F16" s="114">
        <v>4512</v>
      </c>
      <c r="G16" s="114">
        <v>2628</v>
      </c>
      <c r="H16" s="114">
        <v>4488</v>
      </c>
      <c r="I16" s="115">
        <v>5040</v>
      </c>
      <c r="J16" s="114">
        <v>3461</v>
      </c>
      <c r="K16" s="114">
        <v>1579</v>
      </c>
      <c r="L16" s="423">
        <v>2816</v>
      </c>
      <c r="M16" s="424">
        <v>2312</v>
      </c>
    </row>
    <row r="17" spans="1:13" s="110" customFormat="1" ht="11.1" customHeight="1" x14ac:dyDescent="0.2">
      <c r="A17" s="422" t="s">
        <v>389</v>
      </c>
      <c r="B17" s="115">
        <v>16055</v>
      </c>
      <c r="C17" s="114">
        <v>7380</v>
      </c>
      <c r="D17" s="114">
        <v>8675</v>
      </c>
      <c r="E17" s="114">
        <v>11528</v>
      </c>
      <c r="F17" s="114">
        <v>4519</v>
      </c>
      <c r="G17" s="114">
        <v>2530</v>
      </c>
      <c r="H17" s="114">
        <v>4500</v>
      </c>
      <c r="I17" s="115">
        <v>5071</v>
      </c>
      <c r="J17" s="114">
        <v>3514</v>
      </c>
      <c r="K17" s="114">
        <v>1557</v>
      </c>
      <c r="L17" s="423">
        <v>1896</v>
      </c>
      <c r="M17" s="424">
        <v>2099</v>
      </c>
    </row>
    <row r="18" spans="1:13" ht="15" customHeight="1" x14ac:dyDescent="0.2">
      <c r="A18" s="422" t="s">
        <v>391</v>
      </c>
      <c r="B18" s="115">
        <v>16039</v>
      </c>
      <c r="C18" s="114">
        <v>7352</v>
      </c>
      <c r="D18" s="114">
        <v>8687</v>
      </c>
      <c r="E18" s="114">
        <v>11352</v>
      </c>
      <c r="F18" s="114">
        <v>4677</v>
      </c>
      <c r="G18" s="114">
        <v>2425</v>
      </c>
      <c r="H18" s="114">
        <v>4569</v>
      </c>
      <c r="I18" s="115">
        <v>5024</v>
      </c>
      <c r="J18" s="114">
        <v>3469</v>
      </c>
      <c r="K18" s="114">
        <v>1555</v>
      </c>
      <c r="L18" s="423">
        <v>2051</v>
      </c>
      <c r="M18" s="424">
        <v>2065</v>
      </c>
    </row>
    <row r="19" spans="1:13" ht="11.1" customHeight="1" x14ac:dyDescent="0.2">
      <c r="A19" s="422" t="s">
        <v>387</v>
      </c>
      <c r="B19" s="115">
        <v>15948</v>
      </c>
      <c r="C19" s="114">
        <v>7333</v>
      </c>
      <c r="D19" s="114">
        <v>8615</v>
      </c>
      <c r="E19" s="114">
        <v>11265</v>
      </c>
      <c r="F19" s="114">
        <v>4675</v>
      </c>
      <c r="G19" s="114">
        <v>2291</v>
      </c>
      <c r="H19" s="114">
        <v>4629</v>
      </c>
      <c r="I19" s="115">
        <v>5121</v>
      </c>
      <c r="J19" s="114">
        <v>3516</v>
      </c>
      <c r="K19" s="114">
        <v>1605</v>
      </c>
      <c r="L19" s="423">
        <v>1961</v>
      </c>
      <c r="M19" s="424">
        <v>2072</v>
      </c>
    </row>
    <row r="20" spans="1:13" ht="11.1" customHeight="1" x14ac:dyDescent="0.2">
      <c r="A20" s="422" t="s">
        <v>388</v>
      </c>
      <c r="B20" s="115">
        <v>16301</v>
      </c>
      <c r="C20" s="114">
        <v>7495</v>
      </c>
      <c r="D20" s="114">
        <v>8806</v>
      </c>
      <c r="E20" s="114">
        <v>11496</v>
      </c>
      <c r="F20" s="114">
        <v>4769</v>
      </c>
      <c r="G20" s="114">
        <v>2481</v>
      </c>
      <c r="H20" s="114">
        <v>4780</v>
      </c>
      <c r="I20" s="115">
        <v>5118</v>
      </c>
      <c r="J20" s="114">
        <v>3476</v>
      </c>
      <c r="K20" s="114">
        <v>1642</v>
      </c>
      <c r="L20" s="423">
        <v>2672</v>
      </c>
      <c r="M20" s="424">
        <v>2504</v>
      </c>
    </row>
    <row r="21" spans="1:13" s="110" customFormat="1" ht="11.1" customHeight="1" x14ac:dyDescent="0.2">
      <c r="A21" s="422" t="s">
        <v>389</v>
      </c>
      <c r="B21" s="115">
        <v>16084</v>
      </c>
      <c r="C21" s="114">
        <v>7279</v>
      </c>
      <c r="D21" s="114">
        <v>8805</v>
      </c>
      <c r="E21" s="114">
        <v>11270</v>
      </c>
      <c r="F21" s="114">
        <v>4808</v>
      </c>
      <c r="G21" s="114">
        <v>2437</v>
      </c>
      <c r="H21" s="114">
        <v>4727</v>
      </c>
      <c r="I21" s="115">
        <v>5186</v>
      </c>
      <c r="J21" s="114">
        <v>3531</v>
      </c>
      <c r="K21" s="114">
        <v>1655</v>
      </c>
      <c r="L21" s="423">
        <v>1808</v>
      </c>
      <c r="M21" s="424">
        <v>1997</v>
      </c>
    </row>
    <row r="22" spans="1:13" ht="15" customHeight="1" x14ac:dyDescent="0.2">
      <c r="A22" s="422" t="s">
        <v>392</v>
      </c>
      <c r="B22" s="115">
        <v>15902</v>
      </c>
      <c r="C22" s="114">
        <v>7182</v>
      </c>
      <c r="D22" s="114">
        <v>8720</v>
      </c>
      <c r="E22" s="114">
        <v>11083</v>
      </c>
      <c r="F22" s="114">
        <v>4781</v>
      </c>
      <c r="G22" s="114">
        <v>2293</v>
      </c>
      <c r="H22" s="114">
        <v>4765</v>
      </c>
      <c r="I22" s="115">
        <v>5178</v>
      </c>
      <c r="J22" s="114">
        <v>3537</v>
      </c>
      <c r="K22" s="114">
        <v>1641</v>
      </c>
      <c r="L22" s="423">
        <v>2343</v>
      </c>
      <c r="M22" s="424">
        <v>2511</v>
      </c>
    </row>
    <row r="23" spans="1:13" ht="11.1" customHeight="1" x14ac:dyDescent="0.2">
      <c r="A23" s="422" t="s">
        <v>387</v>
      </c>
      <c r="B23" s="115">
        <v>15905</v>
      </c>
      <c r="C23" s="114">
        <v>7229</v>
      </c>
      <c r="D23" s="114">
        <v>8676</v>
      </c>
      <c r="E23" s="114">
        <v>11034</v>
      </c>
      <c r="F23" s="114">
        <v>4844</v>
      </c>
      <c r="G23" s="114">
        <v>2170</v>
      </c>
      <c r="H23" s="114">
        <v>4865</v>
      </c>
      <c r="I23" s="115">
        <v>5196</v>
      </c>
      <c r="J23" s="114">
        <v>3561</v>
      </c>
      <c r="K23" s="114">
        <v>1635</v>
      </c>
      <c r="L23" s="423">
        <v>1823</v>
      </c>
      <c r="M23" s="424">
        <v>1841</v>
      </c>
    </row>
    <row r="24" spans="1:13" ht="11.1" customHeight="1" x14ac:dyDescent="0.2">
      <c r="A24" s="422" t="s">
        <v>388</v>
      </c>
      <c r="B24" s="115">
        <v>16487</v>
      </c>
      <c r="C24" s="114">
        <v>7444</v>
      </c>
      <c r="D24" s="114">
        <v>9043</v>
      </c>
      <c r="E24" s="114">
        <v>11451</v>
      </c>
      <c r="F24" s="114">
        <v>4962</v>
      </c>
      <c r="G24" s="114">
        <v>2444</v>
      </c>
      <c r="H24" s="114">
        <v>5026</v>
      </c>
      <c r="I24" s="115">
        <v>5145</v>
      </c>
      <c r="J24" s="114">
        <v>3481</v>
      </c>
      <c r="K24" s="114">
        <v>1664</v>
      </c>
      <c r="L24" s="423">
        <v>2777</v>
      </c>
      <c r="M24" s="424">
        <v>2307</v>
      </c>
    </row>
    <row r="25" spans="1:13" s="110" customFormat="1" ht="11.1" customHeight="1" x14ac:dyDescent="0.2">
      <c r="A25" s="422" t="s">
        <v>389</v>
      </c>
      <c r="B25" s="115">
        <v>16242</v>
      </c>
      <c r="C25" s="114">
        <v>7235</v>
      </c>
      <c r="D25" s="114">
        <v>9007</v>
      </c>
      <c r="E25" s="114">
        <v>11176</v>
      </c>
      <c r="F25" s="114">
        <v>4992</v>
      </c>
      <c r="G25" s="114">
        <v>2402</v>
      </c>
      <c r="H25" s="114">
        <v>5024</v>
      </c>
      <c r="I25" s="115">
        <v>5140</v>
      </c>
      <c r="J25" s="114">
        <v>3491</v>
      </c>
      <c r="K25" s="114">
        <v>1649</v>
      </c>
      <c r="L25" s="423">
        <v>1757</v>
      </c>
      <c r="M25" s="424">
        <v>2044</v>
      </c>
    </row>
    <row r="26" spans="1:13" ht="15" customHeight="1" x14ac:dyDescent="0.2">
      <c r="A26" s="422" t="s">
        <v>393</v>
      </c>
      <c r="B26" s="115">
        <v>16458</v>
      </c>
      <c r="C26" s="114">
        <v>7309</v>
      </c>
      <c r="D26" s="114">
        <v>9149</v>
      </c>
      <c r="E26" s="114">
        <v>11263</v>
      </c>
      <c r="F26" s="114">
        <v>5118</v>
      </c>
      <c r="G26" s="114">
        <v>2365</v>
      </c>
      <c r="H26" s="114">
        <v>5134</v>
      </c>
      <c r="I26" s="115">
        <v>5233</v>
      </c>
      <c r="J26" s="114">
        <v>3534</v>
      </c>
      <c r="K26" s="114">
        <v>1699</v>
      </c>
      <c r="L26" s="423">
        <v>2632</v>
      </c>
      <c r="M26" s="424">
        <v>2570</v>
      </c>
    </row>
    <row r="27" spans="1:13" ht="11.1" customHeight="1" x14ac:dyDescent="0.2">
      <c r="A27" s="422" t="s">
        <v>387</v>
      </c>
      <c r="B27" s="115">
        <v>16527</v>
      </c>
      <c r="C27" s="114">
        <v>7384</v>
      </c>
      <c r="D27" s="114">
        <v>9143</v>
      </c>
      <c r="E27" s="114">
        <v>11277</v>
      </c>
      <c r="F27" s="114">
        <v>5174</v>
      </c>
      <c r="G27" s="114">
        <v>2251</v>
      </c>
      <c r="H27" s="114">
        <v>5208</v>
      </c>
      <c r="I27" s="115">
        <v>5272</v>
      </c>
      <c r="J27" s="114">
        <v>3581</v>
      </c>
      <c r="K27" s="114">
        <v>1691</v>
      </c>
      <c r="L27" s="423">
        <v>1840</v>
      </c>
      <c r="M27" s="424">
        <v>1788</v>
      </c>
    </row>
    <row r="28" spans="1:13" ht="11.1" customHeight="1" x14ac:dyDescent="0.2">
      <c r="A28" s="422" t="s">
        <v>388</v>
      </c>
      <c r="B28" s="115">
        <v>16797</v>
      </c>
      <c r="C28" s="114">
        <v>7610</v>
      </c>
      <c r="D28" s="114">
        <v>9187</v>
      </c>
      <c r="E28" s="114">
        <v>11536</v>
      </c>
      <c r="F28" s="114">
        <v>5249</v>
      </c>
      <c r="G28" s="114">
        <v>2445</v>
      </c>
      <c r="H28" s="114">
        <v>5236</v>
      </c>
      <c r="I28" s="115">
        <v>5446</v>
      </c>
      <c r="J28" s="114">
        <v>3615</v>
      </c>
      <c r="K28" s="114">
        <v>1831</v>
      </c>
      <c r="L28" s="423">
        <v>2864</v>
      </c>
      <c r="M28" s="424">
        <v>2570</v>
      </c>
    </row>
    <row r="29" spans="1:13" s="110" customFormat="1" ht="11.1" customHeight="1" x14ac:dyDescent="0.2">
      <c r="A29" s="422" t="s">
        <v>389</v>
      </c>
      <c r="B29" s="115">
        <v>16595</v>
      </c>
      <c r="C29" s="114">
        <v>7365</v>
      </c>
      <c r="D29" s="114">
        <v>9230</v>
      </c>
      <c r="E29" s="114">
        <v>11261</v>
      </c>
      <c r="F29" s="114">
        <v>5332</v>
      </c>
      <c r="G29" s="114">
        <v>2407</v>
      </c>
      <c r="H29" s="114">
        <v>5243</v>
      </c>
      <c r="I29" s="115">
        <v>5404</v>
      </c>
      <c r="J29" s="114">
        <v>3640</v>
      </c>
      <c r="K29" s="114">
        <v>1764</v>
      </c>
      <c r="L29" s="423">
        <v>1799</v>
      </c>
      <c r="M29" s="424">
        <v>2067</v>
      </c>
    </row>
    <row r="30" spans="1:13" ht="15" customHeight="1" x14ac:dyDescent="0.2">
      <c r="A30" s="422" t="s">
        <v>394</v>
      </c>
      <c r="B30" s="115">
        <v>16816</v>
      </c>
      <c r="C30" s="114">
        <v>7488</v>
      </c>
      <c r="D30" s="114">
        <v>9328</v>
      </c>
      <c r="E30" s="114">
        <v>11362</v>
      </c>
      <c r="F30" s="114">
        <v>5454</v>
      </c>
      <c r="G30" s="114">
        <v>2301</v>
      </c>
      <c r="H30" s="114">
        <v>5414</v>
      </c>
      <c r="I30" s="115">
        <v>5250</v>
      </c>
      <c r="J30" s="114">
        <v>3473</v>
      </c>
      <c r="K30" s="114">
        <v>1777</v>
      </c>
      <c r="L30" s="423">
        <v>2740</v>
      </c>
      <c r="M30" s="424">
        <v>2614</v>
      </c>
    </row>
    <row r="31" spans="1:13" ht="11.1" customHeight="1" x14ac:dyDescent="0.2">
      <c r="A31" s="422" t="s">
        <v>387</v>
      </c>
      <c r="B31" s="115">
        <v>17003</v>
      </c>
      <c r="C31" s="114">
        <v>7655</v>
      </c>
      <c r="D31" s="114">
        <v>9348</v>
      </c>
      <c r="E31" s="114">
        <v>11516</v>
      </c>
      <c r="F31" s="114">
        <v>5487</v>
      </c>
      <c r="G31" s="114">
        <v>2251</v>
      </c>
      <c r="H31" s="114">
        <v>5514</v>
      </c>
      <c r="I31" s="115">
        <v>5328</v>
      </c>
      <c r="J31" s="114">
        <v>3518</v>
      </c>
      <c r="K31" s="114">
        <v>1810</v>
      </c>
      <c r="L31" s="423">
        <v>2164</v>
      </c>
      <c r="M31" s="424">
        <v>1967</v>
      </c>
    </row>
    <row r="32" spans="1:13" ht="11.1" customHeight="1" x14ac:dyDescent="0.2">
      <c r="A32" s="422" t="s">
        <v>388</v>
      </c>
      <c r="B32" s="115">
        <v>17406</v>
      </c>
      <c r="C32" s="114">
        <v>7817</v>
      </c>
      <c r="D32" s="114">
        <v>9589</v>
      </c>
      <c r="E32" s="114">
        <v>11873</v>
      </c>
      <c r="F32" s="114">
        <v>5533</v>
      </c>
      <c r="G32" s="114">
        <v>2513</v>
      </c>
      <c r="H32" s="114">
        <v>5561</v>
      </c>
      <c r="I32" s="115">
        <v>5208</v>
      </c>
      <c r="J32" s="114">
        <v>3397</v>
      </c>
      <c r="K32" s="114">
        <v>1811</v>
      </c>
      <c r="L32" s="423">
        <v>3218</v>
      </c>
      <c r="M32" s="424">
        <v>2867</v>
      </c>
    </row>
    <row r="33" spans="1:13" s="110" customFormat="1" ht="11.1" customHeight="1" x14ac:dyDescent="0.2">
      <c r="A33" s="422" t="s">
        <v>389</v>
      </c>
      <c r="B33" s="115">
        <v>17073</v>
      </c>
      <c r="C33" s="114">
        <v>7497</v>
      </c>
      <c r="D33" s="114">
        <v>9576</v>
      </c>
      <c r="E33" s="114">
        <v>11559</v>
      </c>
      <c r="F33" s="114">
        <v>5514</v>
      </c>
      <c r="G33" s="114">
        <v>2385</v>
      </c>
      <c r="H33" s="114">
        <v>5552</v>
      </c>
      <c r="I33" s="115">
        <v>5208</v>
      </c>
      <c r="J33" s="114">
        <v>3437</v>
      </c>
      <c r="K33" s="114">
        <v>1771</v>
      </c>
      <c r="L33" s="423">
        <v>1978</v>
      </c>
      <c r="M33" s="424">
        <v>2382</v>
      </c>
    </row>
    <row r="34" spans="1:13" ht="15" customHeight="1" x14ac:dyDescent="0.2">
      <c r="A34" s="422" t="s">
        <v>395</v>
      </c>
      <c r="B34" s="115">
        <v>17027</v>
      </c>
      <c r="C34" s="114">
        <v>7481</v>
      </c>
      <c r="D34" s="114">
        <v>9546</v>
      </c>
      <c r="E34" s="114">
        <v>11487</v>
      </c>
      <c r="F34" s="114">
        <v>5540</v>
      </c>
      <c r="G34" s="114">
        <v>2240</v>
      </c>
      <c r="H34" s="114">
        <v>5607</v>
      </c>
      <c r="I34" s="115">
        <v>5174</v>
      </c>
      <c r="J34" s="114">
        <v>3369</v>
      </c>
      <c r="K34" s="114">
        <v>1805</v>
      </c>
      <c r="L34" s="423">
        <v>2153</v>
      </c>
      <c r="M34" s="424">
        <v>2232</v>
      </c>
    </row>
    <row r="35" spans="1:13" ht="11.1" customHeight="1" x14ac:dyDescent="0.2">
      <c r="A35" s="422" t="s">
        <v>387</v>
      </c>
      <c r="B35" s="115">
        <v>17178</v>
      </c>
      <c r="C35" s="114">
        <v>7604</v>
      </c>
      <c r="D35" s="114">
        <v>9574</v>
      </c>
      <c r="E35" s="114">
        <v>11511</v>
      </c>
      <c r="F35" s="114">
        <v>5667</v>
      </c>
      <c r="G35" s="114">
        <v>2160</v>
      </c>
      <c r="H35" s="114">
        <v>5734</v>
      </c>
      <c r="I35" s="115">
        <v>5326</v>
      </c>
      <c r="J35" s="114">
        <v>3475</v>
      </c>
      <c r="K35" s="114">
        <v>1851</v>
      </c>
      <c r="L35" s="423">
        <v>2131</v>
      </c>
      <c r="M35" s="424">
        <v>2002</v>
      </c>
    </row>
    <row r="36" spans="1:13" ht="11.1" customHeight="1" x14ac:dyDescent="0.2">
      <c r="A36" s="422" t="s">
        <v>388</v>
      </c>
      <c r="B36" s="115">
        <v>17492</v>
      </c>
      <c r="C36" s="114">
        <v>7782</v>
      </c>
      <c r="D36" s="114">
        <v>9710</v>
      </c>
      <c r="E36" s="114">
        <v>11736</v>
      </c>
      <c r="F36" s="114">
        <v>5756</v>
      </c>
      <c r="G36" s="114">
        <v>2397</v>
      </c>
      <c r="H36" s="114">
        <v>5757</v>
      </c>
      <c r="I36" s="115">
        <v>5317</v>
      </c>
      <c r="J36" s="114">
        <v>3393</v>
      </c>
      <c r="K36" s="114">
        <v>1924</v>
      </c>
      <c r="L36" s="423">
        <v>2896</v>
      </c>
      <c r="M36" s="424">
        <v>2532</v>
      </c>
    </row>
    <row r="37" spans="1:13" s="110" customFormat="1" ht="11.1" customHeight="1" x14ac:dyDescent="0.2">
      <c r="A37" s="422" t="s">
        <v>389</v>
      </c>
      <c r="B37" s="115">
        <v>17434</v>
      </c>
      <c r="C37" s="114">
        <v>7727</v>
      </c>
      <c r="D37" s="114">
        <v>9707</v>
      </c>
      <c r="E37" s="114">
        <v>11641</v>
      </c>
      <c r="F37" s="114">
        <v>5793</v>
      </c>
      <c r="G37" s="114">
        <v>2372</v>
      </c>
      <c r="H37" s="114">
        <v>5773</v>
      </c>
      <c r="I37" s="115">
        <v>5284</v>
      </c>
      <c r="J37" s="114">
        <v>3396</v>
      </c>
      <c r="K37" s="114">
        <v>1888</v>
      </c>
      <c r="L37" s="423">
        <v>2153</v>
      </c>
      <c r="M37" s="424">
        <v>2255</v>
      </c>
    </row>
    <row r="38" spans="1:13" ht="15" customHeight="1" x14ac:dyDescent="0.2">
      <c r="A38" s="425" t="s">
        <v>396</v>
      </c>
      <c r="B38" s="115">
        <v>17269</v>
      </c>
      <c r="C38" s="114">
        <v>7661</v>
      </c>
      <c r="D38" s="114">
        <v>9608</v>
      </c>
      <c r="E38" s="114">
        <v>11495</v>
      </c>
      <c r="F38" s="114">
        <v>5774</v>
      </c>
      <c r="G38" s="114">
        <v>2260</v>
      </c>
      <c r="H38" s="114">
        <v>5771</v>
      </c>
      <c r="I38" s="115">
        <v>5218</v>
      </c>
      <c r="J38" s="114">
        <v>3353</v>
      </c>
      <c r="K38" s="114">
        <v>1865</v>
      </c>
      <c r="L38" s="423">
        <v>2194</v>
      </c>
      <c r="M38" s="424">
        <v>2308</v>
      </c>
    </row>
    <row r="39" spans="1:13" ht="11.1" customHeight="1" x14ac:dyDescent="0.2">
      <c r="A39" s="422" t="s">
        <v>387</v>
      </c>
      <c r="B39" s="115">
        <v>17285</v>
      </c>
      <c r="C39" s="114">
        <v>7745</v>
      </c>
      <c r="D39" s="114">
        <v>9540</v>
      </c>
      <c r="E39" s="114">
        <v>11457</v>
      </c>
      <c r="F39" s="114">
        <v>5828</v>
      </c>
      <c r="G39" s="114">
        <v>2120</v>
      </c>
      <c r="H39" s="114">
        <v>5891</v>
      </c>
      <c r="I39" s="115">
        <v>5293</v>
      </c>
      <c r="J39" s="114">
        <v>3367</v>
      </c>
      <c r="K39" s="114">
        <v>1926</v>
      </c>
      <c r="L39" s="423">
        <v>2603</v>
      </c>
      <c r="M39" s="424">
        <v>2585</v>
      </c>
    </row>
    <row r="40" spans="1:13" ht="11.1" customHeight="1" x14ac:dyDescent="0.2">
      <c r="A40" s="425" t="s">
        <v>388</v>
      </c>
      <c r="B40" s="115">
        <v>17667</v>
      </c>
      <c r="C40" s="114">
        <v>7980</v>
      </c>
      <c r="D40" s="114">
        <v>9687</v>
      </c>
      <c r="E40" s="114">
        <v>11848</v>
      </c>
      <c r="F40" s="114">
        <v>5819</v>
      </c>
      <c r="G40" s="114">
        <v>2299</v>
      </c>
      <c r="H40" s="114">
        <v>6000</v>
      </c>
      <c r="I40" s="115">
        <v>5317</v>
      </c>
      <c r="J40" s="114">
        <v>3336</v>
      </c>
      <c r="K40" s="114">
        <v>1981</v>
      </c>
      <c r="L40" s="423">
        <v>3080</v>
      </c>
      <c r="M40" s="424">
        <v>2806</v>
      </c>
    </row>
    <row r="41" spans="1:13" s="110" customFormat="1" ht="11.1" customHeight="1" x14ac:dyDescent="0.2">
      <c r="A41" s="422" t="s">
        <v>389</v>
      </c>
      <c r="B41" s="115">
        <v>17395</v>
      </c>
      <c r="C41" s="114">
        <v>7748</v>
      </c>
      <c r="D41" s="114">
        <v>9647</v>
      </c>
      <c r="E41" s="114">
        <v>11577</v>
      </c>
      <c r="F41" s="114">
        <v>5818</v>
      </c>
      <c r="G41" s="114">
        <v>2247</v>
      </c>
      <c r="H41" s="114">
        <v>5951</v>
      </c>
      <c r="I41" s="115">
        <v>5236</v>
      </c>
      <c r="J41" s="114">
        <v>3321</v>
      </c>
      <c r="K41" s="114">
        <v>1915</v>
      </c>
      <c r="L41" s="423">
        <v>2084</v>
      </c>
      <c r="M41" s="424">
        <v>2358</v>
      </c>
    </row>
    <row r="42" spans="1:13" ht="15" customHeight="1" x14ac:dyDescent="0.2">
      <c r="A42" s="422" t="s">
        <v>397</v>
      </c>
      <c r="B42" s="115">
        <v>17449</v>
      </c>
      <c r="C42" s="114">
        <v>7881</v>
      </c>
      <c r="D42" s="114">
        <v>9568</v>
      </c>
      <c r="E42" s="114">
        <v>11654</v>
      </c>
      <c r="F42" s="114">
        <v>5795</v>
      </c>
      <c r="G42" s="114">
        <v>2165</v>
      </c>
      <c r="H42" s="114">
        <v>6000</v>
      </c>
      <c r="I42" s="115">
        <v>5202</v>
      </c>
      <c r="J42" s="114">
        <v>3287</v>
      </c>
      <c r="K42" s="114">
        <v>1915</v>
      </c>
      <c r="L42" s="423">
        <v>2520</v>
      </c>
      <c r="M42" s="424">
        <v>2499</v>
      </c>
    </row>
    <row r="43" spans="1:13" ht="11.1" customHeight="1" x14ac:dyDescent="0.2">
      <c r="A43" s="422" t="s">
        <v>387</v>
      </c>
      <c r="B43" s="115">
        <v>17438</v>
      </c>
      <c r="C43" s="114">
        <v>7873</v>
      </c>
      <c r="D43" s="114">
        <v>9565</v>
      </c>
      <c r="E43" s="114">
        <v>11554</v>
      </c>
      <c r="F43" s="114">
        <v>5884</v>
      </c>
      <c r="G43" s="114">
        <v>2047</v>
      </c>
      <c r="H43" s="114">
        <v>6095</v>
      </c>
      <c r="I43" s="115">
        <v>5365</v>
      </c>
      <c r="J43" s="114">
        <v>3376</v>
      </c>
      <c r="K43" s="114">
        <v>1989</v>
      </c>
      <c r="L43" s="423">
        <v>2221</v>
      </c>
      <c r="M43" s="424">
        <v>2269</v>
      </c>
    </row>
    <row r="44" spans="1:13" ht="11.1" customHeight="1" x14ac:dyDescent="0.2">
      <c r="A44" s="422" t="s">
        <v>388</v>
      </c>
      <c r="B44" s="115">
        <v>17770</v>
      </c>
      <c r="C44" s="114">
        <v>8014</v>
      </c>
      <c r="D44" s="114">
        <v>9756</v>
      </c>
      <c r="E44" s="114">
        <v>11815</v>
      </c>
      <c r="F44" s="114">
        <v>5955</v>
      </c>
      <c r="G44" s="114">
        <v>2304</v>
      </c>
      <c r="H44" s="114">
        <v>6147</v>
      </c>
      <c r="I44" s="115">
        <v>5288</v>
      </c>
      <c r="J44" s="114">
        <v>3269</v>
      </c>
      <c r="K44" s="114">
        <v>2019</v>
      </c>
      <c r="L44" s="423">
        <v>2933</v>
      </c>
      <c r="M44" s="424">
        <v>2680</v>
      </c>
    </row>
    <row r="45" spans="1:13" s="110" customFormat="1" ht="11.1" customHeight="1" x14ac:dyDescent="0.2">
      <c r="A45" s="422" t="s">
        <v>389</v>
      </c>
      <c r="B45" s="115">
        <v>17676</v>
      </c>
      <c r="C45" s="114">
        <v>7999</v>
      </c>
      <c r="D45" s="114">
        <v>9677</v>
      </c>
      <c r="E45" s="114">
        <v>11726</v>
      </c>
      <c r="F45" s="114">
        <v>5950</v>
      </c>
      <c r="G45" s="114">
        <v>2240</v>
      </c>
      <c r="H45" s="114">
        <v>6193</v>
      </c>
      <c r="I45" s="115">
        <v>5341</v>
      </c>
      <c r="J45" s="114">
        <v>3325</v>
      </c>
      <c r="K45" s="114">
        <v>2016</v>
      </c>
      <c r="L45" s="423">
        <v>2144</v>
      </c>
      <c r="M45" s="424">
        <v>2301</v>
      </c>
    </row>
    <row r="46" spans="1:13" ht="15" customHeight="1" x14ac:dyDescent="0.2">
      <c r="A46" s="422" t="s">
        <v>398</v>
      </c>
      <c r="B46" s="115">
        <v>17643</v>
      </c>
      <c r="C46" s="114">
        <v>8009</v>
      </c>
      <c r="D46" s="114">
        <v>9634</v>
      </c>
      <c r="E46" s="114">
        <v>11673</v>
      </c>
      <c r="F46" s="114">
        <v>5970</v>
      </c>
      <c r="G46" s="114">
        <v>2159</v>
      </c>
      <c r="H46" s="114">
        <v>6240</v>
      </c>
      <c r="I46" s="115">
        <v>5258</v>
      </c>
      <c r="J46" s="114">
        <v>3277</v>
      </c>
      <c r="K46" s="114">
        <v>1981</v>
      </c>
      <c r="L46" s="423">
        <v>2497</v>
      </c>
      <c r="M46" s="424">
        <v>2573</v>
      </c>
    </row>
    <row r="47" spans="1:13" ht="11.1" customHeight="1" x14ac:dyDescent="0.2">
      <c r="A47" s="422" t="s">
        <v>387</v>
      </c>
      <c r="B47" s="115">
        <v>17557</v>
      </c>
      <c r="C47" s="114">
        <v>7991</v>
      </c>
      <c r="D47" s="114">
        <v>9566</v>
      </c>
      <c r="E47" s="114">
        <v>11578</v>
      </c>
      <c r="F47" s="114">
        <v>5979</v>
      </c>
      <c r="G47" s="114">
        <v>2035</v>
      </c>
      <c r="H47" s="114">
        <v>6313</v>
      </c>
      <c r="I47" s="115">
        <v>5385</v>
      </c>
      <c r="J47" s="114">
        <v>3357</v>
      </c>
      <c r="K47" s="114">
        <v>2028</v>
      </c>
      <c r="L47" s="423">
        <v>2105</v>
      </c>
      <c r="M47" s="424">
        <v>2236</v>
      </c>
    </row>
    <row r="48" spans="1:13" ht="11.1" customHeight="1" x14ac:dyDescent="0.2">
      <c r="A48" s="422" t="s">
        <v>388</v>
      </c>
      <c r="B48" s="115">
        <v>17900</v>
      </c>
      <c r="C48" s="114">
        <v>8183</v>
      </c>
      <c r="D48" s="114">
        <v>9717</v>
      </c>
      <c r="E48" s="114">
        <v>11879</v>
      </c>
      <c r="F48" s="114">
        <v>6021</v>
      </c>
      <c r="G48" s="114">
        <v>2290</v>
      </c>
      <c r="H48" s="114">
        <v>6382</v>
      </c>
      <c r="I48" s="115">
        <v>5405</v>
      </c>
      <c r="J48" s="114">
        <v>3290</v>
      </c>
      <c r="K48" s="114">
        <v>2115</v>
      </c>
      <c r="L48" s="423">
        <v>2864</v>
      </c>
      <c r="M48" s="424">
        <v>2636</v>
      </c>
    </row>
    <row r="49" spans="1:17" s="110" customFormat="1" ht="11.1" customHeight="1" x14ac:dyDescent="0.2">
      <c r="A49" s="422" t="s">
        <v>389</v>
      </c>
      <c r="B49" s="115">
        <v>17555</v>
      </c>
      <c r="C49" s="114">
        <v>7935</v>
      </c>
      <c r="D49" s="114">
        <v>9620</v>
      </c>
      <c r="E49" s="114">
        <v>11556</v>
      </c>
      <c r="F49" s="114">
        <v>5999</v>
      </c>
      <c r="G49" s="114">
        <v>2219</v>
      </c>
      <c r="H49" s="114">
        <v>6310</v>
      </c>
      <c r="I49" s="115">
        <v>5310</v>
      </c>
      <c r="J49" s="114">
        <v>3244</v>
      </c>
      <c r="K49" s="114">
        <v>2066</v>
      </c>
      <c r="L49" s="423">
        <v>1839</v>
      </c>
      <c r="M49" s="424">
        <v>2143</v>
      </c>
    </row>
    <row r="50" spans="1:17" ht="15" customHeight="1" x14ac:dyDescent="0.2">
      <c r="A50" s="422" t="s">
        <v>399</v>
      </c>
      <c r="B50" s="143">
        <v>17502</v>
      </c>
      <c r="C50" s="144">
        <v>7959</v>
      </c>
      <c r="D50" s="144">
        <v>9543</v>
      </c>
      <c r="E50" s="144">
        <v>11523</v>
      </c>
      <c r="F50" s="144">
        <v>5979</v>
      </c>
      <c r="G50" s="144">
        <v>2142</v>
      </c>
      <c r="H50" s="144">
        <v>6322</v>
      </c>
      <c r="I50" s="143">
        <v>5082</v>
      </c>
      <c r="J50" s="144">
        <v>3119</v>
      </c>
      <c r="K50" s="144">
        <v>1963</v>
      </c>
      <c r="L50" s="426">
        <v>1996</v>
      </c>
      <c r="M50" s="427">
        <v>2040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65" t="s">
        <v>400</v>
      </c>
      <c r="B52" s="665"/>
      <c r="C52" s="665"/>
      <c r="D52" s="665"/>
      <c r="E52" s="665"/>
      <c r="F52" s="665"/>
      <c r="G52" s="665"/>
      <c r="H52" s="665"/>
      <c r="I52" s="665"/>
      <c r="J52" s="665"/>
      <c r="K52" s="665"/>
      <c r="L52" s="665"/>
      <c r="M52" s="665"/>
    </row>
    <row r="53" spans="1:17" ht="38.1" customHeight="1" x14ac:dyDescent="0.2">
      <c r="A53" s="666" t="s">
        <v>401</v>
      </c>
      <c r="B53" s="666"/>
      <c r="C53" s="666"/>
      <c r="D53" s="666"/>
      <c r="E53" s="666"/>
      <c r="F53" s="666"/>
      <c r="G53" s="666"/>
      <c r="H53" s="666"/>
      <c r="I53" s="666"/>
      <c r="J53" s="666"/>
      <c r="K53" s="666"/>
      <c r="L53" s="666"/>
      <c r="M53" s="666"/>
    </row>
    <row r="54" spans="1:17" s="151" customFormat="1" ht="9" x14ac:dyDescent="0.15">
      <c r="A54" s="667" t="s">
        <v>323</v>
      </c>
      <c r="B54" s="667"/>
      <c r="C54" s="667"/>
      <c r="D54" s="667"/>
      <c r="E54" s="667"/>
      <c r="F54" s="667"/>
      <c r="G54" s="667"/>
      <c r="H54" s="667"/>
      <c r="I54" s="667"/>
      <c r="J54" s="667"/>
      <c r="K54" s="667"/>
      <c r="L54" s="667"/>
      <c r="M54" s="667"/>
    </row>
    <row r="55" spans="1:17" s="151" customFormat="1" ht="20.25" customHeight="1" x14ac:dyDescent="0.15">
      <c r="A55" s="668"/>
      <c r="B55" s="669"/>
      <c r="C55" s="669"/>
      <c r="D55" s="669"/>
      <c r="E55" s="669"/>
      <c r="F55" s="669"/>
      <c r="G55" s="669"/>
      <c r="H55" s="669"/>
      <c r="I55" s="669"/>
      <c r="J55" s="669"/>
      <c r="K55" s="669"/>
      <c r="L55" s="221"/>
      <c r="M55" s="221"/>
    </row>
    <row r="56" spans="1:17" s="151" customFormat="1" ht="18" customHeight="1" x14ac:dyDescent="0.2">
      <c r="A56" s="670" t="s">
        <v>521</v>
      </c>
      <c r="B56" s="671"/>
      <c r="C56" s="671"/>
      <c r="D56" s="671"/>
      <c r="E56" s="671"/>
      <c r="F56" s="671"/>
      <c r="G56" s="671"/>
      <c r="H56" s="671"/>
      <c r="I56" s="671"/>
      <c r="J56" s="671"/>
      <c r="K56" s="671"/>
    </row>
    <row r="57" spans="1:17" s="151" customFormat="1" ht="11.25" customHeight="1" x14ac:dyDescent="0.2">
      <c r="A57" s="661"/>
      <c r="B57" s="661"/>
      <c r="C57" s="661"/>
      <c r="D57" s="661"/>
      <c r="E57" s="661"/>
      <c r="F57" s="661"/>
      <c r="G57" s="661"/>
      <c r="H57" s="661"/>
      <c r="I57" s="661"/>
      <c r="J57" s="661"/>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2" t="s">
        <v>436</v>
      </c>
      <c r="C4" s="672"/>
      <c r="D4" s="672" t="s">
        <v>437</v>
      </c>
      <c r="E4" s="672"/>
      <c r="F4" s="673" t="s">
        <v>438</v>
      </c>
      <c r="G4" s="673"/>
      <c r="H4" s="673" t="s">
        <v>439</v>
      </c>
      <c r="I4" s="673"/>
      <c r="J4" s="673" t="s">
        <v>440</v>
      </c>
      <c r="K4" s="673"/>
      <c r="L4" s="673"/>
      <c r="M4" s="673"/>
      <c r="N4" s="673"/>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-0.79918381227682367</v>
      </c>
      <c r="C6" s="480">
        <f>'Tabelle 3.3'!J11</f>
        <v>-3.3472803347280333</v>
      </c>
      <c r="D6" s="481">
        <f t="shared" ref="D6:E9" si="0">IF(OR(AND(B6&gt;=-50,B6&lt;=50),ISNUMBER(B6)=FALSE),B6,"")</f>
        <v>-0.79918381227682367</v>
      </c>
      <c r="E6" s="481">
        <f t="shared" si="0"/>
        <v>-3.3472803347280333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2" t="s">
        <v>436</v>
      </c>
      <c r="C12" s="672"/>
      <c r="D12" s="672" t="s">
        <v>437</v>
      </c>
      <c r="E12" s="672"/>
      <c r="F12" s="673" t="s">
        <v>438</v>
      </c>
      <c r="G12" s="673"/>
      <c r="H12" s="673" t="s">
        <v>439</v>
      </c>
      <c r="I12" s="673"/>
      <c r="J12" s="673" t="s">
        <v>440</v>
      </c>
      <c r="K12" s="673"/>
      <c r="L12" s="673"/>
      <c r="M12" s="673"/>
      <c r="N12" s="673"/>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-0.79918381227682367</v>
      </c>
      <c r="C14" s="480">
        <f>'Tabelle 3.3'!J11</f>
        <v>-3.3472803347280333</v>
      </c>
      <c r="D14" s="481">
        <f>IF(OR(AND(B14&gt;=-50,B14&lt;=50),ISNUMBER(B14)=FALSE),B14,"")</f>
        <v>-0.79918381227682367</v>
      </c>
      <c r="E14" s="481">
        <f>IF(OR(AND(C14&gt;=-50,C14&lt;=50),ISNUMBER(C14)=FALSE),C14,"")</f>
        <v>-3.3472803347280333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10.429447852760736</v>
      </c>
      <c r="C15" s="480">
        <f>'Tabelle 3.3'!J12</f>
        <v>3.278688524590164</v>
      </c>
      <c r="D15" s="481">
        <f t="shared" ref="D15:E45" si="3">IF(OR(AND(B15&gt;=-50,B15&lt;=50),ISNUMBER(B15)=FALSE),B15,"")</f>
        <v>10.429447852760736</v>
      </c>
      <c r="E15" s="481">
        <f t="shared" si="3"/>
        <v>3.278688524590164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0</v>
      </c>
      <c r="C17" s="480">
        <f>'Tabelle 3.3'!J14</f>
        <v>-5.5421686746987948</v>
      </c>
      <c r="D17" s="481">
        <f t="shared" si="3"/>
        <v>0</v>
      </c>
      <c r="E17" s="481">
        <f t="shared" si="3"/>
        <v>-5.5421686746987948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-4.3298969072164946</v>
      </c>
      <c r="C18" s="480">
        <f>'Tabelle 3.3'!J15</f>
        <v>-9.5238095238095237</v>
      </c>
      <c r="D18" s="481">
        <f t="shared" si="3"/>
        <v>-4.3298969072164946</v>
      </c>
      <c r="E18" s="481">
        <f t="shared" si="3"/>
        <v>-9.5238095238095237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0.13513513513513514</v>
      </c>
      <c r="C19" s="480">
        <f>'Tabelle 3.3'!J16</f>
        <v>1.8518518518518519</v>
      </c>
      <c r="D19" s="481">
        <f t="shared" si="3"/>
        <v>0.13513513513513514</v>
      </c>
      <c r="E19" s="481">
        <f t="shared" si="3"/>
        <v>1.8518518518518519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15.384615384615385</v>
      </c>
      <c r="C20" s="480">
        <f>'Tabelle 3.3'!J17</f>
        <v>23.076923076923077</v>
      </c>
      <c r="D20" s="481">
        <f t="shared" si="3"/>
        <v>15.384615384615385</v>
      </c>
      <c r="E20" s="481">
        <f t="shared" si="3"/>
        <v>23.076923076923077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t="str">
        <f>'Tabelle 2.3'!J18</f>
        <v>*</v>
      </c>
      <c r="C21" s="480" t="str">
        <f>'Tabelle 3.3'!J18</f>
        <v>*</v>
      </c>
      <c r="D21" s="481" t="str">
        <f t="shared" si="3"/>
        <v>*</v>
      </c>
      <c r="E21" s="481" t="str">
        <f t="shared" si="3"/>
        <v>*</v>
      </c>
      <c r="F21" s="476" t="str">
        <f t="shared" si="4"/>
        <v/>
      </c>
      <c r="G21" s="476" t="str">
        <f t="shared" si="4"/>
        <v/>
      </c>
      <c r="H21" s="482">
        <f t="shared" si="5"/>
        <v>-0.75</v>
      </c>
      <c r="I21" s="482">
        <f t="shared" si="5"/>
        <v>-0.75</v>
      </c>
      <c r="J21" s="476">
        <f t="shared" si="6"/>
        <v>77</v>
      </c>
      <c r="K21" s="476">
        <f t="shared" si="7"/>
        <v>45</v>
      </c>
      <c r="L21" s="476">
        <f t="shared" si="8"/>
        <v>77</v>
      </c>
      <c r="M21" s="476">
        <f t="shared" si="9"/>
        <v>45</v>
      </c>
      <c r="N21" s="476">
        <v>77</v>
      </c>
    </row>
    <row r="22" spans="1:14" s="475" customFormat="1" ht="15" customHeight="1" x14ac:dyDescent="0.2">
      <c r="A22" s="475">
        <v>9</v>
      </c>
      <c r="B22" s="479">
        <f>'Tabelle 2.3'!J19</f>
        <v>2.0998174071819844</v>
      </c>
      <c r="C22" s="480">
        <f>'Tabelle 3.3'!J19</f>
        <v>-0.59171597633136097</v>
      </c>
      <c r="D22" s="481">
        <f t="shared" si="3"/>
        <v>2.0998174071819844</v>
      </c>
      <c r="E22" s="481">
        <f t="shared" si="3"/>
        <v>-0.59171597633136097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-4.8780487804878048</v>
      </c>
      <c r="C23" s="480">
        <f>'Tabelle 3.3'!J20</f>
        <v>-11.111111111111111</v>
      </c>
      <c r="D23" s="481">
        <f t="shared" si="3"/>
        <v>-4.8780487804878048</v>
      </c>
      <c r="E23" s="481">
        <f t="shared" si="3"/>
        <v>-11.111111111111111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0.1697792869269949</v>
      </c>
      <c r="C24" s="480">
        <f>'Tabelle 3.3'!J21</f>
        <v>-14.122681883024251</v>
      </c>
      <c r="D24" s="481">
        <f t="shared" si="3"/>
        <v>0.1697792869269949</v>
      </c>
      <c r="E24" s="481">
        <f t="shared" si="3"/>
        <v>-14.122681883024251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-10.745614035087719</v>
      </c>
      <c r="C25" s="480">
        <f>'Tabelle 3.3'!J22</f>
        <v>-4.0983606557377046</v>
      </c>
      <c r="D25" s="481">
        <f t="shared" si="3"/>
        <v>-10.745614035087719</v>
      </c>
      <c r="E25" s="481">
        <f t="shared" si="3"/>
        <v>-4.0983606557377046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t="str">
        <f>'Tabelle 2.3'!J23</f>
        <v>*</v>
      </c>
      <c r="C26" s="480" t="str">
        <f>'Tabelle 3.3'!J23</f>
        <v>*</v>
      </c>
      <c r="D26" s="481" t="str">
        <f t="shared" si="3"/>
        <v>*</v>
      </c>
      <c r="E26" s="481" t="str">
        <f t="shared" si="3"/>
        <v>*</v>
      </c>
      <c r="F26" s="476" t="str">
        <f t="shared" si="4"/>
        <v/>
      </c>
      <c r="G26" s="476" t="str">
        <f t="shared" si="4"/>
        <v/>
      </c>
      <c r="H26" s="482">
        <f t="shared" si="5"/>
        <v>-0.75</v>
      </c>
      <c r="I26" s="482">
        <f t="shared" si="5"/>
        <v>-0.75</v>
      </c>
      <c r="J26" s="476">
        <f t="shared" si="6"/>
        <v>129</v>
      </c>
      <c r="K26" s="476">
        <f t="shared" si="7"/>
        <v>45</v>
      </c>
      <c r="L26" s="476">
        <f t="shared" si="8"/>
        <v>129</v>
      </c>
      <c r="M26" s="476">
        <f t="shared" si="9"/>
        <v>45</v>
      </c>
      <c r="N26" s="476">
        <v>129</v>
      </c>
    </row>
    <row r="27" spans="1:14" s="475" customFormat="1" ht="15" customHeight="1" x14ac:dyDescent="0.2">
      <c r="A27" s="475">
        <v>14</v>
      </c>
      <c r="B27" s="479">
        <f>'Tabelle 2.3'!J24</f>
        <v>-1.2522361359570662</v>
      </c>
      <c r="C27" s="480">
        <f>'Tabelle 3.3'!J24</f>
        <v>-1.2939001848428835</v>
      </c>
      <c r="D27" s="481">
        <f t="shared" si="3"/>
        <v>-1.2522361359570662</v>
      </c>
      <c r="E27" s="481">
        <f t="shared" si="3"/>
        <v>-1.2939001848428835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2.0151133501259446</v>
      </c>
      <c r="C28" s="480">
        <f>'Tabelle 3.3'!J25</f>
        <v>2.6881720430107525</v>
      </c>
      <c r="D28" s="481">
        <f t="shared" si="3"/>
        <v>2.0151133501259446</v>
      </c>
      <c r="E28" s="481">
        <f t="shared" si="3"/>
        <v>2.6881720430107525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2.1645021645021645</v>
      </c>
      <c r="C30" s="480">
        <f>'Tabelle 3.3'!J27</f>
        <v>0</v>
      </c>
      <c r="D30" s="481">
        <f t="shared" si="3"/>
        <v>2.1645021645021645</v>
      </c>
      <c r="E30" s="481">
        <f t="shared" si="3"/>
        <v>0</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29.974160206718345</v>
      </c>
      <c r="C31" s="480">
        <f>'Tabelle 3.3'!J28</f>
        <v>9.4594594594594597</v>
      </c>
      <c r="D31" s="481">
        <f t="shared" si="3"/>
        <v>29.974160206718345</v>
      </c>
      <c r="E31" s="481">
        <f t="shared" si="3"/>
        <v>9.4594594594594597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2.4163568773234201</v>
      </c>
      <c r="C32" s="480">
        <f>'Tabelle 3.3'!J29</f>
        <v>-3.4946236559139785</v>
      </c>
      <c r="D32" s="481">
        <f t="shared" si="3"/>
        <v>2.4163568773234201</v>
      </c>
      <c r="E32" s="481">
        <f t="shared" si="3"/>
        <v>-3.4946236559139785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-22.780832678711704</v>
      </c>
      <c r="C33" s="480">
        <f>'Tabelle 3.3'!J30</f>
        <v>-12.222222222222221</v>
      </c>
      <c r="D33" s="481">
        <f t="shared" si="3"/>
        <v>-22.780832678711704</v>
      </c>
      <c r="E33" s="481">
        <f t="shared" si="3"/>
        <v>-12.222222222222221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-1.3664596273291925</v>
      </c>
      <c r="C34" s="480">
        <f>'Tabelle 3.3'!J31</f>
        <v>1.3079667063020215</v>
      </c>
      <c r="D34" s="481">
        <f t="shared" si="3"/>
        <v>-1.3664596273291925</v>
      </c>
      <c r="E34" s="481">
        <f t="shared" si="3"/>
        <v>1.3079667063020215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10.429447852760736</v>
      </c>
      <c r="C37" s="480">
        <f>'Tabelle 3.3'!J34</f>
        <v>3.278688524590164</v>
      </c>
      <c r="D37" s="481">
        <f t="shared" si="3"/>
        <v>10.429447852760736</v>
      </c>
      <c r="E37" s="481">
        <f t="shared" si="3"/>
        <v>3.278688524590164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-2.8058727569331157</v>
      </c>
      <c r="C38" s="480">
        <f>'Tabelle 3.3'!J35</f>
        <v>-5.2558782849239281</v>
      </c>
      <c r="D38" s="481">
        <f t="shared" si="3"/>
        <v>-2.8058727569331157</v>
      </c>
      <c r="E38" s="481">
        <f t="shared" si="3"/>
        <v>-5.2558782849239281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-0.49947970863683661</v>
      </c>
      <c r="C39" s="480">
        <f>'Tabelle 3.3'!J36</f>
        <v>-3.2177656922728302</v>
      </c>
      <c r="D39" s="481">
        <f t="shared" si="3"/>
        <v>-0.49947970863683661</v>
      </c>
      <c r="E39" s="481">
        <f t="shared" si="3"/>
        <v>-3.2177656922728302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-0.49947970863683661</v>
      </c>
      <c r="C45" s="480">
        <f>'Tabelle 3.3'!J36</f>
        <v>-3.2177656922728302</v>
      </c>
      <c r="D45" s="481">
        <f t="shared" si="3"/>
        <v>-0.49947970863683661</v>
      </c>
      <c r="E45" s="481">
        <f t="shared" si="3"/>
        <v>-3.2177656922728302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4" t="s">
        <v>454</v>
      </c>
      <c r="B49" s="675" t="s">
        <v>102</v>
      </c>
      <c r="C49" s="675"/>
      <c r="D49" s="675"/>
      <c r="E49" s="676" t="s">
        <v>455</v>
      </c>
      <c r="F49" s="676"/>
      <c r="G49" s="676"/>
      <c r="H49" s="677" t="s">
        <v>456</v>
      </c>
      <c r="I49" s="678" t="s">
        <v>457</v>
      </c>
      <c r="J49" s="678"/>
      <c r="K49" s="678"/>
      <c r="L49" s="484" t="s">
        <v>458</v>
      </c>
      <c r="M49" s="461"/>
      <c r="N49" s="453"/>
    </row>
    <row r="50" spans="1:14" ht="39.950000000000003" customHeight="1" x14ac:dyDescent="0.2">
      <c r="A50" s="674"/>
      <c r="B50" s="485" t="s">
        <v>441</v>
      </c>
      <c r="C50" s="485" t="s">
        <v>120</v>
      </c>
      <c r="D50" s="485" t="s">
        <v>121</v>
      </c>
      <c r="E50" s="485" t="s">
        <v>441</v>
      </c>
      <c r="F50" s="485" t="s">
        <v>120</v>
      </c>
      <c r="G50" s="485" t="s">
        <v>121</v>
      </c>
      <c r="H50" s="677"/>
      <c r="I50" s="485" t="s">
        <v>441</v>
      </c>
      <c r="J50" s="485" t="s">
        <v>120</v>
      </c>
      <c r="K50" s="485" t="s">
        <v>121</v>
      </c>
      <c r="L50" s="485" t="s">
        <v>459</v>
      </c>
      <c r="M50" s="485"/>
      <c r="N50" s="485"/>
    </row>
    <row r="51" spans="1:14" ht="15" customHeight="1" x14ac:dyDescent="0.2">
      <c r="A51" s="486" t="s">
        <v>460</v>
      </c>
      <c r="B51" s="487">
        <v>16458</v>
      </c>
      <c r="C51" s="487">
        <v>3534</v>
      </c>
      <c r="D51" s="487">
        <v>1699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16527</v>
      </c>
      <c r="C52" s="487">
        <v>3581</v>
      </c>
      <c r="D52" s="487">
        <v>1691</v>
      </c>
      <c r="E52" s="488">
        <f t="shared" ref="E52:G70" si="11">IF($A$51=37802,IF(COUNTBLANK(B$51:B$70)&gt;0,#N/A,B52/B$51*100),IF(COUNTBLANK(B$51:B$75)&gt;0,#N/A,B52/B$51*100))</f>
        <v>100.41924899744805</v>
      </c>
      <c r="F52" s="488">
        <f t="shared" si="11"/>
        <v>101.3299377475948</v>
      </c>
      <c r="G52" s="488">
        <f t="shared" si="11"/>
        <v>99.529134785167756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16797</v>
      </c>
      <c r="C53" s="487">
        <v>3615</v>
      </c>
      <c r="D53" s="487">
        <v>1831</v>
      </c>
      <c r="E53" s="488">
        <f t="shared" si="11"/>
        <v>102.05978855267955</v>
      </c>
      <c r="F53" s="488">
        <f t="shared" si="11"/>
        <v>102.29202037351443</v>
      </c>
      <c r="G53" s="488">
        <f t="shared" si="11"/>
        <v>107.76927604473218</v>
      </c>
      <c r="H53" s="489">
        <f>IF(ISERROR(L53)=TRUE,IF(MONTH(A53)=MONTH(MAX(A$51:A$75)),A53,""),"")</f>
        <v>41883</v>
      </c>
      <c r="I53" s="488">
        <f t="shared" si="12"/>
        <v>102.05978855267955</v>
      </c>
      <c r="J53" s="488">
        <f t="shared" si="10"/>
        <v>102.29202037351443</v>
      </c>
      <c r="K53" s="488">
        <f t="shared" si="10"/>
        <v>107.76927604473218</v>
      </c>
      <c r="L53" s="488" t="e">
        <f t="shared" si="13"/>
        <v>#N/A</v>
      </c>
    </row>
    <row r="54" spans="1:14" ht="15" customHeight="1" x14ac:dyDescent="0.2">
      <c r="A54" s="490" t="s">
        <v>462</v>
      </c>
      <c r="B54" s="487">
        <v>16595</v>
      </c>
      <c r="C54" s="487">
        <v>3640</v>
      </c>
      <c r="D54" s="487">
        <v>1764</v>
      </c>
      <c r="E54" s="488">
        <f t="shared" si="11"/>
        <v>100.83242192246931</v>
      </c>
      <c r="F54" s="488">
        <f t="shared" si="11"/>
        <v>102.99943406904357</v>
      </c>
      <c r="G54" s="488">
        <f t="shared" si="11"/>
        <v>103.82577987051206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16816</v>
      </c>
      <c r="C55" s="487">
        <v>3473</v>
      </c>
      <c r="D55" s="487">
        <v>1777</v>
      </c>
      <c r="E55" s="488">
        <f t="shared" si="11"/>
        <v>102.17523392878843</v>
      </c>
      <c r="F55" s="488">
        <f t="shared" si="11"/>
        <v>98.273910582908883</v>
      </c>
      <c r="G55" s="488">
        <f t="shared" si="11"/>
        <v>104.59093584461448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17003</v>
      </c>
      <c r="C56" s="487">
        <v>3518</v>
      </c>
      <c r="D56" s="487">
        <v>1810</v>
      </c>
      <c r="E56" s="488">
        <f t="shared" si="11"/>
        <v>103.31145947259692</v>
      </c>
      <c r="F56" s="488">
        <f t="shared" si="11"/>
        <v>99.547255234861339</v>
      </c>
      <c r="G56" s="488">
        <f t="shared" si="11"/>
        <v>106.53325485579752</v>
      </c>
      <c r="H56" s="489" t="str">
        <f t="shared" si="14"/>
        <v/>
      </c>
      <c r="I56" s="488" t="str">
        <f t="shared" si="12"/>
        <v/>
      </c>
      <c r="J56" s="488" t="str">
        <f t="shared" si="10"/>
        <v/>
      </c>
      <c r="K56" s="488" t="str">
        <f t="shared" si="10"/>
        <v/>
      </c>
      <c r="L56" s="488" t="e">
        <f t="shared" si="13"/>
        <v>#N/A</v>
      </c>
    </row>
    <row r="57" spans="1:14" ht="15" customHeight="1" x14ac:dyDescent="0.2">
      <c r="A57" s="490">
        <v>42248</v>
      </c>
      <c r="B57" s="487">
        <v>17406</v>
      </c>
      <c r="C57" s="487">
        <v>3397</v>
      </c>
      <c r="D57" s="487">
        <v>1811</v>
      </c>
      <c r="E57" s="488">
        <f t="shared" si="11"/>
        <v>105.7601166605906</v>
      </c>
      <c r="F57" s="488">
        <f t="shared" si="11"/>
        <v>96.12337294850029</v>
      </c>
      <c r="G57" s="488">
        <f t="shared" si="11"/>
        <v>106.59211300765156</v>
      </c>
      <c r="H57" s="489">
        <f t="shared" si="14"/>
        <v>42248</v>
      </c>
      <c r="I57" s="488">
        <f t="shared" si="12"/>
        <v>105.7601166605906</v>
      </c>
      <c r="J57" s="488">
        <f t="shared" si="10"/>
        <v>96.12337294850029</v>
      </c>
      <c r="K57" s="488">
        <f t="shared" si="10"/>
        <v>106.59211300765156</v>
      </c>
      <c r="L57" s="488" t="e">
        <f t="shared" si="13"/>
        <v>#N/A</v>
      </c>
    </row>
    <row r="58" spans="1:14" ht="15" customHeight="1" x14ac:dyDescent="0.2">
      <c r="A58" s="490" t="s">
        <v>465</v>
      </c>
      <c r="B58" s="487">
        <v>17073</v>
      </c>
      <c r="C58" s="487">
        <v>3437</v>
      </c>
      <c r="D58" s="487">
        <v>1771</v>
      </c>
      <c r="E58" s="488">
        <f t="shared" si="11"/>
        <v>103.73678454247175</v>
      </c>
      <c r="F58" s="488">
        <f t="shared" si="11"/>
        <v>97.255234861346921</v>
      </c>
      <c r="G58" s="488">
        <f t="shared" si="11"/>
        <v>104.23778693349028</v>
      </c>
      <c r="H58" s="489" t="str">
        <f t="shared" si="14"/>
        <v/>
      </c>
      <c r="I58" s="488" t="str">
        <f t="shared" si="12"/>
        <v/>
      </c>
      <c r="J58" s="488" t="str">
        <f t="shared" si="10"/>
        <v/>
      </c>
      <c r="K58" s="488" t="str">
        <f t="shared" si="10"/>
        <v/>
      </c>
      <c r="L58" s="488" t="e">
        <f t="shared" si="13"/>
        <v>#N/A</v>
      </c>
    </row>
    <row r="59" spans="1:14" ht="15" customHeight="1" x14ac:dyDescent="0.2">
      <c r="A59" s="490" t="s">
        <v>466</v>
      </c>
      <c r="B59" s="487">
        <v>17027</v>
      </c>
      <c r="C59" s="487">
        <v>3369</v>
      </c>
      <c r="D59" s="487">
        <v>1805</v>
      </c>
      <c r="E59" s="488">
        <f t="shared" si="11"/>
        <v>103.45728521083973</v>
      </c>
      <c r="F59" s="488">
        <f t="shared" si="11"/>
        <v>95.331069609507637</v>
      </c>
      <c r="G59" s="488">
        <f t="shared" si="11"/>
        <v>106.23896409652738</v>
      </c>
      <c r="H59" s="489" t="str">
        <f t="shared" si="14"/>
        <v/>
      </c>
      <c r="I59" s="488" t="str">
        <f t="shared" si="12"/>
        <v/>
      </c>
      <c r="J59" s="488" t="str">
        <f t="shared" si="10"/>
        <v/>
      </c>
      <c r="K59" s="488" t="str">
        <f t="shared" si="10"/>
        <v/>
      </c>
      <c r="L59" s="488" t="e">
        <f t="shared" si="13"/>
        <v>#N/A</v>
      </c>
    </row>
    <row r="60" spans="1:14" ht="15" customHeight="1" x14ac:dyDescent="0.2">
      <c r="A60" s="490" t="s">
        <v>467</v>
      </c>
      <c r="B60" s="487">
        <v>17178</v>
      </c>
      <c r="C60" s="487">
        <v>3475</v>
      </c>
      <c r="D60" s="487">
        <v>1851</v>
      </c>
      <c r="E60" s="488">
        <f t="shared" si="11"/>
        <v>104.37477214728399</v>
      </c>
      <c r="F60" s="488">
        <f t="shared" si="11"/>
        <v>98.330503678551224</v>
      </c>
      <c r="G60" s="488">
        <f t="shared" si="11"/>
        <v>108.94643908181283</v>
      </c>
      <c r="H60" s="489" t="str">
        <f t="shared" si="14"/>
        <v/>
      </c>
      <c r="I60" s="488" t="str">
        <f t="shared" si="12"/>
        <v/>
      </c>
      <c r="J60" s="488" t="str">
        <f t="shared" si="10"/>
        <v/>
      </c>
      <c r="K60" s="488" t="str">
        <f t="shared" si="10"/>
        <v/>
      </c>
      <c r="L60" s="488" t="e">
        <f t="shared" si="13"/>
        <v>#N/A</v>
      </c>
    </row>
    <row r="61" spans="1:14" ht="15" customHeight="1" x14ac:dyDescent="0.2">
      <c r="A61" s="490">
        <v>42614</v>
      </c>
      <c r="B61" s="487">
        <v>17492</v>
      </c>
      <c r="C61" s="487">
        <v>3393</v>
      </c>
      <c r="D61" s="487">
        <v>1924</v>
      </c>
      <c r="E61" s="488">
        <f t="shared" si="11"/>
        <v>106.28265888929396</v>
      </c>
      <c r="F61" s="488">
        <f t="shared" si="11"/>
        <v>96.010186757215621</v>
      </c>
      <c r="G61" s="488">
        <f t="shared" si="11"/>
        <v>113.24308416715716</v>
      </c>
      <c r="H61" s="489">
        <f t="shared" si="14"/>
        <v>42614</v>
      </c>
      <c r="I61" s="488">
        <f t="shared" si="12"/>
        <v>106.28265888929396</v>
      </c>
      <c r="J61" s="488">
        <f t="shared" si="10"/>
        <v>96.010186757215621</v>
      </c>
      <c r="K61" s="488">
        <f t="shared" si="10"/>
        <v>113.24308416715716</v>
      </c>
      <c r="L61" s="488" t="e">
        <f t="shared" si="13"/>
        <v>#N/A</v>
      </c>
    </row>
    <row r="62" spans="1:14" ht="15" customHeight="1" x14ac:dyDescent="0.2">
      <c r="A62" s="490" t="s">
        <v>468</v>
      </c>
      <c r="B62" s="487">
        <v>17434</v>
      </c>
      <c r="C62" s="487">
        <v>3396</v>
      </c>
      <c r="D62" s="487">
        <v>1888</v>
      </c>
      <c r="E62" s="488">
        <f t="shared" si="11"/>
        <v>105.93024668854052</v>
      </c>
      <c r="F62" s="488">
        <f t="shared" si="11"/>
        <v>96.095076400679119</v>
      </c>
      <c r="G62" s="488">
        <f t="shared" si="11"/>
        <v>111.12419070041202</v>
      </c>
      <c r="H62" s="489" t="str">
        <f t="shared" si="14"/>
        <v/>
      </c>
      <c r="I62" s="488" t="str">
        <f t="shared" si="12"/>
        <v/>
      </c>
      <c r="J62" s="488" t="str">
        <f t="shared" si="10"/>
        <v/>
      </c>
      <c r="K62" s="488" t="str">
        <f t="shared" si="10"/>
        <v/>
      </c>
      <c r="L62" s="488" t="e">
        <f t="shared" si="13"/>
        <v>#N/A</v>
      </c>
    </row>
    <row r="63" spans="1:14" ht="15" customHeight="1" x14ac:dyDescent="0.2">
      <c r="A63" s="490" t="s">
        <v>469</v>
      </c>
      <c r="B63" s="487">
        <v>17269</v>
      </c>
      <c r="C63" s="487">
        <v>3353</v>
      </c>
      <c r="D63" s="487">
        <v>1865</v>
      </c>
      <c r="E63" s="488">
        <f t="shared" si="11"/>
        <v>104.92769473812128</v>
      </c>
      <c r="F63" s="488">
        <f t="shared" si="11"/>
        <v>94.87832484436899</v>
      </c>
      <c r="G63" s="488">
        <f t="shared" si="11"/>
        <v>109.77045320776928</v>
      </c>
      <c r="H63" s="489" t="str">
        <f t="shared" si="14"/>
        <v/>
      </c>
      <c r="I63" s="488" t="str">
        <f t="shared" si="12"/>
        <v/>
      </c>
      <c r="J63" s="488" t="str">
        <f t="shared" si="10"/>
        <v/>
      </c>
      <c r="K63" s="488" t="str">
        <f t="shared" si="10"/>
        <v/>
      </c>
      <c r="L63" s="488" t="e">
        <f t="shared" si="13"/>
        <v>#N/A</v>
      </c>
    </row>
    <row r="64" spans="1:14" ht="15" customHeight="1" x14ac:dyDescent="0.2">
      <c r="A64" s="490" t="s">
        <v>470</v>
      </c>
      <c r="B64" s="487">
        <v>17285</v>
      </c>
      <c r="C64" s="487">
        <v>3367</v>
      </c>
      <c r="D64" s="487">
        <v>1926</v>
      </c>
      <c r="E64" s="488">
        <f t="shared" si="11"/>
        <v>105.0249118969498</v>
      </c>
      <c r="F64" s="488">
        <f t="shared" si="11"/>
        <v>95.274476513865309</v>
      </c>
      <c r="G64" s="488">
        <f t="shared" si="11"/>
        <v>113.36080047086521</v>
      </c>
      <c r="H64" s="489" t="str">
        <f t="shared" si="14"/>
        <v/>
      </c>
      <c r="I64" s="488" t="str">
        <f t="shared" si="12"/>
        <v/>
      </c>
      <c r="J64" s="488" t="str">
        <f t="shared" si="10"/>
        <v/>
      </c>
      <c r="K64" s="488" t="str">
        <f t="shared" si="10"/>
        <v/>
      </c>
      <c r="L64" s="488" t="e">
        <f t="shared" si="13"/>
        <v>#N/A</v>
      </c>
    </row>
    <row r="65" spans="1:12" ht="15" customHeight="1" x14ac:dyDescent="0.2">
      <c r="A65" s="490">
        <v>42979</v>
      </c>
      <c r="B65" s="487">
        <v>17667</v>
      </c>
      <c r="C65" s="487">
        <v>3336</v>
      </c>
      <c r="D65" s="487">
        <v>1981</v>
      </c>
      <c r="E65" s="488">
        <f t="shared" si="11"/>
        <v>107.34597156398105</v>
      </c>
      <c r="F65" s="488">
        <f t="shared" si="11"/>
        <v>94.397283531409172</v>
      </c>
      <c r="G65" s="488">
        <f t="shared" si="11"/>
        <v>116.59799882283697</v>
      </c>
      <c r="H65" s="489">
        <f t="shared" si="14"/>
        <v>42979</v>
      </c>
      <c r="I65" s="488">
        <f t="shared" si="12"/>
        <v>107.34597156398105</v>
      </c>
      <c r="J65" s="488">
        <f t="shared" si="10"/>
        <v>94.397283531409172</v>
      </c>
      <c r="K65" s="488">
        <f t="shared" si="10"/>
        <v>116.59799882283697</v>
      </c>
      <c r="L65" s="488" t="e">
        <f t="shared" si="13"/>
        <v>#N/A</v>
      </c>
    </row>
    <row r="66" spans="1:12" ht="15" customHeight="1" x14ac:dyDescent="0.2">
      <c r="A66" s="490" t="s">
        <v>471</v>
      </c>
      <c r="B66" s="487">
        <v>17395</v>
      </c>
      <c r="C66" s="487">
        <v>3321</v>
      </c>
      <c r="D66" s="487">
        <v>1915</v>
      </c>
      <c r="E66" s="488">
        <f t="shared" si="11"/>
        <v>105.69327986389598</v>
      </c>
      <c r="F66" s="488">
        <f t="shared" si="11"/>
        <v>93.972835314091682</v>
      </c>
      <c r="G66" s="488">
        <f t="shared" si="11"/>
        <v>112.71336080047088</v>
      </c>
      <c r="H66" s="489" t="str">
        <f t="shared" si="14"/>
        <v/>
      </c>
      <c r="I66" s="488" t="str">
        <f t="shared" si="12"/>
        <v/>
      </c>
      <c r="J66" s="488" t="str">
        <f t="shared" si="10"/>
        <v/>
      </c>
      <c r="K66" s="488" t="str">
        <f t="shared" si="10"/>
        <v/>
      </c>
      <c r="L66" s="488" t="e">
        <f t="shared" si="13"/>
        <v>#N/A</v>
      </c>
    </row>
    <row r="67" spans="1:12" ht="15" customHeight="1" x14ac:dyDescent="0.2">
      <c r="A67" s="490" t="s">
        <v>472</v>
      </c>
      <c r="B67" s="487">
        <v>17449</v>
      </c>
      <c r="C67" s="487">
        <v>3287</v>
      </c>
      <c r="D67" s="487">
        <v>1915</v>
      </c>
      <c r="E67" s="488">
        <f t="shared" si="11"/>
        <v>106.02138777494228</v>
      </c>
      <c r="F67" s="488">
        <f t="shared" si="11"/>
        <v>93.010752688172033</v>
      </c>
      <c r="G67" s="488">
        <f t="shared" si="11"/>
        <v>112.71336080047088</v>
      </c>
      <c r="H67" s="489" t="str">
        <f t="shared" si="14"/>
        <v/>
      </c>
      <c r="I67" s="488" t="str">
        <f t="shared" si="12"/>
        <v/>
      </c>
      <c r="J67" s="488" t="str">
        <f t="shared" si="12"/>
        <v/>
      </c>
      <c r="K67" s="488" t="str">
        <f t="shared" si="12"/>
        <v/>
      </c>
      <c r="L67" s="488" t="e">
        <f t="shared" si="13"/>
        <v>#N/A</v>
      </c>
    </row>
    <row r="68" spans="1:12" ht="15" customHeight="1" x14ac:dyDescent="0.2">
      <c r="A68" s="490" t="s">
        <v>473</v>
      </c>
      <c r="B68" s="487">
        <v>17438</v>
      </c>
      <c r="C68" s="487">
        <v>3376</v>
      </c>
      <c r="D68" s="487">
        <v>1989</v>
      </c>
      <c r="E68" s="488">
        <f t="shared" si="11"/>
        <v>105.95455097824767</v>
      </c>
      <c r="F68" s="488">
        <f t="shared" si="11"/>
        <v>95.529145444255803</v>
      </c>
      <c r="G68" s="488">
        <f t="shared" si="11"/>
        <v>117.0688640376692</v>
      </c>
      <c r="H68" s="489" t="str">
        <f t="shared" si="14"/>
        <v/>
      </c>
      <c r="I68" s="488" t="str">
        <f t="shared" si="12"/>
        <v/>
      </c>
      <c r="J68" s="488" t="str">
        <f t="shared" si="12"/>
        <v/>
      </c>
      <c r="K68" s="488" t="str">
        <f t="shared" si="12"/>
        <v/>
      </c>
      <c r="L68" s="488" t="e">
        <f t="shared" si="13"/>
        <v>#N/A</v>
      </c>
    </row>
    <row r="69" spans="1:12" ht="15" customHeight="1" x14ac:dyDescent="0.2">
      <c r="A69" s="490">
        <v>43344</v>
      </c>
      <c r="B69" s="487">
        <v>17770</v>
      </c>
      <c r="C69" s="487">
        <v>3269</v>
      </c>
      <c r="D69" s="487">
        <v>2019</v>
      </c>
      <c r="E69" s="488">
        <f t="shared" si="11"/>
        <v>107.97180702393972</v>
      </c>
      <c r="F69" s="488">
        <f t="shared" si="11"/>
        <v>92.501414827391059</v>
      </c>
      <c r="G69" s="488">
        <f t="shared" si="11"/>
        <v>118.83460859329018</v>
      </c>
      <c r="H69" s="489">
        <f t="shared" si="14"/>
        <v>43344</v>
      </c>
      <c r="I69" s="488">
        <f t="shared" si="12"/>
        <v>107.97180702393972</v>
      </c>
      <c r="J69" s="488">
        <f t="shared" si="12"/>
        <v>92.501414827391059</v>
      </c>
      <c r="K69" s="488">
        <f t="shared" si="12"/>
        <v>118.83460859329018</v>
      </c>
      <c r="L69" s="488" t="e">
        <f t="shared" si="13"/>
        <v>#N/A</v>
      </c>
    </row>
    <row r="70" spans="1:12" ht="15" customHeight="1" x14ac:dyDescent="0.2">
      <c r="A70" s="490" t="s">
        <v>474</v>
      </c>
      <c r="B70" s="487">
        <v>17676</v>
      </c>
      <c r="C70" s="487">
        <v>3325</v>
      </c>
      <c r="D70" s="487">
        <v>2016</v>
      </c>
      <c r="E70" s="488">
        <f t="shared" si="11"/>
        <v>107.40065621582208</v>
      </c>
      <c r="F70" s="488">
        <f t="shared" si="11"/>
        <v>94.086021505376351</v>
      </c>
      <c r="G70" s="488">
        <f t="shared" si="11"/>
        <v>118.65803413772808</v>
      </c>
      <c r="H70" s="489" t="str">
        <f t="shared" si="14"/>
        <v/>
      </c>
      <c r="I70" s="488" t="str">
        <f t="shared" si="12"/>
        <v/>
      </c>
      <c r="J70" s="488" t="str">
        <f t="shared" si="12"/>
        <v/>
      </c>
      <c r="K70" s="488" t="str">
        <f t="shared" si="12"/>
        <v/>
      </c>
      <c r="L70" s="488" t="e">
        <f t="shared" si="13"/>
        <v>#N/A</v>
      </c>
    </row>
    <row r="71" spans="1:12" ht="15" customHeight="1" x14ac:dyDescent="0.2">
      <c r="A71" s="490" t="s">
        <v>475</v>
      </c>
      <c r="B71" s="487">
        <v>17643</v>
      </c>
      <c r="C71" s="487">
        <v>3277</v>
      </c>
      <c r="D71" s="487">
        <v>1981</v>
      </c>
      <c r="E71" s="491">
        <f t="shared" ref="E71:G75" si="15">IF($A$51=37802,IF(COUNTBLANK(B$51:B$70)&gt;0,#N/A,IF(ISBLANK(B71)=FALSE,B71/B$51*100,#N/A)),IF(COUNTBLANK(B$51:B$75)&gt;0,#N/A,B71/B$51*100))</f>
        <v>107.20014582573825</v>
      </c>
      <c r="F71" s="491">
        <f t="shared" si="15"/>
        <v>92.727787209960383</v>
      </c>
      <c r="G71" s="491">
        <f t="shared" si="15"/>
        <v>116.59799882283697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17557</v>
      </c>
      <c r="C72" s="487">
        <v>3357</v>
      </c>
      <c r="D72" s="487">
        <v>2028</v>
      </c>
      <c r="E72" s="491">
        <f t="shared" si="15"/>
        <v>106.67760359703489</v>
      </c>
      <c r="F72" s="491">
        <f t="shared" si="15"/>
        <v>94.991511035653659</v>
      </c>
      <c r="G72" s="491">
        <f t="shared" si="15"/>
        <v>119.36433195997647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17900</v>
      </c>
      <c r="C73" s="487">
        <v>3290</v>
      </c>
      <c r="D73" s="487">
        <v>2115</v>
      </c>
      <c r="E73" s="491">
        <f t="shared" si="15"/>
        <v>108.76169643942156</v>
      </c>
      <c r="F73" s="491">
        <f t="shared" si="15"/>
        <v>93.095642331635545</v>
      </c>
      <c r="G73" s="491">
        <f t="shared" si="15"/>
        <v>124.48499117127723</v>
      </c>
      <c r="H73" s="492">
        <f>IF(A$51=37802,IF(ISERROR(L73)=TRUE,IF(ISBLANK(A73)=FALSE,IF(MONTH(A73)=MONTH(MAX(A$51:A$75)),A73,""),""),""),IF(ISERROR(L73)=TRUE,IF(MONTH(A73)=MONTH(MAX(A$51:A$75)),A73,""),""))</f>
        <v>43709</v>
      </c>
      <c r="I73" s="488">
        <f t="shared" si="12"/>
        <v>108.76169643942156</v>
      </c>
      <c r="J73" s="488">
        <f t="shared" si="12"/>
        <v>93.095642331635545</v>
      </c>
      <c r="K73" s="488">
        <f t="shared" si="12"/>
        <v>124.48499117127723</v>
      </c>
      <c r="L73" s="488" t="e">
        <f t="shared" si="13"/>
        <v>#N/A</v>
      </c>
    </row>
    <row r="74" spans="1:12" ht="15" customHeight="1" x14ac:dyDescent="0.2">
      <c r="A74" s="490" t="s">
        <v>477</v>
      </c>
      <c r="B74" s="487">
        <v>17555</v>
      </c>
      <c r="C74" s="487">
        <v>3244</v>
      </c>
      <c r="D74" s="487">
        <v>2066</v>
      </c>
      <c r="E74" s="491">
        <f t="shared" si="15"/>
        <v>106.66545145218132</v>
      </c>
      <c r="F74" s="491">
        <f t="shared" si="15"/>
        <v>91.794001131861918</v>
      </c>
      <c r="G74" s="491">
        <f t="shared" si="15"/>
        <v>121.60094173042965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17502</v>
      </c>
      <c r="C75" s="493">
        <v>3119</v>
      </c>
      <c r="D75" s="493">
        <v>1963</v>
      </c>
      <c r="E75" s="491">
        <f t="shared" si="15"/>
        <v>106.34341961356179</v>
      </c>
      <c r="F75" s="491">
        <f t="shared" si="15"/>
        <v>88.256932654216186</v>
      </c>
      <c r="G75" s="491">
        <f t="shared" si="15"/>
        <v>115.5385520894644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108.76169643942156</v>
      </c>
      <c r="J77" s="488">
        <f>IF(J75&lt;&gt;"",J75,IF(J74&lt;&gt;"",J74,IF(J73&lt;&gt;"",J73,IF(J72&lt;&gt;"",J72,IF(J71&lt;&gt;"",J71,IF(J70&lt;&gt;"",J70,""))))))</f>
        <v>93.095642331635545</v>
      </c>
      <c r="K77" s="488">
        <f>IF(K75&lt;&gt;"",K75,IF(K74&lt;&gt;"",K74,IF(K73&lt;&gt;"",K73,IF(K72&lt;&gt;"",K72,IF(K71&lt;&gt;"",K71,IF(K70&lt;&gt;"",K70,""))))))</f>
        <v>124.48499117127723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+8,8%</v>
      </c>
      <c r="J79" s="488" t="str">
        <f>"GeB - ausschließlich: "&amp;IF(J77&gt;100,"+","")&amp;TEXT(J77-100,"0,0")&amp;"%"</f>
        <v>GeB - ausschließlich: -6,9%</v>
      </c>
      <c r="K79" s="488" t="str">
        <f>"GeB - im Nebenjob: "&amp;IF(K77&gt;100,"+","")&amp;TEXT(K77-100,"0,0")&amp;"%"</f>
        <v>GeB - im Nebenjob: +24,5%</v>
      </c>
    </row>
    <row r="81" spans="9:9" ht="15" customHeight="1" x14ac:dyDescent="0.2">
      <c r="I81" s="488" t="str">
        <f>IF(ISERROR(HLOOKUP(1,I$78:K$79,2,FALSE)),"",HLOOKUP(1,I$78:K$79,2,FALSE))</f>
        <v>GeB - im Nebenjob: +24,5%</v>
      </c>
    </row>
    <row r="82" spans="9:9" ht="15" customHeight="1" x14ac:dyDescent="0.2">
      <c r="I82" s="488" t="str">
        <f>IF(ISERROR(HLOOKUP(2,I$78:K$79,2,FALSE)),"",HLOOKUP(2,I$78:K$79,2,FALSE))</f>
        <v>SvB: +8,8%</v>
      </c>
    </row>
    <row r="83" spans="9:9" ht="15" customHeight="1" x14ac:dyDescent="0.2">
      <c r="I83" s="488" t="str">
        <f>IF(ISERROR(HLOOKUP(3,I$78:K$79,2,FALSE)),"",HLOOKUP(3,I$78:K$79,2,FALSE))</f>
        <v>GeB - ausschließlich: -6,9%</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2" t="s">
        <v>481</v>
      </c>
      <c r="B6" s="671"/>
      <c r="C6" s="671"/>
      <c r="D6" s="671"/>
      <c r="E6" s="671"/>
      <c r="F6" s="683"/>
      <c r="G6" s="683"/>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4"/>
      <c r="C17" s="684"/>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6" t="s">
        <v>507</v>
      </c>
      <c r="B35" s="686"/>
      <c r="C35" s="686"/>
      <c r="D35" s="686"/>
      <c r="E35" s="686"/>
      <c r="F35" s="686"/>
      <c r="G35" s="686"/>
      <c r="H35" s="522"/>
    </row>
    <row r="36" spans="1:8" ht="13.15" customHeight="1" x14ac:dyDescent="0.2">
      <c r="A36" s="524"/>
      <c r="B36" s="525"/>
      <c r="C36" s="525"/>
      <c r="D36" s="526"/>
      <c r="E36" s="526"/>
      <c r="F36" s="526"/>
      <c r="G36" s="526"/>
      <c r="H36" s="522"/>
    </row>
    <row r="37" spans="1:8" ht="13.15" customHeight="1" x14ac:dyDescent="0.2">
      <c r="A37" s="685" t="s">
        <v>508</v>
      </c>
      <c r="B37" s="685"/>
      <c r="C37" s="685"/>
      <c r="D37" s="685"/>
      <c r="E37" s="685"/>
      <c r="F37" s="685"/>
      <c r="G37" s="685"/>
      <c r="H37" s="522"/>
    </row>
    <row r="38" spans="1:8" ht="13.15" customHeight="1" x14ac:dyDescent="0.2">
      <c r="A38" s="527"/>
      <c r="B38" s="528"/>
      <c r="C38" s="528"/>
      <c r="D38" s="515"/>
      <c r="E38" s="529"/>
      <c r="F38" s="517"/>
      <c r="G38" s="517"/>
      <c r="H38" s="522"/>
    </row>
    <row r="39" spans="1:8" ht="13.15" customHeight="1" x14ac:dyDescent="0.2">
      <c r="A39" s="687" t="s">
        <v>509</v>
      </c>
      <c r="B39" s="687"/>
      <c r="C39" s="687"/>
      <c r="D39" s="687"/>
      <c r="E39" s="687"/>
      <c r="F39" s="688"/>
      <c r="G39" s="688"/>
    </row>
    <row r="40" spans="1:8" ht="13.15" customHeight="1" x14ac:dyDescent="0.2">
      <c r="A40" s="688"/>
      <c r="B40" s="688"/>
      <c r="C40" s="688"/>
      <c r="D40" s="688"/>
      <c r="E40" s="688"/>
      <c r="F40" s="688"/>
      <c r="G40" s="688"/>
    </row>
    <row r="41" spans="1:8" ht="13.15" customHeight="1" x14ac:dyDescent="0.2">
      <c r="A41" s="530"/>
      <c r="B41" s="530"/>
      <c r="C41" s="530"/>
      <c r="D41" s="531"/>
      <c r="E41" s="531"/>
      <c r="F41" s="522"/>
      <c r="G41" s="522"/>
    </row>
    <row r="42" spans="1:8" ht="13.15" customHeight="1" x14ac:dyDescent="0.2">
      <c r="A42" s="689" t="s">
        <v>510</v>
      </c>
      <c r="B42" s="690"/>
      <c r="C42" s="690"/>
      <c r="D42" s="690"/>
      <c r="E42" s="690"/>
      <c r="F42" s="690"/>
      <c r="G42" s="690"/>
    </row>
    <row r="43" spans="1:8" ht="13.15" customHeight="1" x14ac:dyDescent="0.2">
      <c r="A43" s="685" t="s">
        <v>511</v>
      </c>
      <c r="B43" s="685"/>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5" t="s">
        <v>7</v>
      </c>
      <c r="B4" s="555"/>
      <c r="C4" s="555"/>
      <c r="D4" s="555"/>
      <c r="E4" s="555"/>
      <c r="F4" s="555"/>
    </row>
    <row r="5" spans="1:6" ht="12.75" customHeight="1" x14ac:dyDescent="0.2">
      <c r="A5" s="21"/>
      <c r="B5" s="22"/>
      <c r="C5" s="21"/>
      <c r="D5" s="22"/>
      <c r="E5" s="21"/>
      <c r="F5" s="21"/>
    </row>
    <row r="6" spans="1:6" ht="12.75" customHeight="1" x14ac:dyDescent="0.2">
      <c r="A6" s="25" t="s">
        <v>8</v>
      </c>
      <c r="B6" s="26"/>
      <c r="C6" s="556" t="s">
        <v>9</v>
      </c>
      <c r="D6" s="556"/>
      <c r="E6" s="556"/>
      <c r="F6" s="556"/>
    </row>
    <row r="7" spans="1:6" ht="12.75" customHeight="1" x14ac:dyDescent="0.2">
      <c r="A7" s="25"/>
      <c r="B7" s="26"/>
      <c r="C7" s="27"/>
      <c r="D7" s="27"/>
      <c r="E7" s="27"/>
      <c r="F7" s="27"/>
    </row>
    <row r="8" spans="1:6" ht="12.75" customHeight="1" x14ac:dyDescent="0.2">
      <c r="A8" s="25" t="s">
        <v>10</v>
      </c>
      <c r="B8" s="26"/>
      <c r="C8" s="556" t="s">
        <v>11</v>
      </c>
      <c r="D8" s="556"/>
      <c r="E8" s="556"/>
      <c r="F8" s="556"/>
    </row>
    <row r="9" spans="1:6" ht="12.75" customHeight="1" x14ac:dyDescent="0.2">
      <c r="A9" s="25"/>
      <c r="B9" s="26"/>
      <c r="C9" s="27"/>
      <c r="D9" s="27"/>
      <c r="E9" s="27"/>
      <c r="F9" s="27"/>
    </row>
    <row r="10" spans="1:6" ht="12.75" customHeight="1" x14ac:dyDescent="0.2">
      <c r="A10" s="25" t="s">
        <v>12</v>
      </c>
      <c r="C10" s="557" t="s">
        <v>13</v>
      </c>
      <c r="D10" s="557"/>
      <c r="E10" s="557"/>
      <c r="F10" s="557"/>
    </row>
    <row r="11" spans="1:6" ht="12.75" customHeight="1" x14ac:dyDescent="0.2">
      <c r="A11" s="22"/>
      <c r="B11" s="21"/>
      <c r="C11" s="28"/>
      <c r="D11" s="27"/>
      <c r="E11" s="29"/>
      <c r="F11" s="27"/>
    </row>
    <row r="12" spans="1:6" ht="12.75" customHeight="1" x14ac:dyDescent="0.2">
      <c r="A12" s="25" t="s">
        <v>14</v>
      </c>
      <c r="B12" s="21"/>
      <c r="C12" s="558" t="s">
        <v>15</v>
      </c>
      <c r="D12" s="558"/>
      <c r="E12" s="558"/>
      <c r="F12" s="558"/>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9" t="s">
        <v>20</v>
      </c>
      <c r="B18" s="559"/>
      <c r="C18" s="31" t="s">
        <v>21</v>
      </c>
      <c r="D18" s="27"/>
      <c r="E18" s="27"/>
      <c r="F18" s="27"/>
    </row>
    <row r="19" spans="1:6" ht="12.75" customHeight="1" x14ac:dyDescent="0.2">
      <c r="A19" s="22"/>
      <c r="B19" s="21"/>
      <c r="C19" s="32"/>
      <c r="D19" s="27"/>
      <c r="E19" s="27"/>
      <c r="F19" s="27"/>
    </row>
    <row r="20" spans="1:6" ht="89.25" customHeight="1" x14ac:dyDescent="0.2">
      <c r="A20" s="25" t="s">
        <v>22</v>
      </c>
      <c r="B20" s="21"/>
      <c r="C20" s="556" t="s">
        <v>23</v>
      </c>
      <c r="D20" s="556"/>
      <c r="E20" s="556"/>
      <c r="F20" s="556"/>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0" t="s">
        <v>38</v>
      </c>
      <c r="D33" s="554"/>
      <c r="E33" s="554"/>
      <c r="F33" s="554"/>
    </row>
    <row r="34" spans="1:6" ht="12.75" customHeight="1" x14ac:dyDescent="0.2">
      <c r="A34" s="26"/>
      <c r="B34" s="26"/>
      <c r="C34" s="561" t="s">
        <v>39</v>
      </c>
      <c r="D34" s="562"/>
      <c r="E34" s="562"/>
      <c r="F34" s="562"/>
    </row>
    <row r="35" spans="1:6" ht="25.5" customHeight="1" x14ac:dyDescent="0.2">
      <c r="A35" s="26"/>
      <c r="B35" s="26"/>
      <c r="C35" s="563" t="s">
        <v>40</v>
      </c>
      <c r="D35" s="564"/>
      <c r="E35" s="564"/>
      <c r="F35" s="564"/>
    </row>
    <row r="36" spans="1:6" ht="12.75" x14ac:dyDescent="0.2">
      <c r="B36" s="26"/>
    </row>
    <row r="37" spans="1:6" ht="12.75" x14ac:dyDescent="0.2">
      <c r="A37" s="22" t="s">
        <v>41</v>
      </c>
      <c r="C37" s="45" t="s">
        <v>42</v>
      </c>
      <c r="D37" s="36"/>
      <c r="E37" s="36"/>
      <c r="F37" s="36"/>
    </row>
    <row r="38" spans="1:6" ht="28.5" customHeight="1" x14ac:dyDescent="0.2">
      <c r="C38" s="554" t="s">
        <v>43</v>
      </c>
      <c r="D38" s="554"/>
      <c r="E38" s="554"/>
      <c r="F38" s="554"/>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91</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95"/>
      <c r="F5" s="95"/>
      <c r="G5" s="95"/>
      <c r="H5" s="95"/>
      <c r="I5" s="95"/>
      <c r="J5" s="95"/>
    </row>
    <row r="6" spans="1:15" s="94" customFormat="1" ht="11.25" customHeight="1" x14ac:dyDescent="0.2">
      <c r="A6" s="572"/>
      <c r="B6" s="573"/>
      <c r="C6" s="573"/>
      <c r="D6" s="573"/>
      <c r="E6" s="573"/>
      <c r="F6" s="573"/>
      <c r="G6" s="573"/>
      <c r="H6" s="573"/>
      <c r="I6" s="573"/>
      <c r="J6" s="573"/>
    </row>
    <row r="7" spans="1:15" s="91" customFormat="1" ht="12" customHeight="1" x14ac:dyDescent="0.2">
      <c r="A7" s="574" t="s">
        <v>93</v>
      </c>
      <c r="B7" s="575"/>
      <c r="C7" s="580" t="s">
        <v>94</v>
      </c>
      <c r="D7" s="583" t="s">
        <v>95</v>
      </c>
      <c r="E7" s="584"/>
      <c r="F7" s="584"/>
      <c r="G7" s="584"/>
      <c r="H7" s="585"/>
      <c r="I7" s="586" t="s">
        <v>96</v>
      </c>
      <c r="J7" s="587"/>
      <c r="K7" s="96"/>
      <c r="L7" s="96"/>
      <c r="M7" s="96"/>
      <c r="N7" s="96"/>
      <c r="O7" s="96"/>
    </row>
    <row r="8" spans="1:15" ht="34.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17502</v>
      </c>
      <c r="E12" s="114">
        <v>17555</v>
      </c>
      <c r="F12" s="114">
        <v>17900</v>
      </c>
      <c r="G12" s="114">
        <v>17557</v>
      </c>
      <c r="H12" s="114">
        <v>17643</v>
      </c>
      <c r="I12" s="115">
        <v>-141</v>
      </c>
      <c r="J12" s="116">
        <v>-0.79918381227682367</v>
      </c>
      <c r="N12" s="117"/>
    </row>
    <row r="13" spans="1:15" s="110" customFormat="1" ht="13.5" customHeight="1" x14ac:dyDescent="0.2">
      <c r="A13" s="118" t="s">
        <v>105</v>
      </c>
      <c r="B13" s="119" t="s">
        <v>106</v>
      </c>
      <c r="C13" s="113">
        <v>45.474802879670897</v>
      </c>
      <c r="D13" s="114">
        <v>7959</v>
      </c>
      <c r="E13" s="114">
        <v>7935</v>
      </c>
      <c r="F13" s="114">
        <v>8183</v>
      </c>
      <c r="G13" s="114">
        <v>7991</v>
      </c>
      <c r="H13" s="114">
        <v>8009</v>
      </c>
      <c r="I13" s="115">
        <v>-50</v>
      </c>
      <c r="J13" s="116">
        <v>-0.62429766512673246</v>
      </c>
    </row>
    <row r="14" spans="1:15" s="110" customFormat="1" ht="13.5" customHeight="1" x14ac:dyDescent="0.2">
      <c r="A14" s="120"/>
      <c r="B14" s="119" t="s">
        <v>107</v>
      </c>
      <c r="C14" s="113">
        <v>54.525197120329103</v>
      </c>
      <c r="D14" s="114">
        <v>9543</v>
      </c>
      <c r="E14" s="114">
        <v>9620</v>
      </c>
      <c r="F14" s="114">
        <v>9717</v>
      </c>
      <c r="G14" s="114">
        <v>9566</v>
      </c>
      <c r="H14" s="114">
        <v>9634</v>
      </c>
      <c r="I14" s="115">
        <v>-91</v>
      </c>
      <c r="J14" s="116">
        <v>-0.94457130994394856</v>
      </c>
    </row>
    <row r="15" spans="1:15" s="110" customFormat="1" ht="13.5" customHeight="1" x14ac:dyDescent="0.2">
      <c r="A15" s="118" t="s">
        <v>105</v>
      </c>
      <c r="B15" s="121" t="s">
        <v>108</v>
      </c>
      <c r="C15" s="113">
        <v>12.238601302708261</v>
      </c>
      <c r="D15" s="114">
        <v>2142</v>
      </c>
      <c r="E15" s="114">
        <v>2219</v>
      </c>
      <c r="F15" s="114">
        <v>2290</v>
      </c>
      <c r="G15" s="114">
        <v>2035</v>
      </c>
      <c r="H15" s="114">
        <v>2159</v>
      </c>
      <c r="I15" s="115">
        <v>-17</v>
      </c>
      <c r="J15" s="116">
        <v>-0.78740157480314965</v>
      </c>
    </row>
    <row r="16" spans="1:15" s="110" customFormat="1" ht="13.5" customHeight="1" x14ac:dyDescent="0.2">
      <c r="A16" s="118"/>
      <c r="B16" s="121" t="s">
        <v>109</v>
      </c>
      <c r="C16" s="113">
        <v>64.089818306479259</v>
      </c>
      <c r="D16" s="114">
        <v>11217</v>
      </c>
      <c r="E16" s="114">
        <v>11252</v>
      </c>
      <c r="F16" s="114">
        <v>11517</v>
      </c>
      <c r="G16" s="114">
        <v>11514</v>
      </c>
      <c r="H16" s="114">
        <v>11535</v>
      </c>
      <c r="I16" s="115">
        <v>-318</v>
      </c>
      <c r="J16" s="116">
        <v>-2.7568270481144341</v>
      </c>
    </row>
    <row r="17" spans="1:10" s="110" customFormat="1" ht="13.5" customHeight="1" x14ac:dyDescent="0.2">
      <c r="A17" s="118"/>
      <c r="B17" s="121" t="s">
        <v>110</v>
      </c>
      <c r="C17" s="113">
        <v>22.260313107073479</v>
      </c>
      <c r="D17" s="114">
        <v>3896</v>
      </c>
      <c r="E17" s="114">
        <v>3847</v>
      </c>
      <c r="F17" s="114">
        <v>3868</v>
      </c>
      <c r="G17" s="114">
        <v>3804</v>
      </c>
      <c r="H17" s="114">
        <v>3753</v>
      </c>
      <c r="I17" s="115">
        <v>143</v>
      </c>
      <c r="J17" s="116">
        <v>3.8102851052491342</v>
      </c>
    </row>
    <row r="18" spans="1:10" s="110" customFormat="1" ht="13.5" customHeight="1" x14ac:dyDescent="0.2">
      <c r="A18" s="120"/>
      <c r="B18" s="121" t="s">
        <v>111</v>
      </c>
      <c r="C18" s="113">
        <v>1.4112672837390012</v>
      </c>
      <c r="D18" s="114">
        <v>247</v>
      </c>
      <c r="E18" s="114">
        <v>237</v>
      </c>
      <c r="F18" s="114">
        <v>225</v>
      </c>
      <c r="G18" s="114">
        <v>204</v>
      </c>
      <c r="H18" s="114">
        <v>196</v>
      </c>
      <c r="I18" s="115">
        <v>51</v>
      </c>
      <c r="J18" s="116">
        <v>26.020408163265305</v>
      </c>
    </row>
    <row r="19" spans="1:10" s="110" customFormat="1" ht="13.5" customHeight="1" x14ac:dyDescent="0.2">
      <c r="A19" s="120"/>
      <c r="B19" s="121" t="s">
        <v>112</v>
      </c>
      <c r="C19" s="113">
        <v>0.44566335275968461</v>
      </c>
      <c r="D19" s="114">
        <v>78</v>
      </c>
      <c r="E19" s="114">
        <v>75</v>
      </c>
      <c r="F19" s="114">
        <v>78</v>
      </c>
      <c r="G19" s="114">
        <v>60</v>
      </c>
      <c r="H19" s="114">
        <v>52</v>
      </c>
      <c r="I19" s="115">
        <v>26</v>
      </c>
      <c r="J19" s="116">
        <v>50</v>
      </c>
    </row>
    <row r="20" spans="1:10" s="110" customFormat="1" ht="13.5" customHeight="1" x14ac:dyDescent="0.2">
      <c r="A20" s="118" t="s">
        <v>113</v>
      </c>
      <c r="B20" s="122" t="s">
        <v>114</v>
      </c>
      <c r="C20" s="113">
        <v>65.838189921151866</v>
      </c>
      <c r="D20" s="114">
        <v>11523</v>
      </c>
      <c r="E20" s="114">
        <v>11556</v>
      </c>
      <c r="F20" s="114">
        <v>11879</v>
      </c>
      <c r="G20" s="114">
        <v>11578</v>
      </c>
      <c r="H20" s="114">
        <v>11673</v>
      </c>
      <c r="I20" s="115">
        <v>-150</v>
      </c>
      <c r="J20" s="116">
        <v>-1.2850167052171679</v>
      </c>
    </row>
    <row r="21" spans="1:10" s="110" customFormat="1" ht="13.5" customHeight="1" x14ac:dyDescent="0.2">
      <c r="A21" s="120"/>
      <c r="B21" s="122" t="s">
        <v>115</v>
      </c>
      <c r="C21" s="113">
        <v>34.161810078848134</v>
      </c>
      <c r="D21" s="114">
        <v>5979</v>
      </c>
      <c r="E21" s="114">
        <v>5999</v>
      </c>
      <c r="F21" s="114">
        <v>6021</v>
      </c>
      <c r="G21" s="114">
        <v>5979</v>
      </c>
      <c r="H21" s="114">
        <v>5970</v>
      </c>
      <c r="I21" s="115">
        <v>9</v>
      </c>
      <c r="J21" s="116">
        <v>0.15075376884422109</v>
      </c>
    </row>
    <row r="22" spans="1:10" s="110" customFormat="1" ht="13.5" customHeight="1" x14ac:dyDescent="0.2">
      <c r="A22" s="118" t="s">
        <v>113</v>
      </c>
      <c r="B22" s="122" t="s">
        <v>116</v>
      </c>
      <c r="C22" s="113">
        <v>86.555822191749513</v>
      </c>
      <c r="D22" s="114">
        <v>15149</v>
      </c>
      <c r="E22" s="114">
        <v>15286</v>
      </c>
      <c r="F22" s="114">
        <v>15448</v>
      </c>
      <c r="G22" s="114">
        <v>15163</v>
      </c>
      <c r="H22" s="114">
        <v>15356</v>
      </c>
      <c r="I22" s="115">
        <v>-207</v>
      </c>
      <c r="J22" s="116">
        <v>-1.3480072935660328</v>
      </c>
    </row>
    <row r="23" spans="1:10" s="110" customFormat="1" ht="13.5" customHeight="1" x14ac:dyDescent="0.2">
      <c r="A23" s="123"/>
      <c r="B23" s="124" t="s">
        <v>117</v>
      </c>
      <c r="C23" s="125">
        <v>13.427036910067422</v>
      </c>
      <c r="D23" s="114">
        <v>2350</v>
      </c>
      <c r="E23" s="114">
        <v>2266</v>
      </c>
      <c r="F23" s="114">
        <v>2448</v>
      </c>
      <c r="G23" s="114">
        <v>2389</v>
      </c>
      <c r="H23" s="114">
        <v>2281</v>
      </c>
      <c r="I23" s="115">
        <v>69</v>
      </c>
      <c r="J23" s="116">
        <v>3.0249890398947832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5082</v>
      </c>
      <c r="E26" s="114">
        <v>5310</v>
      </c>
      <c r="F26" s="114">
        <v>5405</v>
      </c>
      <c r="G26" s="114">
        <v>5385</v>
      </c>
      <c r="H26" s="140">
        <v>5258</v>
      </c>
      <c r="I26" s="115">
        <v>-176</v>
      </c>
      <c r="J26" s="116">
        <v>-3.3472803347280333</v>
      </c>
    </row>
    <row r="27" spans="1:10" s="110" customFormat="1" ht="13.5" customHeight="1" x14ac:dyDescent="0.2">
      <c r="A27" s="118" t="s">
        <v>105</v>
      </c>
      <c r="B27" s="119" t="s">
        <v>106</v>
      </c>
      <c r="C27" s="113">
        <v>36.107831562377015</v>
      </c>
      <c r="D27" s="115">
        <v>1835</v>
      </c>
      <c r="E27" s="114">
        <v>1879</v>
      </c>
      <c r="F27" s="114">
        <v>1925</v>
      </c>
      <c r="G27" s="114">
        <v>1906</v>
      </c>
      <c r="H27" s="140">
        <v>1845</v>
      </c>
      <c r="I27" s="115">
        <v>-10</v>
      </c>
      <c r="J27" s="116">
        <v>-0.54200542005420049</v>
      </c>
    </row>
    <row r="28" spans="1:10" s="110" customFormat="1" ht="13.5" customHeight="1" x14ac:dyDescent="0.2">
      <c r="A28" s="120"/>
      <c r="B28" s="119" t="s">
        <v>107</v>
      </c>
      <c r="C28" s="113">
        <v>63.892168437622985</v>
      </c>
      <c r="D28" s="115">
        <v>3247</v>
      </c>
      <c r="E28" s="114">
        <v>3431</v>
      </c>
      <c r="F28" s="114">
        <v>3480</v>
      </c>
      <c r="G28" s="114">
        <v>3479</v>
      </c>
      <c r="H28" s="140">
        <v>3413</v>
      </c>
      <c r="I28" s="115">
        <v>-166</v>
      </c>
      <c r="J28" s="116">
        <v>-4.8637562261939644</v>
      </c>
    </row>
    <row r="29" spans="1:10" s="110" customFormat="1" ht="13.5" customHeight="1" x14ac:dyDescent="0.2">
      <c r="A29" s="118" t="s">
        <v>105</v>
      </c>
      <c r="B29" s="121" t="s">
        <v>108</v>
      </c>
      <c r="C29" s="113">
        <v>14.325068870523417</v>
      </c>
      <c r="D29" s="115">
        <v>728</v>
      </c>
      <c r="E29" s="114">
        <v>771</v>
      </c>
      <c r="F29" s="114">
        <v>807</v>
      </c>
      <c r="G29" s="114">
        <v>799</v>
      </c>
      <c r="H29" s="140">
        <v>735</v>
      </c>
      <c r="I29" s="115">
        <v>-7</v>
      </c>
      <c r="J29" s="116">
        <v>-0.95238095238095233</v>
      </c>
    </row>
    <row r="30" spans="1:10" s="110" customFormat="1" ht="13.5" customHeight="1" x14ac:dyDescent="0.2">
      <c r="A30" s="118"/>
      <c r="B30" s="121" t="s">
        <v>109</v>
      </c>
      <c r="C30" s="113">
        <v>45.198740653286109</v>
      </c>
      <c r="D30" s="115">
        <v>2297</v>
      </c>
      <c r="E30" s="114">
        <v>2440</v>
      </c>
      <c r="F30" s="114">
        <v>2487</v>
      </c>
      <c r="G30" s="114">
        <v>2504</v>
      </c>
      <c r="H30" s="140">
        <v>2473</v>
      </c>
      <c r="I30" s="115">
        <v>-176</v>
      </c>
      <c r="J30" s="116">
        <v>-7.1168621107966032</v>
      </c>
    </row>
    <row r="31" spans="1:10" s="110" customFormat="1" ht="13.5" customHeight="1" x14ac:dyDescent="0.2">
      <c r="A31" s="118"/>
      <c r="B31" s="121" t="s">
        <v>110</v>
      </c>
      <c r="C31" s="113">
        <v>22.392758756395121</v>
      </c>
      <c r="D31" s="115">
        <v>1138</v>
      </c>
      <c r="E31" s="114">
        <v>1167</v>
      </c>
      <c r="F31" s="114">
        <v>1159</v>
      </c>
      <c r="G31" s="114">
        <v>1149</v>
      </c>
      <c r="H31" s="140">
        <v>1152</v>
      </c>
      <c r="I31" s="115">
        <v>-14</v>
      </c>
      <c r="J31" s="116">
        <v>-1.2152777777777777</v>
      </c>
    </row>
    <row r="32" spans="1:10" s="110" customFormat="1" ht="13.5" customHeight="1" x14ac:dyDescent="0.2">
      <c r="A32" s="120"/>
      <c r="B32" s="121" t="s">
        <v>111</v>
      </c>
      <c r="C32" s="113">
        <v>18.083431719795357</v>
      </c>
      <c r="D32" s="115">
        <v>919</v>
      </c>
      <c r="E32" s="114">
        <v>932</v>
      </c>
      <c r="F32" s="114">
        <v>952</v>
      </c>
      <c r="G32" s="114">
        <v>933</v>
      </c>
      <c r="H32" s="140">
        <v>898</v>
      </c>
      <c r="I32" s="115">
        <v>21</v>
      </c>
      <c r="J32" s="116">
        <v>2.338530066815145</v>
      </c>
    </row>
    <row r="33" spans="1:10" s="110" customFormat="1" ht="13.5" customHeight="1" x14ac:dyDescent="0.2">
      <c r="A33" s="120"/>
      <c r="B33" s="121" t="s">
        <v>112</v>
      </c>
      <c r="C33" s="113">
        <v>1.7119244391971664</v>
      </c>
      <c r="D33" s="115">
        <v>87</v>
      </c>
      <c r="E33" s="114">
        <v>97</v>
      </c>
      <c r="F33" s="114">
        <v>108</v>
      </c>
      <c r="G33" s="114">
        <v>94</v>
      </c>
      <c r="H33" s="140">
        <v>78</v>
      </c>
      <c r="I33" s="115">
        <v>9</v>
      </c>
      <c r="J33" s="116">
        <v>11.538461538461538</v>
      </c>
    </row>
    <row r="34" spans="1:10" s="110" customFormat="1" ht="13.5" customHeight="1" x14ac:dyDescent="0.2">
      <c r="A34" s="118" t="s">
        <v>113</v>
      </c>
      <c r="B34" s="122" t="s">
        <v>116</v>
      </c>
      <c r="C34" s="113">
        <v>89.767807949626132</v>
      </c>
      <c r="D34" s="115">
        <v>4562</v>
      </c>
      <c r="E34" s="114">
        <v>4763</v>
      </c>
      <c r="F34" s="114">
        <v>4882</v>
      </c>
      <c r="G34" s="114">
        <v>4846</v>
      </c>
      <c r="H34" s="140">
        <v>4756</v>
      </c>
      <c r="I34" s="115">
        <v>-194</v>
      </c>
      <c r="J34" s="116">
        <v>-4.0790580319596303</v>
      </c>
    </row>
    <row r="35" spans="1:10" s="110" customFormat="1" ht="13.5" customHeight="1" x14ac:dyDescent="0.2">
      <c r="A35" s="118"/>
      <c r="B35" s="119" t="s">
        <v>117</v>
      </c>
      <c r="C35" s="113">
        <v>9.8780007870916968</v>
      </c>
      <c r="D35" s="115">
        <v>502</v>
      </c>
      <c r="E35" s="114">
        <v>527</v>
      </c>
      <c r="F35" s="114">
        <v>504</v>
      </c>
      <c r="G35" s="114">
        <v>521</v>
      </c>
      <c r="H35" s="140">
        <v>489</v>
      </c>
      <c r="I35" s="115">
        <v>13</v>
      </c>
      <c r="J35" s="116">
        <v>2.6584867075664622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3119</v>
      </c>
      <c r="E37" s="114">
        <v>3244</v>
      </c>
      <c r="F37" s="114">
        <v>3290</v>
      </c>
      <c r="G37" s="114">
        <v>3357</v>
      </c>
      <c r="H37" s="140">
        <v>3277</v>
      </c>
      <c r="I37" s="115">
        <v>-158</v>
      </c>
      <c r="J37" s="116">
        <v>-4.8214830637778459</v>
      </c>
    </row>
    <row r="38" spans="1:10" s="110" customFormat="1" ht="13.5" customHeight="1" x14ac:dyDescent="0.2">
      <c r="A38" s="118" t="s">
        <v>105</v>
      </c>
      <c r="B38" s="119" t="s">
        <v>106</v>
      </c>
      <c r="C38" s="113">
        <v>34.498236614299458</v>
      </c>
      <c r="D38" s="115">
        <v>1076</v>
      </c>
      <c r="E38" s="114">
        <v>1085</v>
      </c>
      <c r="F38" s="114">
        <v>1104</v>
      </c>
      <c r="G38" s="114">
        <v>1133</v>
      </c>
      <c r="H38" s="140">
        <v>1090</v>
      </c>
      <c r="I38" s="115">
        <v>-14</v>
      </c>
      <c r="J38" s="116">
        <v>-1.2844036697247707</v>
      </c>
    </row>
    <row r="39" spans="1:10" s="110" customFormat="1" ht="13.5" customHeight="1" x14ac:dyDescent="0.2">
      <c r="A39" s="120"/>
      <c r="B39" s="119" t="s">
        <v>107</v>
      </c>
      <c r="C39" s="113">
        <v>65.501763385700542</v>
      </c>
      <c r="D39" s="115">
        <v>2043</v>
      </c>
      <c r="E39" s="114">
        <v>2159</v>
      </c>
      <c r="F39" s="114">
        <v>2186</v>
      </c>
      <c r="G39" s="114">
        <v>2224</v>
      </c>
      <c r="H39" s="140">
        <v>2187</v>
      </c>
      <c r="I39" s="115">
        <v>-144</v>
      </c>
      <c r="J39" s="116">
        <v>-6.5843621399176957</v>
      </c>
    </row>
    <row r="40" spans="1:10" s="110" customFormat="1" ht="13.5" customHeight="1" x14ac:dyDescent="0.2">
      <c r="A40" s="118" t="s">
        <v>105</v>
      </c>
      <c r="B40" s="121" t="s">
        <v>108</v>
      </c>
      <c r="C40" s="113">
        <v>16.800256492465532</v>
      </c>
      <c r="D40" s="115">
        <v>524</v>
      </c>
      <c r="E40" s="114">
        <v>555</v>
      </c>
      <c r="F40" s="114">
        <v>571</v>
      </c>
      <c r="G40" s="114">
        <v>609</v>
      </c>
      <c r="H40" s="140">
        <v>554</v>
      </c>
      <c r="I40" s="115">
        <v>-30</v>
      </c>
      <c r="J40" s="116">
        <v>-5.4151624548736459</v>
      </c>
    </row>
    <row r="41" spans="1:10" s="110" customFormat="1" ht="13.5" customHeight="1" x14ac:dyDescent="0.2">
      <c r="A41" s="118"/>
      <c r="B41" s="121" t="s">
        <v>109</v>
      </c>
      <c r="C41" s="113">
        <v>31.292080795126644</v>
      </c>
      <c r="D41" s="115">
        <v>976</v>
      </c>
      <c r="E41" s="114">
        <v>1044</v>
      </c>
      <c r="F41" s="114">
        <v>1062</v>
      </c>
      <c r="G41" s="114">
        <v>1091</v>
      </c>
      <c r="H41" s="140">
        <v>1083</v>
      </c>
      <c r="I41" s="115">
        <v>-107</v>
      </c>
      <c r="J41" s="116">
        <v>-9.8799630655586341</v>
      </c>
    </row>
    <row r="42" spans="1:10" s="110" customFormat="1" ht="13.5" customHeight="1" x14ac:dyDescent="0.2">
      <c r="A42" s="118"/>
      <c r="B42" s="121" t="s">
        <v>110</v>
      </c>
      <c r="C42" s="113">
        <v>23.565245270920165</v>
      </c>
      <c r="D42" s="115">
        <v>735</v>
      </c>
      <c r="E42" s="114">
        <v>743</v>
      </c>
      <c r="F42" s="114">
        <v>735</v>
      </c>
      <c r="G42" s="114">
        <v>751</v>
      </c>
      <c r="H42" s="140">
        <v>765</v>
      </c>
      <c r="I42" s="115">
        <v>-30</v>
      </c>
      <c r="J42" s="116">
        <v>-3.9215686274509802</v>
      </c>
    </row>
    <row r="43" spans="1:10" s="110" customFormat="1" ht="13.5" customHeight="1" x14ac:dyDescent="0.2">
      <c r="A43" s="120"/>
      <c r="B43" s="121" t="s">
        <v>111</v>
      </c>
      <c r="C43" s="113">
        <v>28.342417441487655</v>
      </c>
      <c r="D43" s="115">
        <v>884</v>
      </c>
      <c r="E43" s="114">
        <v>902</v>
      </c>
      <c r="F43" s="114">
        <v>922</v>
      </c>
      <c r="G43" s="114">
        <v>906</v>
      </c>
      <c r="H43" s="140">
        <v>875</v>
      </c>
      <c r="I43" s="115">
        <v>9</v>
      </c>
      <c r="J43" s="116">
        <v>1.0285714285714285</v>
      </c>
    </row>
    <row r="44" spans="1:10" s="110" customFormat="1" ht="13.5" customHeight="1" x14ac:dyDescent="0.2">
      <c r="A44" s="120"/>
      <c r="B44" s="121" t="s">
        <v>112</v>
      </c>
      <c r="C44" s="113">
        <v>2.5649246553382494</v>
      </c>
      <c r="D44" s="115">
        <v>80</v>
      </c>
      <c r="E44" s="114">
        <v>91</v>
      </c>
      <c r="F44" s="114">
        <v>100</v>
      </c>
      <c r="G44" s="114">
        <v>88</v>
      </c>
      <c r="H44" s="140" t="s">
        <v>513</v>
      </c>
      <c r="I44" s="115" t="s">
        <v>513</v>
      </c>
      <c r="J44" s="116" t="s">
        <v>513</v>
      </c>
    </row>
    <row r="45" spans="1:10" s="110" customFormat="1" ht="13.5" customHeight="1" x14ac:dyDescent="0.2">
      <c r="A45" s="118" t="s">
        <v>113</v>
      </c>
      <c r="B45" s="122" t="s">
        <v>116</v>
      </c>
      <c r="C45" s="113">
        <v>89.772362936838732</v>
      </c>
      <c r="D45" s="115">
        <v>2800</v>
      </c>
      <c r="E45" s="114">
        <v>2928</v>
      </c>
      <c r="F45" s="114">
        <v>2971</v>
      </c>
      <c r="G45" s="114">
        <v>3024</v>
      </c>
      <c r="H45" s="140">
        <v>2975</v>
      </c>
      <c r="I45" s="115">
        <v>-175</v>
      </c>
      <c r="J45" s="116">
        <v>-5.882352941176471</v>
      </c>
    </row>
    <row r="46" spans="1:10" s="110" customFormat="1" ht="13.5" customHeight="1" x14ac:dyDescent="0.2">
      <c r="A46" s="118"/>
      <c r="B46" s="119" t="s">
        <v>117</v>
      </c>
      <c r="C46" s="113">
        <v>9.6505290157101626</v>
      </c>
      <c r="D46" s="115">
        <v>301</v>
      </c>
      <c r="E46" s="114">
        <v>296</v>
      </c>
      <c r="F46" s="114">
        <v>300</v>
      </c>
      <c r="G46" s="114">
        <v>315</v>
      </c>
      <c r="H46" s="140">
        <v>289</v>
      </c>
      <c r="I46" s="115">
        <v>12</v>
      </c>
      <c r="J46" s="116">
        <v>4.1522491349480966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1963</v>
      </c>
      <c r="E48" s="114">
        <v>2066</v>
      </c>
      <c r="F48" s="114">
        <v>2115</v>
      </c>
      <c r="G48" s="114">
        <v>2028</v>
      </c>
      <c r="H48" s="140">
        <v>1981</v>
      </c>
      <c r="I48" s="115">
        <v>-18</v>
      </c>
      <c r="J48" s="116">
        <v>-0.90863200403836442</v>
      </c>
    </row>
    <row r="49" spans="1:12" s="110" customFormat="1" ht="13.5" customHeight="1" x14ac:dyDescent="0.2">
      <c r="A49" s="118" t="s">
        <v>105</v>
      </c>
      <c r="B49" s="119" t="s">
        <v>106</v>
      </c>
      <c r="C49" s="113">
        <v>38.665308201732046</v>
      </c>
      <c r="D49" s="115">
        <v>759</v>
      </c>
      <c r="E49" s="114">
        <v>794</v>
      </c>
      <c r="F49" s="114">
        <v>821</v>
      </c>
      <c r="G49" s="114">
        <v>773</v>
      </c>
      <c r="H49" s="140">
        <v>755</v>
      </c>
      <c r="I49" s="115">
        <v>4</v>
      </c>
      <c r="J49" s="116">
        <v>0.5298013245033113</v>
      </c>
    </row>
    <row r="50" spans="1:12" s="110" customFormat="1" ht="13.5" customHeight="1" x14ac:dyDescent="0.2">
      <c r="A50" s="120"/>
      <c r="B50" s="119" t="s">
        <v>107</v>
      </c>
      <c r="C50" s="113">
        <v>61.334691798267954</v>
      </c>
      <c r="D50" s="115">
        <v>1204</v>
      </c>
      <c r="E50" s="114">
        <v>1272</v>
      </c>
      <c r="F50" s="114">
        <v>1294</v>
      </c>
      <c r="G50" s="114">
        <v>1255</v>
      </c>
      <c r="H50" s="140">
        <v>1226</v>
      </c>
      <c r="I50" s="115">
        <v>-22</v>
      </c>
      <c r="J50" s="116">
        <v>-1.7944535073409462</v>
      </c>
    </row>
    <row r="51" spans="1:12" s="110" customFormat="1" ht="13.5" customHeight="1" x14ac:dyDescent="0.2">
      <c r="A51" s="118" t="s">
        <v>105</v>
      </c>
      <c r="B51" s="121" t="s">
        <v>108</v>
      </c>
      <c r="C51" s="113">
        <v>10.392256749872644</v>
      </c>
      <c r="D51" s="115">
        <v>204</v>
      </c>
      <c r="E51" s="114">
        <v>216</v>
      </c>
      <c r="F51" s="114">
        <v>236</v>
      </c>
      <c r="G51" s="114">
        <v>190</v>
      </c>
      <c r="H51" s="140">
        <v>181</v>
      </c>
      <c r="I51" s="115">
        <v>23</v>
      </c>
      <c r="J51" s="116">
        <v>12.707182320441989</v>
      </c>
    </row>
    <row r="52" spans="1:12" s="110" customFormat="1" ht="13.5" customHeight="1" x14ac:dyDescent="0.2">
      <c r="A52" s="118"/>
      <c r="B52" s="121" t="s">
        <v>109</v>
      </c>
      <c r="C52" s="113">
        <v>67.294956698930207</v>
      </c>
      <c r="D52" s="115">
        <v>1321</v>
      </c>
      <c r="E52" s="114">
        <v>1396</v>
      </c>
      <c r="F52" s="114">
        <v>1425</v>
      </c>
      <c r="G52" s="114">
        <v>1413</v>
      </c>
      <c r="H52" s="140">
        <v>1390</v>
      </c>
      <c r="I52" s="115">
        <v>-69</v>
      </c>
      <c r="J52" s="116">
        <v>-4.9640287769784175</v>
      </c>
    </row>
    <row r="53" spans="1:12" s="110" customFormat="1" ht="13.5" customHeight="1" x14ac:dyDescent="0.2">
      <c r="A53" s="118"/>
      <c r="B53" s="121" t="s">
        <v>110</v>
      </c>
      <c r="C53" s="113">
        <v>20.52980132450331</v>
      </c>
      <c r="D53" s="115">
        <v>403</v>
      </c>
      <c r="E53" s="114">
        <v>424</v>
      </c>
      <c r="F53" s="114">
        <v>424</v>
      </c>
      <c r="G53" s="114">
        <v>398</v>
      </c>
      <c r="H53" s="140">
        <v>387</v>
      </c>
      <c r="I53" s="115">
        <v>16</v>
      </c>
      <c r="J53" s="116">
        <v>4.1343669250645991</v>
      </c>
    </row>
    <row r="54" spans="1:12" s="110" customFormat="1" ht="13.5" customHeight="1" x14ac:dyDescent="0.2">
      <c r="A54" s="120"/>
      <c r="B54" s="121" t="s">
        <v>111</v>
      </c>
      <c r="C54" s="113">
        <v>1.782985226693836</v>
      </c>
      <c r="D54" s="115">
        <v>35</v>
      </c>
      <c r="E54" s="114">
        <v>30</v>
      </c>
      <c r="F54" s="114">
        <v>30</v>
      </c>
      <c r="G54" s="114">
        <v>27</v>
      </c>
      <c r="H54" s="140">
        <v>23</v>
      </c>
      <c r="I54" s="115">
        <v>12</v>
      </c>
      <c r="J54" s="116">
        <v>52.173913043478258</v>
      </c>
    </row>
    <row r="55" spans="1:12" s="110" customFormat="1" ht="13.5" customHeight="1" x14ac:dyDescent="0.2">
      <c r="A55" s="120"/>
      <c r="B55" s="121" t="s">
        <v>112</v>
      </c>
      <c r="C55" s="113">
        <v>0.35659704533876718</v>
      </c>
      <c r="D55" s="115">
        <v>7</v>
      </c>
      <c r="E55" s="114">
        <v>6</v>
      </c>
      <c r="F55" s="114">
        <v>8</v>
      </c>
      <c r="G55" s="114">
        <v>6</v>
      </c>
      <c r="H55" s="140" t="s">
        <v>513</v>
      </c>
      <c r="I55" s="115" t="s">
        <v>513</v>
      </c>
      <c r="J55" s="116" t="s">
        <v>513</v>
      </c>
    </row>
    <row r="56" spans="1:12" s="110" customFormat="1" ht="13.5" customHeight="1" x14ac:dyDescent="0.2">
      <c r="A56" s="118" t="s">
        <v>113</v>
      </c>
      <c r="B56" s="122" t="s">
        <v>116</v>
      </c>
      <c r="C56" s="113">
        <v>89.760570555272537</v>
      </c>
      <c r="D56" s="115">
        <v>1762</v>
      </c>
      <c r="E56" s="114">
        <v>1835</v>
      </c>
      <c r="F56" s="114">
        <v>1911</v>
      </c>
      <c r="G56" s="114">
        <v>1822</v>
      </c>
      <c r="H56" s="140">
        <v>1781</v>
      </c>
      <c r="I56" s="115">
        <v>-19</v>
      </c>
      <c r="J56" s="116">
        <v>-1.0668163952835485</v>
      </c>
    </row>
    <row r="57" spans="1:12" s="110" customFormat="1" ht="13.5" customHeight="1" x14ac:dyDescent="0.2">
      <c r="A57" s="142"/>
      <c r="B57" s="124" t="s">
        <v>117</v>
      </c>
      <c r="C57" s="125">
        <v>10.239429444727458</v>
      </c>
      <c r="D57" s="143">
        <v>201</v>
      </c>
      <c r="E57" s="144">
        <v>231</v>
      </c>
      <c r="F57" s="144">
        <v>204</v>
      </c>
      <c r="G57" s="144">
        <v>206</v>
      </c>
      <c r="H57" s="145">
        <v>200</v>
      </c>
      <c r="I57" s="143">
        <v>1</v>
      </c>
      <c r="J57" s="146">
        <v>0.5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6" t="s">
        <v>123</v>
      </c>
      <c r="B60" s="567"/>
      <c r="C60" s="567"/>
      <c r="D60" s="567"/>
      <c r="E60" s="567"/>
      <c r="F60" s="567"/>
      <c r="G60" s="567"/>
      <c r="H60" s="567"/>
      <c r="I60" s="567"/>
      <c r="J60" s="567"/>
      <c r="K60" s="151"/>
      <c r="L60" s="151"/>
    </row>
    <row r="61" spans="1:12" ht="18" customHeight="1" x14ac:dyDescent="0.2">
      <c r="A61" s="566"/>
      <c r="B61" s="567"/>
      <c r="C61" s="567"/>
      <c r="D61" s="567"/>
      <c r="E61" s="567"/>
      <c r="F61" s="567"/>
      <c r="G61" s="567"/>
      <c r="H61" s="567"/>
      <c r="I61" s="567"/>
      <c r="J61" s="567"/>
      <c r="K61" s="151"/>
      <c r="L61" s="151"/>
    </row>
    <row r="63" spans="1:12" ht="15.95" customHeight="1" x14ac:dyDescent="0.2">
      <c r="B63" s="566"/>
      <c r="C63" s="567"/>
      <c r="D63" s="567"/>
      <c r="E63" s="567"/>
      <c r="F63" s="567"/>
      <c r="G63" s="567"/>
      <c r="H63" s="567"/>
      <c r="I63" s="567"/>
      <c r="J63" s="567"/>
      <c r="K63" s="567"/>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69" t="s">
        <v>124</v>
      </c>
      <c r="B3" s="569"/>
      <c r="C3" s="569"/>
      <c r="D3" s="569"/>
      <c r="E3" s="569"/>
      <c r="F3" s="569"/>
      <c r="G3" s="569"/>
      <c r="H3" s="569"/>
      <c r="I3" s="569"/>
      <c r="J3" s="160"/>
      <c r="K3" s="161"/>
    </row>
    <row r="4" spans="1:11" s="94" customFormat="1" ht="15" x14ac:dyDescent="0.2">
      <c r="A4" s="569" t="s">
        <v>125</v>
      </c>
      <c r="B4" s="569"/>
      <c r="C4" s="569"/>
      <c r="D4" s="569"/>
      <c r="E4" s="569"/>
      <c r="F4" s="569"/>
      <c r="G4" s="569"/>
      <c r="H4" s="569"/>
      <c r="I4" s="569"/>
      <c r="J4" s="160"/>
      <c r="K4" s="161"/>
    </row>
    <row r="5" spans="1:11" s="166" customFormat="1" ht="12" customHeight="1" x14ac:dyDescent="0.2">
      <c r="A5" s="571" t="s">
        <v>126</v>
      </c>
      <c r="B5" s="571"/>
      <c r="C5" s="571"/>
      <c r="D5" s="571"/>
      <c r="E5" s="162"/>
      <c r="F5" s="162"/>
      <c r="G5" s="162"/>
      <c r="H5" s="162"/>
      <c r="I5" s="163"/>
      <c r="J5" s="164"/>
      <c r="K5" s="165"/>
    </row>
    <row r="6" spans="1:11" s="94" customFormat="1" ht="11.25" customHeight="1" x14ac:dyDescent="0.2">
      <c r="A6" s="593" t="s">
        <v>57</v>
      </c>
      <c r="B6" s="593"/>
      <c r="C6" s="167"/>
      <c r="D6" s="594" t="s">
        <v>127</v>
      </c>
      <c r="E6" s="594"/>
      <c r="F6" s="594"/>
      <c r="G6" s="594"/>
      <c r="H6" s="594"/>
      <c r="I6" s="594"/>
      <c r="J6" s="160"/>
      <c r="K6" s="161"/>
    </row>
    <row r="7" spans="1:11" s="94" customFormat="1" ht="24.95" customHeight="1" x14ac:dyDescent="0.2">
      <c r="A7" s="168"/>
      <c r="B7" s="169"/>
      <c r="C7" s="170"/>
      <c r="D7" s="592" t="s">
        <v>66</v>
      </c>
      <c r="E7" s="592"/>
      <c r="F7" s="592"/>
      <c r="G7" s="592" t="s">
        <v>128</v>
      </c>
      <c r="H7" s="592"/>
      <c r="I7" s="592"/>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8" t="s">
        <v>13</v>
      </c>
      <c r="B15" s="570"/>
      <c r="C15" s="570"/>
      <c r="D15" s="570"/>
      <c r="E15" s="570"/>
      <c r="F15" s="570"/>
      <c r="G15" s="570"/>
      <c r="H15" s="570"/>
      <c r="I15" s="599"/>
      <c r="J15" s="188"/>
      <c r="K15" s="161"/>
    </row>
    <row r="16" spans="1:11" s="192" customFormat="1" ht="24.95" customHeight="1" x14ac:dyDescent="0.2">
      <c r="A16" s="600" t="s">
        <v>104</v>
      </c>
      <c r="B16" s="601"/>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6" t="s">
        <v>139</v>
      </c>
      <c r="C20" s="596"/>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6" t="s">
        <v>143</v>
      </c>
      <c r="C22" s="596"/>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6" t="s">
        <v>155</v>
      </c>
      <c r="C28" s="596"/>
      <c r="D28" s="196"/>
      <c r="E28" s="196"/>
      <c r="F28" s="196"/>
      <c r="G28" s="196"/>
      <c r="H28" s="196"/>
      <c r="I28" s="197"/>
    </row>
    <row r="29" spans="1:9" s="198" customFormat="1" ht="24.95" customHeight="1" x14ac:dyDescent="0.2">
      <c r="A29" s="193" t="s">
        <v>156</v>
      </c>
      <c r="B29" s="596" t="s">
        <v>157</v>
      </c>
      <c r="C29" s="596"/>
      <c r="D29" s="196"/>
      <c r="E29" s="196"/>
      <c r="F29" s="196"/>
      <c r="G29" s="196"/>
      <c r="H29" s="196"/>
      <c r="I29" s="197"/>
    </row>
    <row r="30" spans="1:9" s="198" customFormat="1" ht="24.95" customHeight="1" x14ac:dyDescent="0.2">
      <c r="A30" s="201" t="s">
        <v>158</v>
      </c>
      <c r="B30" s="595" t="s">
        <v>159</v>
      </c>
      <c r="C30" s="595"/>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6" t="s">
        <v>162</v>
      </c>
      <c r="C32" s="596"/>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6" t="s">
        <v>168</v>
      </c>
      <c r="C36" s="596"/>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7" t="s">
        <v>175</v>
      </c>
      <c r="B44" s="597"/>
      <c r="C44" s="597"/>
      <c r="D44" s="597"/>
      <c r="E44" s="597"/>
      <c r="F44" s="597"/>
      <c r="G44" s="597"/>
      <c r="H44" s="597"/>
      <c r="I44" s="597"/>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176</v>
      </c>
      <c r="B3" s="569"/>
      <c r="C3" s="569"/>
      <c r="D3" s="569"/>
      <c r="E3" s="569"/>
      <c r="F3" s="569"/>
      <c r="G3" s="569"/>
      <c r="H3" s="569"/>
      <c r="I3" s="569"/>
      <c r="J3" s="569"/>
    </row>
    <row r="4" spans="1:15" s="94" customFormat="1" ht="12" customHeight="1" x14ac:dyDescent="0.2">
      <c r="A4" s="571" t="s">
        <v>126</v>
      </c>
      <c r="B4" s="571"/>
      <c r="C4" s="571"/>
      <c r="D4" s="571"/>
      <c r="E4" s="571"/>
      <c r="F4" s="571"/>
      <c r="G4" s="571"/>
      <c r="H4" s="571"/>
      <c r="I4" s="571"/>
      <c r="J4" s="571"/>
    </row>
    <row r="5" spans="1:15" s="94" customFormat="1" ht="11.25" customHeight="1" x14ac:dyDescent="0.2">
      <c r="A5" s="571" t="s">
        <v>57</v>
      </c>
      <c r="B5" s="571"/>
      <c r="C5" s="571"/>
      <c r="D5" s="571"/>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4" t="s">
        <v>177</v>
      </c>
      <c r="B7" s="575"/>
      <c r="C7" s="580" t="s">
        <v>178</v>
      </c>
      <c r="D7" s="583" t="s">
        <v>179</v>
      </c>
      <c r="E7" s="584"/>
      <c r="F7" s="584"/>
      <c r="G7" s="584"/>
      <c r="H7" s="585"/>
      <c r="I7" s="586" t="s">
        <v>180</v>
      </c>
      <c r="J7" s="587"/>
      <c r="K7" s="96"/>
      <c r="L7" s="96"/>
      <c r="M7" s="96"/>
      <c r="N7" s="96"/>
      <c r="O7" s="96"/>
    </row>
    <row r="8" spans="1:15" ht="21.7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17502</v>
      </c>
      <c r="E12" s="236">
        <v>17555</v>
      </c>
      <c r="F12" s="114">
        <v>17900</v>
      </c>
      <c r="G12" s="114">
        <v>17557</v>
      </c>
      <c r="H12" s="140">
        <v>17643</v>
      </c>
      <c r="I12" s="115">
        <v>-141</v>
      </c>
      <c r="J12" s="116">
        <v>-0.79918381227682367</v>
      </c>
    </row>
    <row r="13" spans="1:15" s="110" customFormat="1" ht="12" customHeight="1" x14ac:dyDescent="0.2">
      <c r="A13" s="118" t="s">
        <v>105</v>
      </c>
      <c r="B13" s="119" t="s">
        <v>106</v>
      </c>
      <c r="C13" s="113">
        <v>45.474802879670897</v>
      </c>
      <c r="D13" s="115">
        <v>7959</v>
      </c>
      <c r="E13" s="114">
        <v>7935</v>
      </c>
      <c r="F13" s="114">
        <v>8183</v>
      </c>
      <c r="G13" s="114">
        <v>7991</v>
      </c>
      <c r="H13" s="140">
        <v>8009</v>
      </c>
      <c r="I13" s="115">
        <v>-50</v>
      </c>
      <c r="J13" s="116">
        <v>-0.62429766512673246</v>
      </c>
    </row>
    <row r="14" spans="1:15" s="110" customFormat="1" ht="12" customHeight="1" x14ac:dyDescent="0.2">
      <c r="A14" s="118"/>
      <c r="B14" s="119" t="s">
        <v>107</v>
      </c>
      <c r="C14" s="113">
        <v>54.525197120329103</v>
      </c>
      <c r="D14" s="115">
        <v>9543</v>
      </c>
      <c r="E14" s="114">
        <v>9620</v>
      </c>
      <c r="F14" s="114">
        <v>9717</v>
      </c>
      <c r="G14" s="114">
        <v>9566</v>
      </c>
      <c r="H14" s="140">
        <v>9634</v>
      </c>
      <c r="I14" s="115">
        <v>-91</v>
      </c>
      <c r="J14" s="116">
        <v>-0.94457130994394856</v>
      </c>
    </row>
    <row r="15" spans="1:15" s="110" customFormat="1" ht="12" customHeight="1" x14ac:dyDescent="0.2">
      <c r="A15" s="118" t="s">
        <v>105</v>
      </c>
      <c r="B15" s="121" t="s">
        <v>108</v>
      </c>
      <c r="C15" s="113">
        <v>12.238601302708261</v>
      </c>
      <c r="D15" s="115">
        <v>2142</v>
      </c>
      <c r="E15" s="114">
        <v>2219</v>
      </c>
      <c r="F15" s="114">
        <v>2290</v>
      </c>
      <c r="G15" s="114">
        <v>2035</v>
      </c>
      <c r="H15" s="140">
        <v>2159</v>
      </c>
      <c r="I15" s="115">
        <v>-17</v>
      </c>
      <c r="J15" s="116">
        <v>-0.78740157480314965</v>
      </c>
    </row>
    <row r="16" spans="1:15" s="110" customFormat="1" ht="12" customHeight="1" x14ac:dyDescent="0.2">
      <c r="A16" s="118"/>
      <c r="B16" s="121" t="s">
        <v>109</v>
      </c>
      <c r="C16" s="113">
        <v>64.089818306479259</v>
      </c>
      <c r="D16" s="115">
        <v>11217</v>
      </c>
      <c r="E16" s="114">
        <v>11252</v>
      </c>
      <c r="F16" s="114">
        <v>11517</v>
      </c>
      <c r="G16" s="114">
        <v>11514</v>
      </c>
      <c r="H16" s="140">
        <v>11535</v>
      </c>
      <c r="I16" s="115">
        <v>-318</v>
      </c>
      <c r="J16" s="116">
        <v>-2.7568270481144341</v>
      </c>
    </row>
    <row r="17" spans="1:10" s="110" customFormat="1" ht="12" customHeight="1" x14ac:dyDescent="0.2">
      <c r="A17" s="118"/>
      <c r="B17" s="121" t="s">
        <v>110</v>
      </c>
      <c r="C17" s="113">
        <v>22.260313107073479</v>
      </c>
      <c r="D17" s="115">
        <v>3896</v>
      </c>
      <c r="E17" s="114">
        <v>3847</v>
      </c>
      <c r="F17" s="114">
        <v>3868</v>
      </c>
      <c r="G17" s="114">
        <v>3804</v>
      </c>
      <c r="H17" s="140">
        <v>3753</v>
      </c>
      <c r="I17" s="115">
        <v>143</v>
      </c>
      <c r="J17" s="116">
        <v>3.8102851052491342</v>
      </c>
    </row>
    <row r="18" spans="1:10" s="110" customFormat="1" ht="12" customHeight="1" x14ac:dyDescent="0.2">
      <c r="A18" s="120"/>
      <c r="B18" s="121" t="s">
        <v>111</v>
      </c>
      <c r="C18" s="113">
        <v>1.4112672837390012</v>
      </c>
      <c r="D18" s="115">
        <v>247</v>
      </c>
      <c r="E18" s="114">
        <v>237</v>
      </c>
      <c r="F18" s="114">
        <v>225</v>
      </c>
      <c r="G18" s="114">
        <v>204</v>
      </c>
      <c r="H18" s="140">
        <v>196</v>
      </c>
      <c r="I18" s="115">
        <v>51</v>
      </c>
      <c r="J18" s="116">
        <v>26.020408163265305</v>
      </c>
    </row>
    <row r="19" spans="1:10" s="110" customFormat="1" ht="12" customHeight="1" x14ac:dyDescent="0.2">
      <c r="A19" s="120"/>
      <c r="B19" s="121" t="s">
        <v>112</v>
      </c>
      <c r="C19" s="113">
        <v>0.44566335275968461</v>
      </c>
      <c r="D19" s="115">
        <v>78</v>
      </c>
      <c r="E19" s="114">
        <v>75</v>
      </c>
      <c r="F19" s="114">
        <v>78</v>
      </c>
      <c r="G19" s="114">
        <v>60</v>
      </c>
      <c r="H19" s="140">
        <v>52</v>
      </c>
      <c r="I19" s="115">
        <v>26</v>
      </c>
      <c r="J19" s="116">
        <v>50</v>
      </c>
    </row>
    <row r="20" spans="1:10" s="110" customFormat="1" ht="12" customHeight="1" x14ac:dyDescent="0.2">
      <c r="A20" s="118" t="s">
        <v>113</v>
      </c>
      <c r="B20" s="119" t="s">
        <v>181</v>
      </c>
      <c r="C20" s="113">
        <v>65.838189921151866</v>
      </c>
      <c r="D20" s="115">
        <v>11523</v>
      </c>
      <c r="E20" s="114">
        <v>11556</v>
      </c>
      <c r="F20" s="114">
        <v>11879</v>
      </c>
      <c r="G20" s="114">
        <v>11578</v>
      </c>
      <c r="H20" s="140">
        <v>11673</v>
      </c>
      <c r="I20" s="115">
        <v>-150</v>
      </c>
      <c r="J20" s="116">
        <v>-1.2850167052171679</v>
      </c>
    </row>
    <row r="21" spans="1:10" s="110" customFormat="1" ht="12" customHeight="1" x14ac:dyDescent="0.2">
      <c r="A21" s="118"/>
      <c r="B21" s="119" t="s">
        <v>182</v>
      </c>
      <c r="C21" s="113">
        <v>34.161810078848134</v>
      </c>
      <c r="D21" s="115">
        <v>5979</v>
      </c>
      <c r="E21" s="114">
        <v>5999</v>
      </c>
      <c r="F21" s="114">
        <v>6021</v>
      </c>
      <c r="G21" s="114">
        <v>5979</v>
      </c>
      <c r="H21" s="140">
        <v>5970</v>
      </c>
      <c r="I21" s="115">
        <v>9</v>
      </c>
      <c r="J21" s="116">
        <v>0.15075376884422109</v>
      </c>
    </row>
    <row r="22" spans="1:10" s="110" customFormat="1" ht="12" customHeight="1" x14ac:dyDescent="0.2">
      <c r="A22" s="118" t="s">
        <v>113</v>
      </c>
      <c r="B22" s="119" t="s">
        <v>116</v>
      </c>
      <c r="C22" s="113">
        <v>86.555822191749513</v>
      </c>
      <c r="D22" s="115">
        <v>15149</v>
      </c>
      <c r="E22" s="114">
        <v>15286</v>
      </c>
      <c r="F22" s="114">
        <v>15448</v>
      </c>
      <c r="G22" s="114">
        <v>15163</v>
      </c>
      <c r="H22" s="140">
        <v>15356</v>
      </c>
      <c r="I22" s="115">
        <v>-207</v>
      </c>
      <c r="J22" s="116">
        <v>-1.3480072935660328</v>
      </c>
    </row>
    <row r="23" spans="1:10" s="110" customFormat="1" ht="12" customHeight="1" x14ac:dyDescent="0.2">
      <c r="A23" s="118"/>
      <c r="B23" s="119" t="s">
        <v>117</v>
      </c>
      <c r="C23" s="113">
        <v>13.427036910067422</v>
      </c>
      <c r="D23" s="115">
        <v>2350</v>
      </c>
      <c r="E23" s="114">
        <v>2266</v>
      </c>
      <c r="F23" s="114">
        <v>2448</v>
      </c>
      <c r="G23" s="114">
        <v>2389</v>
      </c>
      <c r="H23" s="140">
        <v>2281</v>
      </c>
      <c r="I23" s="115">
        <v>69</v>
      </c>
      <c r="J23" s="116">
        <v>3.0249890398947832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20330</v>
      </c>
      <c r="E64" s="236">
        <v>20382</v>
      </c>
      <c r="F64" s="236">
        <v>20596</v>
      </c>
      <c r="G64" s="236">
        <v>20195</v>
      </c>
      <c r="H64" s="140">
        <v>20242</v>
      </c>
      <c r="I64" s="115">
        <v>88</v>
      </c>
      <c r="J64" s="116">
        <v>0.43473965023219052</v>
      </c>
    </row>
    <row r="65" spans="1:12" s="110" customFormat="1" ht="12" customHeight="1" x14ac:dyDescent="0.2">
      <c r="A65" s="118" t="s">
        <v>105</v>
      </c>
      <c r="B65" s="119" t="s">
        <v>106</v>
      </c>
      <c r="C65" s="113">
        <v>54.525332021642889</v>
      </c>
      <c r="D65" s="235">
        <v>11085</v>
      </c>
      <c r="E65" s="236">
        <v>11070</v>
      </c>
      <c r="F65" s="236">
        <v>11288</v>
      </c>
      <c r="G65" s="236">
        <v>11091</v>
      </c>
      <c r="H65" s="140">
        <v>11060</v>
      </c>
      <c r="I65" s="115">
        <v>25</v>
      </c>
      <c r="J65" s="116">
        <v>0.22603978300180833</v>
      </c>
    </row>
    <row r="66" spans="1:12" s="110" customFormat="1" ht="12" customHeight="1" x14ac:dyDescent="0.2">
      <c r="A66" s="118"/>
      <c r="B66" s="119" t="s">
        <v>107</v>
      </c>
      <c r="C66" s="113">
        <v>45.474667978357111</v>
      </c>
      <c r="D66" s="235">
        <v>9245</v>
      </c>
      <c r="E66" s="236">
        <v>9312</v>
      </c>
      <c r="F66" s="236">
        <v>9308</v>
      </c>
      <c r="G66" s="236">
        <v>9104</v>
      </c>
      <c r="H66" s="140">
        <v>9182</v>
      </c>
      <c r="I66" s="115">
        <v>63</v>
      </c>
      <c r="J66" s="116">
        <v>0.6861250272271836</v>
      </c>
    </row>
    <row r="67" spans="1:12" s="110" customFormat="1" ht="12" customHeight="1" x14ac:dyDescent="0.2">
      <c r="A67" s="118" t="s">
        <v>105</v>
      </c>
      <c r="B67" s="121" t="s">
        <v>108</v>
      </c>
      <c r="C67" s="113">
        <v>9.8229217904574515</v>
      </c>
      <c r="D67" s="235">
        <v>1997</v>
      </c>
      <c r="E67" s="236">
        <v>2051</v>
      </c>
      <c r="F67" s="236">
        <v>2093</v>
      </c>
      <c r="G67" s="236">
        <v>1917</v>
      </c>
      <c r="H67" s="140">
        <v>1989</v>
      </c>
      <c r="I67" s="115">
        <v>8</v>
      </c>
      <c r="J67" s="116">
        <v>0.40221216691804929</v>
      </c>
    </row>
    <row r="68" spans="1:12" s="110" customFormat="1" ht="12" customHeight="1" x14ac:dyDescent="0.2">
      <c r="A68" s="118"/>
      <c r="B68" s="121" t="s">
        <v>109</v>
      </c>
      <c r="C68" s="113">
        <v>66.561731431382199</v>
      </c>
      <c r="D68" s="235">
        <v>13532</v>
      </c>
      <c r="E68" s="236">
        <v>13560</v>
      </c>
      <c r="F68" s="236">
        <v>13738</v>
      </c>
      <c r="G68" s="236">
        <v>13601</v>
      </c>
      <c r="H68" s="140">
        <v>13653</v>
      </c>
      <c r="I68" s="115">
        <v>-121</v>
      </c>
      <c r="J68" s="116">
        <v>-0.88625210576430091</v>
      </c>
    </row>
    <row r="69" spans="1:12" s="110" customFormat="1" ht="12" customHeight="1" x14ac:dyDescent="0.2">
      <c r="A69" s="118"/>
      <c r="B69" s="121" t="s">
        <v>110</v>
      </c>
      <c r="C69" s="113">
        <v>22.22823413674373</v>
      </c>
      <c r="D69" s="235">
        <v>4519</v>
      </c>
      <c r="E69" s="236">
        <v>4495</v>
      </c>
      <c r="F69" s="236">
        <v>4491</v>
      </c>
      <c r="G69" s="236">
        <v>4431</v>
      </c>
      <c r="H69" s="140">
        <v>4364</v>
      </c>
      <c r="I69" s="115">
        <v>155</v>
      </c>
      <c r="J69" s="116">
        <v>3.5517873510540787</v>
      </c>
    </row>
    <row r="70" spans="1:12" s="110" customFormat="1" ht="12" customHeight="1" x14ac:dyDescent="0.2">
      <c r="A70" s="120"/>
      <c r="B70" s="121" t="s">
        <v>111</v>
      </c>
      <c r="C70" s="113">
        <v>1.3871126414166257</v>
      </c>
      <c r="D70" s="235">
        <v>282</v>
      </c>
      <c r="E70" s="236">
        <v>276</v>
      </c>
      <c r="F70" s="236">
        <v>274</v>
      </c>
      <c r="G70" s="236">
        <v>246</v>
      </c>
      <c r="H70" s="140">
        <v>236</v>
      </c>
      <c r="I70" s="115">
        <v>46</v>
      </c>
      <c r="J70" s="116">
        <v>19.491525423728813</v>
      </c>
    </row>
    <row r="71" spans="1:12" s="110" customFormat="1" ht="12" customHeight="1" x14ac:dyDescent="0.2">
      <c r="A71" s="120"/>
      <c r="B71" s="121" t="s">
        <v>112</v>
      </c>
      <c r="C71" s="113">
        <v>0.41318248893261189</v>
      </c>
      <c r="D71" s="235">
        <v>84</v>
      </c>
      <c r="E71" s="236">
        <v>85</v>
      </c>
      <c r="F71" s="236">
        <v>94</v>
      </c>
      <c r="G71" s="236">
        <v>69</v>
      </c>
      <c r="H71" s="140">
        <v>63</v>
      </c>
      <c r="I71" s="115">
        <v>21</v>
      </c>
      <c r="J71" s="116">
        <v>33.333333333333336</v>
      </c>
    </row>
    <row r="72" spans="1:12" s="110" customFormat="1" ht="12" customHeight="1" x14ac:dyDescent="0.2">
      <c r="A72" s="118" t="s">
        <v>113</v>
      </c>
      <c r="B72" s="119" t="s">
        <v>181</v>
      </c>
      <c r="C72" s="113">
        <v>70.127889818002956</v>
      </c>
      <c r="D72" s="235">
        <v>14257</v>
      </c>
      <c r="E72" s="236">
        <v>14299</v>
      </c>
      <c r="F72" s="236">
        <v>14580</v>
      </c>
      <c r="G72" s="236">
        <v>14219</v>
      </c>
      <c r="H72" s="140">
        <v>14261</v>
      </c>
      <c r="I72" s="115">
        <v>-4</v>
      </c>
      <c r="J72" s="116">
        <v>-2.8048523946427321E-2</v>
      </c>
    </row>
    <row r="73" spans="1:12" s="110" customFormat="1" ht="12" customHeight="1" x14ac:dyDescent="0.2">
      <c r="A73" s="118"/>
      <c r="B73" s="119" t="s">
        <v>182</v>
      </c>
      <c r="C73" s="113">
        <v>29.872110181997048</v>
      </c>
      <c r="D73" s="115">
        <v>6073</v>
      </c>
      <c r="E73" s="114">
        <v>6083</v>
      </c>
      <c r="F73" s="114">
        <v>6016</v>
      </c>
      <c r="G73" s="114">
        <v>5976</v>
      </c>
      <c r="H73" s="140">
        <v>5981</v>
      </c>
      <c r="I73" s="115">
        <v>92</v>
      </c>
      <c r="J73" s="116">
        <v>1.5382043136599231</v>
      </c>
    </row>
    <row r="74" spans="1:12" s="110" customFormat="1" ht="12" customHeight="1" x14ac:dyDescent="0.2">
      <c r="A74" s="118" t="s">
        <v>113</v>
      </c>
      <c r="B74" s="119" t="s">
        <v>116</v>
      </c>
      <c r="C74" s="113">
        <v>85.882931628135765</v>
      </c>
      <c r="D74" s="115">
        <v>17460</v>
      </c>
      <c r="E74" s="114">
        <v>17588</v>
      </c>
      <c r="F74" s="114">
        <v>17633</v>
      </c>
      <c r="G74" s="114">
        <v>17300</v>
      </c>
      <c r="H74" s="140">
        <v>17417</v>
      </c>
      <c r="I74" s="115">
        <v>43</v>
      </c>
      <c r="J74" s="116">
        <v>0.24688522707699373</v>
      </c>
    </row>
    <row r="75" spans="1:12" s="110" customFormat="1" ht="12" customHeight="1" x14ac:dyDescent="0.2">
      <c r="A75" s="142"/>
      <c r="B75" s="124" t="s">
        <v>117</v>
      </c>
      <c r="C75" s="125">
        <v>14.072798819478603</v>
      </c>
      <c r="D75" s="143">
        <v>2861</v>
      </c>
      <c r="E75" s="144">
        <v>2784</v>
      </c>
      <c r="F75" s="144">
        <v>2952</v>
      </c>
      <c r="G75" s="144">
        <v>2883</v>
      </c>
      <c r="H75" s="145">
        <v>2817</v>
      </c>
      <c r="I75" s="143">
        <v>44</v>
      </c>
      <c r="J75" s="146">
        <v>1.5619453319133831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6" t="s">
        <v>123</v>
      </c>
      <c r="B78" s="567"/>
      <c r="C78" s="567"/>
      <c r="D78" s="567"/>
      <c r="E78" s="567"/>
      <c r="F78" s="567"/>
      <c r="G78" s="567"/>
      <c r="H78" s="567"/>
      <c r="I78" s="567"/>
      <c r="J78" s="567"/>
    </row>
    <row r="79" spans="1:12" ht="18" customHeight="1" x14ac:dyDescent="0.2">
      <c r="A79" s="566"/>
      <c r="B79" s="567"/>
      <c r="C79" s="567"/>
      <c r="D79" s="567"/>
      <c r="E79" s="567"/>
      <c r="F79" s="567"/>
      <c r="G79" s="567"/>
      <c r="H79" s="567"/>
      <c r="I79" s="567"/>
      <c r="J79" s="567"/>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69" t="s">
        <v>184</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4" t="s">
        <v>93</v>
      </c>
      <c r="B7" s="575"/>
      <c r="C7" s="575"/>
      <c r="D7" s="575"/>
      <c r="E7" s="580" t="s">
        <v>94</v>
      </c>
      <c r="F7" s="583" t="s">
        <v>179</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17502</v>
      </c>
      <c r="G11" s="114">
        <v>17555</v>
      </c>
      <c r="H11" s="114">
        <v>17900</v>
      </c>
      <c r="I11" s="114">
        <v>17557</v>
      </c>
      <c r="J11" s="140">
        <v>17643</v>
      </c>
      <c r="K11" s="114">
        <v>-141</v>
      </c>
      <c r="L11" s="116">
        <v>-0.79918381227682367</v>
      </c>
    </row>
    <row r="12" spans="1:17" s="110" customFormat="1" ht="24.95" customHeight="1" x14ac:dyDescent="0.2">
      <c r="A12" s="604" t="s">
        <v>185</v>
      </c>
      <c r="B12" s="605"/>
      <c r="C12" s="605"/>
      <c r="D12" s="606"/>
      <c r="E12" s="113">
        <v>45.474802879670897</v>
      </c>
      <c r="F12" s="115">
        <v>7959</v>
      </c>
      <c r="G12" s="114">
        <v>7935</v>
      </c>
      <c r="H12" s="114">
        <v>8183</v>
      </c>
      <c r="I12" s="114">
        <v>7991</v>
      </c>
      <c r="J12" s="140">
        <v>8009</v>
      </c>
      <c r="K12" s="114">
        <v>-50</v>
      </c>
      <c r="L12" s="116">
        <v>-0.62429766512673246</v>
      </c>
    </row>
    <row r="13" spans="1:17" s="110" customFormat="1" ht="15" customHeight="1" x14ac:dyDescent="0.2">
      <c r="A13" s="120"/>
      <c r="B13" s="607" t="s">
        <v>107</v>
      </c>
      <c r="C13" s="607"/>
      <c r="E13" s="113">
        <v>54.525197120329103</v>
      </c>
      <c r="F13" s="115">
        <v>9543</v>
      </c>
      <c r="G13" s="114">
        <v>9620</v>
      </c>
      <c r="H13" s="114">
        <v>9717</v>
      </c>
      <c r="I13" s="114">
        <v>9566</v>
      </c>
      <c r="J13" s="140">
        <v>9634</v>
      </c>
      <c r="K13" s="114">
        <v>-91</v>
      </c>
      <c r="L13" s="116">
        <v>-0.94457130994394856</v>
      </c>
    </row>
    <row r="14" spans="1:17" s="110" customFormat="1" ht="24.95" customHeight="1" x14ac:dyDescent="0.2">
      <c r="A14" s="604" t="s">
        <v>186</v>
      </c>
      <c r="B14" s="605"/>
      <c r="C14" s="605"/>
      <c r="D14" s="606"/>
      <c r="E14" s="113">
        <v>12.238601302708261</v>
      </c>
      <c r="F14" s="115">
        <v>2142</v>
      </c>
      <c r="G14" s="114">
        <v>2219</v>
      </c>
      <c r="H14" s="114">
        <v>2290</v>
      </c>
      <c r="I14" s="114">
        <v>2035</v>
      </c>
      <c r="J14" s="140">
        <v>2159</v>
      </c>
      <c r="K14" s="114">
        <v>-17</v>
      </c>
      <c r="L14" s="116">
        <v>-0.78740157480314965</v>
      </c>
    </row>
    <row r="15" spans="1:17" s="110" customFormat="1" ht="15" customHeight="1" x14ac:dyDescent="0.2">
      <c r="A15" s="120"/>
      <c r="B15" s="119"/>
      <c r="C15" s="258" t="s">
        <v>106</v>
      </c>
      <c r="E15" s="113">
        <v>49.533146591970123</v>
      </c>
      <c r="F15" s="115">
        <v>1061</v>
      </c>
      <c r="G15" s="114">
        <v>1090</v>
      </c>
      <c r="H15" s="114">
        <v>1146</v>
      </c>
      <c r="I15" s="114">
        <v>996</v>
      </c>
      <c r="J15" s="140">
        <v>1063</v>
      </c>
      <c r="K15" s="114">
        <v>-2</v>
      </c>
      <c r="L15" s="116">
        <v>-0.18814675446848542</v>
      </c>
    </row>
    <row r="16" spans="1:17" s="110" customFormat="1" ht="15" customHeight="1" x14ac:dyDescent="0.2">
      <c r="A16" s="120"/>
      <c r="B16" s="119"/>
      <c r="C16" s="258" t="s">
        <v>107</v>
      </c>
      <c r="E16" s="113">
        <v>50.466853408029877</v>
      </c>
      <c r="F16" s="115">
        <v>1081</v>
      </c>
      <c r="G16" s="114">
        <v>1129</v>
      </c>
      <c r="H16" s="114">
        <v>1144</v>
      </c>
      <c r="I16" s="114">
        <v>1039</v>
      </c>
      <c r="J16" s="140">
        <v>1096</v>
      </c>
      <c r="K16" s="114">
        <v>-15</v>
      </c>
      <c r="L16" s="116">
        <v>-1.3686131386861313</v>
      </c>
    </row>
    <row r="17" spans="1:12" s="110" customFormat="1" ht="15" customHeight="1" x14ac:dyDescent="0.2">
      <c r="A17" s="120"/>
      <c r="B17" s="121" t="s">
        <v>109</v>
      </c>
      <c r="C17" s="258"/>
      <c r="E17" s="113">
        <v>64.089818306479259</v>
      </c>
      <c r="F17" s="115">
        <v>11217</v>
      </c>
      <c r="G17" s="114">
        <v>11252</v>
      </c>
      <c r="H17" s="114">
        <v>11517</v>
      </c>
      <c r="I17" s="114">
        <v>11514</v>
      </c>
      <c r="J17" s="140">
        <v>11535</v>
      </c>
      <c r="K17" s="114">
        <v>-318</v>
      </c>
      <c r="L17" s="116">
        <v>-2.7568270481144341</v>
      </c>
    </row>
    <row r="18" spans="1:12" s="110" customFormat="1" ht="15" customHeight="1" x14ac:dyDescent="0.2">
      <c r="A18" s="120"/>
      <c r="B18" s="119"/>
      <c r="C18" s="258" t="s">
        <v>106</v>
      </c>
      <c r="E18" s="113">
        <v>46.135330302219842</v>
      </c>
      <c r="F18" s="115">
        <v>5175</v>
      </c>
      <c r="G18" s="114">
        <v>5150</v>
      </c>
      <c r="H18" s="114">
        <v>5318</v>
      </c>
      <c r="I18" s="114">
        <v>5308</v>
      </c>
      <c r="J18" s="140">
        <v>5292</v>
      </c>
      <c r="K18" s="114">
        <v>-117</v>
      </c>
      <c r="L18" s="116">
        <v>-2.2108843537414966</v>
      </c>
    </row>
    <row r="19" spans="1:12" s="110" customFormat="1" ht="15" customHeight="1" x14ac:dyDescent="0.2">
      <c r="A19" s="120"/>
      <c r="B19" s="119"/>
      <c r="C19" s="258" t="s">
        <v>107</v>
      </c>
      <c r="E19" s="113">
        <v>53.864669697780158</v>
      </c>
      <c r="F19" s="115">
        <v>6042</v>
      </c>
      <c r="G19" s="114">
        <v>6102</v>
      </c>
      <c r="H19" s="114">
        <v>6199</v>
      </c>
      <c r="I19" s="114">
        <v>6206</v>
      </c>
      <c r="J19" s="140">
        <v>6243</v>
      </c>
      <c r="K19" s="114">
        <v>-201</v>
      </c>
      <c r="L19" s="116">
        <v>-3.2196059586737147</v>
      </c>
    </row>
    <row r="20" spans="1:12" s="110" customFormat="1" ht="15" customHeight="1" x14ac:dyDescent="0.2">
      <c r="A20" s="120"/>
      <c r="B20" s="121" t="s">
        <v>110</v>
      </c>
      <c r="C20" s="258"/>
      <c r="E20" s="113">
        <v>22.260313107073479</v>
      </c>
      <c r="F20" s="115">
        <v>3896</v>
      </c>
      <c r="G20" s="114">
        <v>3847</v>
      </c>
      <c r="H20" s="114">
        <v>3868</v>
      </c>
      <c r="I20" s="114">
        <v>3804</v>
      </c>
      <c r="J20" s="140">
        <v>3753</v>
      </c>
      <c r="K20" s="114">
        <v>143</v>
      </c>
      <c r="L20" s="116">
        <v>3.8102851052491342</v>
      </c>
    </row>
    <row r="21" spans="1:12" s="110" customFormat="1" ht="15" customHeight="1" x14ac:dyDescent="0.2">
      <c r="A21" s="120"/>
      <c r="B21" s="119"/>
      <c r="C21" s="258" t="s">
        <v>106</v>
      </c>
      <c r="E21" s="113">
        <v>40.52874743326489</v>
      </c>
      <c r="F21" s="115">
        <v>1579</v>
      </c>
      <c r="G21" s="114">
        <v>1555</v>
      </c>
      <c r="H21" s="114">
        <v>1589</v>
      </c>
      <c r="I21" s="114">
        <v>1569</v>
      </c>
      <c r="J21" s="140">
        <v>1538</v>
      </c>
      <c r="K21" s="114">
        <v>41</v>
      </c>
      <c r="L21" s="116">
        <v>2.6657997399219764</v>
      </c>
    </row>
    <row r="22" spans="1:12" s="110" customFormat="1" ht="15" customHeight="1" x14ac:dyDescent="0.2">
      <c r="A22" s="120"/>
      <c r="B22" s="119"/>
      <c r="C22" s="258" t="s">
        <v>107</v>
      </c>
      <c r="E22" s="113">
        <v>59.47125256673511</v>
      </c>
      <c r="F22" s="115">
        <v>2317</v>
      </c>
      <c r="G22" s="114">
        <v>2292</v>
      </c>
      <c r="H22" s="114">
        <v>2279</v>
      </c>
      <c r="I22" s="114">
        <v>2235</v>
      </c>
      <c r="J22" s="140">
        <v>2215</v>
      </c>
      <c r="K22" s="114">
        <v>102</v>
      </c>
      <c r="L22" s="116">
        <v>4.6049661399548532</v>
      </c>
    </row>
    <row r="23" spans="1:12" s="110" customFormat="1" ht="15" customHeight="1" x14ac:dyDescent="0.2">
      <c r="A23" s="120"/>
      <c r="B23" s="121" t="s">
        <v>111</v>
      </c>
      <c r="C23" s="258"/>
      <c r="E23" s="113">
        <v>1.4112672837390012</v>
      </c>
      <c r="F23" s="115">
        <v>247</v>
      </c>
      <c r="G23" s="114">
        <v>237</v>
      </c>
      <c r="H23" s="114">
        <v>225</v>
      </c>
      <c r="I23" s="114">
        <v>204</v>
      </c>
      <c r="J23" s="140">
        <v>196</v>
      </c>
      <c r="K23" s="114">
        <v>51</v>
      </c>
      <c r="L23" s="116">
        <v>26.020408163265305</v>
      </c>
    </row>
    <row r="24" spans="1:12" s="110" customFormat="1" ht="15" customHeight="1" x14ac:dyDescent="0.2">
      <c r="A24" s="120"/>
      <c r="B24" s="119"/>
      <c r="C24" s="258" t="s">
        <v>106</v>
      </c>
      <c r="E24" s="113">
        <v>58.299595141700408</v>
      </c>
      <c r="F24" s="115">
        <v>144</v>
      </c>
      <c r="G24" s="114">
        <v>140</v>
      </c>
      <c r="H24" s="114">
        <v>130</v>
      </c>
      <c r="I24" s="114">
        <v>118</v>
      </c>
      <c r="J24" s="140">
        <v>116</v>
      </c>
      <c r="K24" s="114">
        <v>28</v>
      </c>
      <c r="L24" s="116">
        <v>24.137931034482758</v>
      </c>
    </row>
    <row r="25" spans="1:12" s="110" customFormat="1" ht="15" customHeight="1" x14ac:dyDescent="0.2">
      <c r="A25" s="120"/>
      <c r="B25" s="119"/>
      <c r="C25" s="258" t="s">
        <v>107</v>
      </c>
      <c r="E25" s="113">
        <v>41.700404858299592</v>
      </c>
      <c r="F25" s="115">
        <v>103</v>
      </c>
      <c r="G25" s="114">
        <v>97</v>
      </c>
      <c r="H25" s="114">
        <v>95</v>
      </c>
      <c r="I25" s="114">
        <v>86</v>
      </c>
      <c r="J25" s="140">
        <v>80</v>
      </c>
      <c r="K25" s="114">
        <v>23</v>
      </c>
      <c r="L25" s="116">
        <v>28.75</v>
      </c>
    </row>
    <row r="26" spans="1:12" s="110" customFormat="1" ht="15" customHeight="1" x14ac:dyDescent="0.2">
      <c r="A26" s="120"/>
      <c r="C26" s="121" t="s">
        <v>187</v>
      </c>
      <c r="D26" s="110" t="s">
        <v>188</v>
      </c>
      <c r="E26" s="113">
        <v>0.44566335275968461</v>
      </c>
      <c r="F26" s="115">
        <v>78</v>
      </c>
      <c r="G26" s="114">
        <v>75</v>
      </c>
      <c r="H26" s="114">
        <v>78</v>
      </c>
      <c r="I26" s="114">
        <v>60</v>
      </c>
      <c r="J26" s="140">
        <v>52</v>
      </c>
      <c r="K26" s="114">
        <v>26</v>
      </c>
      <c r="L26" s="116">
        <v>50</v>
      </c>
    </row>
    <row r="27" spans="1:12" s="110" customFormat="1" ht="15" customHeight="1" x14ac:dyDescent="0.2">
      <c r="A27" s="120"/>
      <c r="B27" s="119"/>
      <c r="D27" s="259" t="s">
        <v>106</v>
      </c>
      <c r="E27" s="113">
        <v>50</v>
      </c>
      <c r="F27" s="115">
        <v>39</v>
      </c>
      <c r="G27" s="114">
        <v>41</v>
      </c>
      <c r="H27" s="114">
        <v>41</v>
      </c>
      <c r="I27" s="114">
        <v>34</v>
      </c>
      <c r="J27" s="140">
        <v>25</v>
      </c>
      <c r="K27" s="114">
        <v>14</v>
      </c>
      <c r="L27" s="116">
        <v>56</v>
      </c>
    </row>
    <row r="28" spans="1:12" s="110" customFormat="1" ht="15" customHeight="1" x14ac:dyDescent="0.2">
      <c r="A28" s="120"/>
      <c r="B28" s="119"/>
      <c r="D28" s="259" t="s">
        <v>107</v>
      </c>
      <c r="E28" s="113">
        <v>50</v>
      </c>
      <c r="F28" s="115">
        <v>39</v>
      </c>
      <c r="G28" s="114">
        <v>34</v>
      </c>
      <c r="H28" s="114">
        <v>37</v>
      </c>
      <c r="I28" s="114">
        <v>26</v>
      </c>
      <c r="J28" s="140">
        <v>27</v>
      </c>
      <c r="K28" s="114">
        <v>12</v>
      </c>
      <c r="L28" s="116">
        <v>44.444444444444443</v>
      </c>
    </row>
    <row r="29" spans="1:12" s="110" customFormat="1" ht="24.95" customHeight="1" x14ac:dyDescent="0.2">
      <c r="A29" s="604" t="s">
        <v>189</v>
      </c>
      <c r="B29" s="605"/>
      <c r="C29" s="605"/>
      <c r="D29" s="606"/>
      <c r="E29" s="113">
        <v>86.555822191749513</v>
      </c>
      <c r="F29" s="115">
        <v>15149</v>
      </c>
      <c r="G29" s="114">
        <v>15286</v>
      </c>
      <c r="H29" s="114">
        <v>15448</v>
      </c>
      <c r="I29" s="114">
        <v>15163</v>
      </c>
      <c r="J29" s="140">
        <v>15356</v>
      </c>
      <c r="K29" s="114">
        <v>-207</v>
      </c>
      <c r="L29" s="116">
        <v>-1.3480072935660328</v>
      </c>
    </row>
    <row r="30" spans="1:12" s="110" customFormat="1" ht="15" customHeight="1" x14ac:dyDescent="0.2">
      <c r="A30" s="120"/>
      <c r="B30" s="119"/>
      <c r="C30" s="258" t="s">
        <v>106</v>
      </c>
      <c r="E30" s="113">
        <v>42.015974651792199</v>
      </c>
      <c r="F30" s="115">
        <v>6365</v>
      </c>
      <c r="G30" s="114">
        <v>6427</v>
      </c>
      <c r="H30" s="114">
        <v>6517</v>
      </c>
      <c r="I30" s="114">
        <v>6356</v>
      </c>
      <c r="J30" s="140">
        <v>6452</v>
      </c>
      <c r="K30" s="114">
        <v>-87</v>
      </c>
      <c r="L30" s="116">
        <v>-1.3484190948543087</v>
      </c>
    </row>
    <row r="31" spans="1:12" s="110" customFormat="1" ht="15" customHeight="1" x14ac:dyDescent="0.2">
      <c r="A31" s="120"/>
      <c r="B31" s="119"/>
      <c r="C31" s="258" t="s">
        <v>107</v>
      </c>
      <c r="E31" s="113">
        <v>57.984025348207801</v>
      </c>
      <c r="F31" s="115">
        <v>8784</v>
      </c>
      <c r="G31" s="114">
        <v>8859</v>
      </c>
      <c r="H31" s="114">
        <v>8931</v>
      </c>
      <c r="I31" s="114">
        <v>8807</v>
      </c>
      <c r="J31" s="140">
        <v>8904</v>
      </c>
      <c r="K31" s="114">
        <v>-120</v>
      </c>
      <c r="L31" s="116">
        <v>-1.3477088948787062</v>
      </c>
    </row>
    <row r="32" spans="1:12" s="110" customFormat="1" ht="15" customHeight="1" x14ac:dyDescent="0.2">
      <c r="A32" s="120"/>
      <c r="B32" s="119" t="s">
        <v>117</v>
      </c>
      <c r="C32" s="258"/>
      <c r="E32" s="113">
        <v>13.427036910067422</v>
      </c>
      <c r="F32" s="115">
        <v>2350</v>
      </c>
      <c r="G32" s="114">
        <v>2266</v>
      </c>
      <c r="H32" s="114">
        <v>2448</v>
      </c>
      <c r="I32" s="114">
        <v>2389</v>
      </c>
      <c r="J32" s="140">
        <v>2281</v>
      </c>
      <c r="K32" s="114">
        <v>69</v>
      </c>
      <c r="L32" s="116">
        <v>3.0249890398947832</v>
      </c>
    </row>
    <row r="33" spans="1:12" s="110" customFormat="1" ht="15" customHeight="1" x14ac:dyDescent="0.2">
      <c r="A33" s="120"/>
      <c r="B33" s="119"/>
      <c r="C33" s="258" t="s">
        <v>106</v>
      </c>
      <c r="E33" s="113">
        <v>67.702127659574472</v>
      </c>
      <c r="F33" s="115">
        <v>1591</v>
      </c>
      <c r="G33" s="114">
        <v>1505</v>
      </c>
      <c r="H33" s="114">
        <v>1662</v>
      </c>
      <c r="I33" s="114">
        <v>1630</v>
      </c>
      <c r="J33" s="140">
        <v>1552</v>
      </c>
      <c r="K33" s="114">
        <v>39</v>
      </c>
      <c r="L33" s="116">
        <v>2.5128865979381443</v>
      </c>
    </row>
    <row r="34" spans="1:12" s="110" customFormat="1" ht="15" customHeight="1" x14ac:dyDescent="0.2">
      <c r="A34" s="120"/>
      <c r="B34" s="119"/>
      <c r="C34" s="258" t="s">
        <v>107</v>
      </c>
      <c r="E34" s="113">
        <v>32.297872340425535</v>
      </c>
      <c r="F34" s="115">
        <v>759</v>
      </c>
      <c r="G34" s="114">
        <v>761</v>
      </c>
      <c r="H34" s="114">
        <v>786</v>
      </c>
      <c r="I34" s="114">
        <v>759</v>
      </c>
      <c r="J34" s="140">
        <v>729</v>
      </c>
      <c r="K34" s="114">
        <v>30</v>
      </c>
      <c r="L34" s="116">
        <v>4.1152263374485596</v>
      </c>
    </row>
    <row r="35" spans="1:12" s="110" customFormat="1" ht="24.95" customHeight="1" x14ac:dyDescent="0.2">
      <c r="A35" s="604" t="s">
        <v>190</v>
      </c>
      <c r="B35" s="605"/>
      <c r="C35" s="605"/>
      <c r="D35" s="606"/>
      <c r="E35" s="113">
        <v>65.838189921151866</v>
      </c>
      <c r="F35" s="115">
        <v>11523</v>
      </c>
      <c r="G35" s="114">
        <v>11556</v>
      </c>
      <c r="H35" s="114">
        <v>11879</v>
      </c>
      <c r="I35" s="114">
        <v>11578</v>
      </c>
      <c r="J35" s="140">
        <v>11673</v>
      </c>
      <c r="K35" s="114">
        <v>-150</v>
      </c>
      <c r="L35" s="116">
        <v>-1.2850167052171679</v>
      </c>
    </row>
    <row r="36" spans="1:12" s="110" customFormat="1" ht="15" customHeight="1" x14ac:dyDescent="0.2">
      <c r="A36" s="120"/>
      <c r="B36" s="119"/>
      <c r="C36" s="258" t="s">
        <v>106</v>
      </c>
      <c r="E36" s="113">
        <v>61.077844311377248</v>
      </c>
      <c r="F36" s="115">
        <v>7038</v>
      </c>
      <c r="G36" s="114">
        <v>7000</v>
      </c>
      <c r="H36" s="114">
        <v>7262</v>
      </c>
      <c r="I36" s="114">
        <v>7098</v>
      </c>
      <c r="J36" s="140">
        <v>7138</v>
      </c>
      <c r="K36" s="114">
        <v>-100</v>
      </c>
      <c r="L36" s="116">
        <v>-1.4009526478005043</v>
      </c>
    </row>
    <row r="37" spans="1:12" s="110" customFormat="1" ht="15" customHeight="1" x14ac:dyDescent="0.2">
      <c r="A37" s="120"/>
      <c r="B37" s="119"/>
      <c r="C37" s="258" t="s">
        <v>107</v>
      </c>
      <c r="E37" s="113">
        <v>38.922155688622752</v>
      </c>
      <c r="F37" s="115">
        <v>4485</v>
      </c>
      <c r="G37" s="114">
        <v>4556</v>
      </c>
      <c r="H37" s="114">
        <v>4617</v>
      </c>
      <c r="I37" s="114">
        <v>4480</v>
      </c>
      <c r="J37" s="140">
        <v>4535</v>
      </c>
      <c r="K37" s="114">
        <v>-50</v>
      </c>
      <c r="L37" s="116">
        <v>-1.1025358324145536</v>
      </c>
    </row>
    <row r="38" spans="1:12" s="110" customFormat="1" ht="15" customHeight="1" x14ac:dyDescent="0.2">
      <c r="A38" s="120"/>
      <c r="B38" s="119" t="s">
        <v>182</v>
      </c>
      <c r="C38" s="258"/>
      <c r="E38" s="113">
        <v>34.161810078848134</v>
      </c>
      <c r="F38" s="115">
        <v>5979</v>
      </c>
      <c r="G38" s="114">
        <v>5999</v>
      </c>
      <c r="H38" s="114">
        <v>6021</v>
      </c>
      <c r="I38" s="114">
        <v>5979</v>
      </c>
      <c r="J38" s="140">
        <v>5970</v>
      </c>
      <c r="K38" s="114">
        <v>9</v>
      </c>
      <c r="L38" s="116">
        <v>0.15075376884422109</v>
      </c>
    </row>
    <row r="39" spans="1:12" s="110" customFormat="1" ht="15" customHeight="1" x14ac:dyDescent="0.2">
      <c r="A39" s="120"/>
      <c r="B39" s="119"/>
      <c r="C39" s="258" t="s">
        <v>106</v>
      </c>
      <c r="E39" s="113">
        <v>15.4039136979428</v>
      </c>
      <c r="F39" s="115">
        <v>921</v>
      </c>
      <c r="G39" s="114">
        <v>935</v>
      </c>
      <c r="H39" s="114">
        <v>921</v>
      </c>
      <c r="I39" s="114">
        <v>893</v>
      </c>
      <c r="J39" s="140">
        <v>871</v>
      </c>
      <c r="K39" s="114">
        <v>50</v>
      </c>
      <c r="L39" s="116">
        <v>5.7405281285878305</v>
      </c>
    </row>
    <row r="40" spans="1:12" s="110" customFormat="1" ht="15" customHeight="1" x14ac:dyDescent="0.2">
      <c r="A40" s="120"/>
      <c r="B40" s="119"/>
      <c r="C40" s="258" t="s">
        <v>107</v>
      </c>
      <c r="E40" s="113">
        <v>84.596086302057202</v>
      </c>
      <c r="F40" s="115">
        <v>5058</v>
      </c>
      <c r="G40" s="114">
        <v>5064</v>
      </c>
      <c r="H40" s="114">
        <v>5100</v>
      </c>
      <c r="I40" s="114">
        <v>5086</v>
      </c>
      <c r="J40" s="140">
        <v>5099</v>
      </c>
      <c r="K40" s="114">
        <v>-41</v>
      </c>
      <c r="L40" s="116">
        <v>-0.80407923122180824</v>
      </c>
    </row>
    <row r="41" spans="1:12" s="110" customFormat="1" ht="24.75" customHeight="1" x14ac:dyDescent="0.2">
      <c r="A41" s="604" t="s">
        <v>519</v>
      </c>
      <c r="B41" s="605"/>
      <c r="C41" s="605"/>
      <c r="D41" s="606"/>
      <c r="E41" s="113">
        <v>7.0906182150611361</v>
      </c>
      <c r="F41" s="115">
        <v>1241</v>
      </c>
      <c r="G41" s="114">
        <v>1372</v>
      </c>
      <c r="H41" s="114">
        <v>1368</v>
      </c>
      <c r="I41" s="114">
        <v>1095</v>
      </c>
      <c r="J41" s="140">
        <v>1239</v>
      </c>
      <c r="K41" s="114">
        <v>2</v>
      </c>
      <c r="L41" s="116">
        <v>0.16142050040355124</v>
      </c>
    </row>
    <row r="42" spans="1:12" s="110" customFormat="1" ht="15" customHeight="1" x14ac:dyDescent="0.2">
      <c r="A42" s="120"/>
      <c r="B42" s="119"/>
      <c r="C42" s="258" t="s">
        <v>106</v>
      </c>
      <c r="E42" s="113">
        <v>46.655922643029818</v>
      </c>
      <c r="F42" s="115">
        <v>579</v>
      </c>
      <c r="G42" s="114">
        <v>662</v>
      </c>
      <c r="H42" s="114">
        <v>657</v>
      </c>
      <c r="I42" s="114">
        <v>506</v>
      </c>
      <c r="J42" s="140">
        <v>568</v>
      </c>
      <c r="K42" s="114">
        <v>11</v>
      </c>
      <c r="L42" s="116">
        <v>1.9366197183098592</v>
      </c>
    </row>
    <row r="43" spans="1:12" s="110" customFormat="1" ht="15" customHeight="1" x14ac:dyDescent="0.2">
      <c r="A43" s="123"/>
      <c r="B43" s="124"/>
      <c r="C43" s="260" t="s">
        <v>107</v>
      </c>
      <c r="D43" s="261"/>
      <c r="E43" s="125">
        <v>53.344077356970182</v>
      </c>
      <c r="F43" s="143">
        <v>662</v>
      </c>
      <c r="G43" s="144">
        <v>710</v>
      </c>
      <c r="H43" s="144">
        <v>711</v>
      </c>
      <c r="I43" s="144">
        <v>589</v>
      </c>
      <c r="J43" s="145">
        <v>671</v>
      </c>
      <c r="K43" s="144">
        <v>-9</v>
      </c>
      <c r="L43" s="146">
        <v>-1.3412816691505216</v>
      </c>
    </row>
    <row r="44" spans="1:12" s="110" customFormat="1" ht="45.75" customHeight="1" x14ac:dyDescent="0.2">
      <c r="A44" s="604" t="s">
        <v>191</v>
      </c>
      <c r="B44" s="605"/>
      <c r="C44" s="605"/>
      <c r="D44" s="606"/>
      <c r="E44" s="113">
        <v>0.3942406582104902</v>
      </c>
      <c r="F44" s="115">
        <v>69</v>
      </c>
      <c r="G44" s="114">
        <v>71</v>
      </c>
      <c r="H44" s="114">
        <v>72</v>
      </c>
      <c r="I44" s="114">
        <v>81</v>
      </c>
      <c r="J44" s="140">
        <v>99</v>
      </c>
      <c r="K44" s="114">
        <v>-30</v>
      </c>
      <c r="L44" s="116">
        <v>-30.303030303030305</v>
      </c>
    </row>
    <row r="45" spans="1:12" s="110" customFormat="1" ht="15" customHeight="1" x14ac:dyDescent="0.2">
      <c r="A45" s="120"/>
      <c r="B45" s="119"/>
      <c r="C45" s="258" t="s">
        <v>106</v>
      </c>
      <c r="E45" s="113">
        <v>42.028985507246375</v>
      </c>
      <c r="F45" s="115">
        <v>29</v>
      </c>
      <c r="G45" s="114">
        <v>31</v>
      </c>
      <c r="H45" s="114">
        <v>32</v>
      </c>
      <c r="I45" s="114">
        <v>44</v>
      </c>
      <c r="J45" s="140">
        <v>52</v>
      </c>
      <c r="K45" s="114">
        <v>-23</v>
      </c>
      <c r="L45" s="116">
        <v>-44.230769230769234</v>
      </c>
    </row>
    <row r="46" spans="1:12" s="110" customFormat="1" ht="15" customHeight="1" x14ac:dyDescent="0.2">
      <c r="A46" s="123"/>
      <c r="B46" s="124"/>
      <c r="C46" s="260" t="s">
        <v>107</v>
      </c>
      <c r="D46" s="261"/>
      <c r="E46" s="125">
        <v>57.971014492753625</v>
      </c>
      <c r="F46" s="143">
        <v>40</v>
      </c>
      <c r="G46" s="144">
        <v>40</v>
      </c>
      <c r="H46" s="144">
        <v>40</v>
      </c>
      <c r="I46" s="144">
        <v>37</v>
      </c>
      <c r="J46" s="145">
        <v>47</v>
      </c>
      <c r="K46" s="144">
        <v>-7</v>
      </c>
      <c r="L46" s="146">
        <v>-14.893617021276595</v>
      </c>
    </row>
    <row r="47" spans="1:12" s="110" customFormat="1" ht="39" customHeight="1" x14ac:dyDescent="0.2">
      <c r="A47" s="604" t="s">
        <v>520</v>
      </c>
      <c r="B47" s="608"/>
      <c r="C47" s="608"/>
      <c r="D47" s="609"/>
      <c r="E47" s="113">
        <v>0.2399725745629071</v>
      </c>
      <c r="F47" s="115">
        <v>42</v>
      </c>
      <c r="G47" s="114">
        <v>49</v>
      </c>
      <c r="H47" s="114">
        <v>48</v>
      </c>
      <c r="I47" s="114">
        <v>40</v>
      </c>
      <c r="J47" s="140">
        <v>46</v>
      </c>
      <c r="K47" s="114">
        <v>-4</v>
      </c>
      <c r="L47" s="116">
        <v>-8.695652173913043</v>
      </c>
    </row>
    <row r="48" spans="1:12" s="110" customFormat="1" ht="15" customHeight="1" x14ac:dyDescent="0.2">
      <c r="A48" s="120"/>
      <c r="B48" s="119"/>
      <c r="C48" s="258" t="s">
        <v>106</v>
      </c>
      <c r="E48" s="113">
        <v>35.714285714285715</v>
      </c>
      <c r="F48" s="115">
        <v>15</v>
      </c>
      <c r="G48" s="114">
        <v>13</v>
      </c>
      <c r="H48" s="114">
        <v>13</v>
      </c>
      <c r="I48" s="114">
        <v>10</v>
      </c>
      <c r="J48" s="140">
        <v>14</v>
      </c>
      <c r="K48" s="114">
        <v>1</v>
      </c>
      <c r="L48" s="116">
        <v>7.1428571428571432</v>
      </c>
    </row>
    <row r="49" spans="1:12" s="110" customFormat="1" ht="15" customHeight="1" x14ac:dyDescent="0.2">
      <c r="A49" s="123"/>
      <c r="B49" s="124"/>
      <c r="C49" s="260" t="s">
        <v>107</v>
      </c>
      <c r="D49" s="261"/>
      <c r="E49" s="125">
        <v>64.285714285714292</v>
      </c>
      <c r="F49" s="143">
        <v>27</v>
      </c>
      <c r="G49" s="144">
        <v>36</v>
      </c>
      <c r="H49" s="144">
        <v>35</v>
      </c>
      <c r="I49" s="144">
        <v>30</v>
      </c>
      <c r="J49" s="145">
        <v>32</v>
      </c>
      <c r="K49" s="144">
        <v>-5</v>
      </c>
      <c r="L49" s="146">
        <v>-15.625</v>
      </c>
    </row>
    <row r="50" spans="1:12" s="110" customFormat="1" ht="24.95" customHeight="1" x14ac:dyDescent="0.2">
      <c r="A50" s="610" t="s">
        <v>192</v>
      </c>
      <c r="B50" s="611"/>
      <c r="C50" s="611"/>
      <c r="D50" s="612"/>
      <c r="E50" s="262">
        <v>13.467032339161239</v>
      </c>
      <c r="F50" s="263">
        <v>2357</v>
      </c>
      <c r="G50" s="264">
        <v>2496</v>
      </c>
      <c r="H50" s="264">
        <v>2491</v>
      </c>
      <c r="I50" s="264">
        <v>2265</v>
      </c>
      <c r="J50" s="265">
        <v>2331</v>
      </c>
      <c r="K50" s="263">
        <v>26</v>
      </c>
      <c r="L50" s="266">
        <v>1.1154011154011154</v>
      </c>
    </row>
    <row r="51" spans="1:12" s="110" customFormat="1" ht="15" customHeight="1" x14ac:dyDescent="0.2">
      <c r="A51" s="120"/>
      <c r="B51" s="119"/>
      <c r="C51" s="258" t="s">
        <v>106</v>
      </c>
      <c r="E51" s="113">
        <v>48.960543063215951</v>
      </c>
      <c r="F51" s="115">
        <v>1154</v>
      </c>
      <c r="G51" s="114">
        <v>1220</v>
      </c>
      <c r="H51" s="114">
        <v>1246</v>
      </c>
      <c r="I51" s="114">
        <v>1134</v>
      </c>
      <c r="J51" s="140">
        <v>1150</v>
      </c>
      <c r="K51" s="114">
        <v>4</v>
      </c>
      <c r="L51" s="116">
        <v>0.34782608695652173</v>
      </c>
    </row>
    <row r="52" spans="1:12" s="110" customFormat="1" ht="15" customHeight="1" x14ac:dyDescent="0.2">
      <c r="A52" s="120"/>
      <c r="B52" s="119"/>
      <c r="C52" s="258" t="s">
        <v>107</v>
      </c>
      <c r="E52" s="113">
        <v>51.039456936784049</v>
      </c>
      <c r="F52" s="115">
        <v>1203</v>
      </c>
      <c r="G52" s="114">
        <v>1276</v>
      </c>
      <c r="H52" s="114">
        <v>1245</v>
      </c>
      <c r="I52" s="114">
        <v>1131</v>
      </c>
      <c r="J52" s="140">
        <v>1181</v>
      </c>
      <c r="K52" s="114">
        <v>22</v>
      </c>
      <c r="L52" s="116">
        <v>1.8628281117696868</v>
      </c>
    </row>
    <row r="53" spans="1:12" s="110" customFormat="1" ht="15" customHeight="1" x14ac:dyDescent="0.2">
      <c r="A53" s="120"/>
      <c r="B53" s="119"/>
      <c r="C53" s="258" t="s">
        <v>187</v>
      </c>
      <c r="D53" s="110" t="s">
        <v>193</v>
      </c>
      <c r="E53" s="113">
        <v>37.844717861688586</v>
      </c>
      <c r="F53" s="115">
        <v>892</v>
      </c>
      <c r="G53" s="114">
        <v>1023</v>
      </c>
      <c r="H53" s="114">
        <v>994</v>
      </c>
      <c r="I53" s="114">
        <v>780</v>
      </c>
      <c r="J53" s="140">
        <v>867</v>
      </c>
      <c r="K53" s="114">
        <v>25</v>
      </c>
      <c r="L53" s="116">
        <v>2.8835063437139561</v>
      </c>
    </row>
    <row r="54" spans="1:12" s="110" customFormat="1" ht="15" customHeight="1" x14ac:dyDescent="0.2">
      <c r="A54" s="120"/>
      <c r="B54" s="119"/>
      <c r="D54" s="267" t="s">
        <v>194</v>
      </c>
      <c r="E54" s="113">
        <v>47.085201793721971</v>
      </c>
      <c r="F54" s="115">
        <v>420</v>
      </c>
      <c r="G54" s="114">
        <v>490</v>
      </c>
      <c r="H54" s="114">
        <v>491</v>
      </c>
      <c r="I54" s="114">
        <v>373</v>
      </c>
      <c r="J54" s="140">
        <v>404</v>
      </c>
      <c r="K54" s="114">
        <v>16</v>
      </c>
      <c r="L54" s="116">
        <v>3.9603960396039604</v>
      </c>
    </row>
    <row r="55" spans="1:12" s="110" customFormat="1" ht="15" customHeight="1" x14ac:dyDescent="0.2">
      <c r="A55" s="120"/>
      <c r="B55" s="119"/>
      <c r="D55" s="267" t="s">
        <v>195</v>
      </c>
      <c r="E55" s="113">
        <v>52.914798206278029</v>
      </c>
      <c r="F55" s="115">
        <v>472</v>
      </c>
      <c r="G55" s="114">
        <v>533</v>
      </c>
      <c r="H55" s="114">
        <v>503</v>
      </c>
      <c r="I55" s="114">
        <v>407</v>
      </c>
      <c r="J55" s="140">
        <v>463</v>
      </c>
      <c r="K55" s="114">
        <v>9</v>
      </c>
      <c r="L55" s="116">
        <v>1.9438444924406046</v>
      </c>
    </row>
    <row r="56" spans="1:12" s="110" customFormat="1" ht="15" customHeight="1" x14ac:dyDescent="0.2">
      <c r="A56" s="120"/>
      <c r="B56" s="119" t="s">
        <v>196</v>
      </c>
      <c r="C56" s="258"/>
      <c r="E56" s="113">
        <v>64.741172437435722</v>
      </c>
      <c r="F56" s="115">
        <v>11331</v>
      </c>
      <c r="G56" s="114">
        <v>11303</v>
      </c>
      <c r="H56" s="114">
        <v>11481</v>
      </c>
      <c r="I56" s="114">
        <v>11450</v>
      </c>
      <c r="J56" s="140">
        <v>11492</v>
      </c>
      <c r="K56" s="114">
        <v>-161</v>
      </c>
      <c r="L56" s="116">
        <v>-1.4009745910198399</v>
      </c>
    </row>
    <row r="57" spans="1:12" s="110" customFormat="1" ht="15" customHeight="1" x14ac:dyDescent="0.2">
      <c r="A57" s="120"/>
      <c r="B57" s="119"/>
      <c r="C57" s="258" t="s">
        <v>106</v>
      </c>
      <c r="E57" s="113">
        <v>41.311446474274113</v>
      </c>
      <c r="F57" s="115">
        <v>4681</v>
      </c>
      <c r="G57" s="114">
        <v>4640</v>
      </c>
      <c r="H57" s="114">
        <v>4709</v>
      </c>
      <c r="I57" s="114">
        <v>4672</v>
      </c>
      <c r="J57" s="140">
        <v>4688</v>
      </c>
      <c r="K57" s="114">
        <v>-7</v>
      </c>
      <c r="L57" s="116">
        <v>-0.14931740614334471</v>
      </c>
    </row>
    <row r="58" spans="1:12" s="110" customFormat="1" ht="15" customHeight="1" x14ac:dyDescent="0.2">
      <c r="A58" s="120"/>
      <c r="B58" s="119"/>
      <c r="C58" s="258" t="s">
        <v>107</v>
      </c>
      <c r="E58" s="113">
        <v>58.688553525725887</v>
      </c>
      <c r="F58" s="115">
        <v>6650</v>
      </c>
      <c r="G58" s="114">
        <v>6663</v>
      </c>
      <c r="H58" s="114">
        <v>6772</v>
      </c>
      <c r="I58" s="114">
        <v>6778</v>
      </c>
      <c r="J58" s="140">
        <v>6804</v>
      </c>
      <c r="K58" s="114">
        <v>-154</v>
      </c>
      <c r="L58" s="116">
        <v>-2.263374485596708</v>
      </c>
    </row>
    <row r="59" spans="1:12" s="110" customFormat="1" ht="15" customHeight="1" x14ac:dyDescent="0.2">
      <c r="A59" s="120"/>
      <c r="B59" s="119"/>
      <c r="C59" s="258" t="s">
        <v>105</v>
      </c>
      <c r="D59" s="110" t="s">
        <v>197</v>
      </c>
      <c r="E59" s="113">
        <v>91.695349042449919</v>
      </c>
      <c r="F59" s="115">
        <v>10390</v>
      </c>
      <c r="G59" s="114">
        <v>10374</v>
      </c>
      <c r="H59" s="114">
        <v>10539</v>
      </c>
      <c r="I59" s="114">
        <v>10524</v>
      </c>
      <c r="J59" s="140">
        <v>10575</v>
      </c>
      <c r="K59" s="114">
        <v>-185</v>
      </c>
      <c r="L59" s="116">
        <v>-1.7494089834515367</v>
      </c>
    </row>
    <row r="60" spans="1:12" s="110" customFormat="1" ht="15" customHeight="1" x14ac:dyDescent="0.2">
      <c r="A60" s="120"/>
      <c r="B60" s="119"/>
      <c r="C60" s="258"/>
      <c r="D60" s="267" t="s">
        <v>198</v>
      </c>
      <c r="E60" s="113">
        <v>39.076034648700677</v>
      </c>
      <c r="F60" s="115">
        <v>4060</v>
      </c>
      <c r="G60" s="114">
        <v>4024</v>
      </c>
      <c r="H60" s="114">
        <v>4081</v>
      </c>
      <c r="I60" s="114">
        <v>4060</v>
      </c>
      <c r="J60" s="140">
        <v>4079</v>
      </c>
      <c r="K60" s="114">
        <v>-19</v>
      </c>
      <c r="L60" s="116">
        <v>-0.46580044128462861</v>
      </c>
    </row>
    <row r="61" spans="1:12" s="110" customFormat="1" ht="15" customHeight="1" x14ac:dyDescent="0.2">
      <c r="A61" s="120"/>
      <c r="B61" s="119"/>
      <c r="C61" s="258"/>
      <c r="D61" s="267" t="s">
        <v>199</v>
      </c>
      <c r="E61" s="113">
        <v>60.923965351299323</v>
      </c>
      <c r="F61" s="115">
        <v>6330</v>
      </c>
      <c r="G61" s="114">
        <v>6350</v>
      </c>
      <c r="H61" s="114">
        <v>6458</v>
      </c>
      <c r="I61" s="114">
        <v>6464</v>
      </c>
      <c r="J61" s="140">
        <v>6496</v>
      </c>
      <c r="K61" s="114">
        <v>-166</v>
      </c>
      <c r="L61" s="116">
        <v>-2.5554187192118225</v>
      </c>
    </row>
    <row r="62" spans="1:12" s="110" customFormat="1" ht="15" customHeight="1" x14ac:dyDescent="0.2">
      <c r="A62" s="120"/>
      <c r="B62" s="119"/>
      <c r="C62" s="258"/>
      <c r="D62" s="258" t="s">
        <v>200</v>
      </c>
      <c r="E62" s="113">
        <v>8.3046509575500842</v>
      </c>
      <c r="F62" s="115">
        <v>941</v>
      </c>
      <c r="G62" s="114">
        <v>929</v>
      </c>
      <c r="H62" s="114">
        <v>942</v>
      </c>
      <c r="I62" s="114">
        <v>926</v>
      </c>
      <c r="J62" s="140">
        <v>917</v>
      </c>
      <c r="K62" s="114">
        <v>24</v>
      </c>
      <c r="L62" s="116">
        <v>2.6172300981461287</v>
      </c>
    </row>
    <row r="63" spans="1:12" s="110" customFormat="1" ht="15" customHeight="1" x14ac:dyDescent="0.2">
      <c r="A63" s="120"/>
      <c r="B63" s="119"/>
      <c r="C63" s="258"/>
      <c r="D63" s="267" t="s">
        <v>198</v>
      </c>
      <c r="E63" s="113">
        <v>65.99362380446334</v>
      </c>
      <c r="F63" s="115">
        <v>621</v>
      </c>
      <c r="G63" s="114">
        <v>616</v>
      </c>
      <c r="H63" s="114">
        <v>628</v>
      </c>
      <c r="I63" s="114">
        <v>612</v>
      </c>
      <c r="J63" s="140">
        <v>609</v>
      </c>
      <c r="K63" s="114">
        <v>12</v>
      </c>
      <c r="L63" s="116">
        <v>1.9704433497536946</v>
      </c>
    </row>
    <row r="64" spans="1:12" s="110" customFormat="1" ht="15" customHeight="1" x14ac:dyDescent="0.2">
      <c r="A64" s="120"/>
      <c r="B64" s="119"/>
      <c r="C64" s="258"/>
      <c r="D64" s="267" t="s">
        <v>199</v>
      </c>
      <c r="E64" s="113">
        <v>34.00637619553666</v>
      </c>
      <c r="F64" s="115">
        <v>320</v>
      </c>
      <c r="G64" s="114">
        <v>313</v>
      </c>
      <c r="H64" s="114">
        <v>314</v>
      </c>
      <c r="I64" s="114">
        <v>314</v>
      </c>
      <c r="J64" s="140">
        <v>308</v>
      </c>
      <c r="K64" s="114">
        <v>12</v>
      </c>
      <c r="L64" s="116">
        <v>3.8961038961038961</v>
      </c>
    </row>
    <row r="65" spans="1:12" s="110" customFormat="1" ht="15" customHeight="1" x14ac:dyDescent="0.2">
      <c r="A65" s="120"/>
      <c r="B65" s="119" t="s">
        <v>201</v>
      </c>
      <c r="C65" s="258"/>
      <c r="E65" s="113">
        <v>11.678665295394811</v>
      </c>
      <c r="F65" s="115">
        <v>2044</v>
      </c>
      <c r="G65" s="114">
        <v>2014</v>
      </c>
      <c r="H65" s="114">
        <v>1972</v>
      </c>
      <c r="I65" s="114">
        <v>1921</v>
      </c>
      <c r="J65" s="140">
        <v>1915</v>
      </c>
      <c r="K65" s="114">
        <v>129</v>
      </c>
      <c r="L65" s="116">
        <v>6.7362924281984338</v>
      </c>
    </row>
    <row r="66" spans="1:12" s="110" customFormat="1" ht="15" customHeight="1" x14ac:dyDescent="0.2">
      <c r="A66" s="120"/>
      <c r="B66" s="119"/>
      <c r="C66" s="258" t="s">
        <v>106</v>
      </c>
      <c r="E66" s="113">
        <v>48.287671232876711</v>
      </c>
      <c r="F66" s="115">
        <v>987</v>
      </c>
      <c r="G66" s="114">
        <v>975</v>
      </c>
      <c r="H66" s="114">
        <v>949</v>
      </c>
      <c r="I66" s="114">
        <v>929</v>
      </c>
      <c r="J66" s="140">
        <v>931</v>
      </c>
      <c r="K66" s="114">
        <v>56</v>
      </c>
      <c r="L66" s="116">
        <v>6.0150375939849621</v>
      </c>
    </row>
    <row r="67" spans="1:12" s="110" customFormat="1" ht="15" customHeight="1" x14ac:dyDescent="0.2">
      <c r="A67" s="120"/>
      <c r="B67" s="119"/>
      <c r="C67" s="258" t="s">
        <v>107</v>
      </c>
      <c r="E67" s="113">
        <v>51.712328767123289</v>
      </c>
      <c r="F67" s="115">
        <v>1057</v>
      </c>
      <c r="G67" s="114">
        <v>1039</v>
      </c>
      <c r="H67" s="114">
        <v>1023</v>
      </c>
      <c r="I67" s="114">
        <v>992</v>
      </c>
      <c r="J67" s="140">
        <v>984</v>
      </c>
      <c r="K67" s="114">
        <v>73</v>
      </c>
      <c r="L67" s="116">
        <v>7.4186991869918701</v>
      </c>
    </row>
    <row r="68" spans="1:12" s="110" customFormat="1" ht="15" customHeight="1" x14ac:dyDescent="0.2">
      <c r="A68" s="120"/>
      <c r="B68" s="119"/>
      <c r="C68" s="258" t="s">
        <v>105</v>
      </c>
      <c r="D68" s="110" t="s">
        <v>202</v>
      </c>
      <c r="E68" s="113">
        <v>18.24853228962818</v>
      </c>
      <c r="F68" s="115">
        <v>373</v>
      </c>
      <c r="G68" s="114">
        <v>356</v>
      </c>
      <c r="H68" s="114">
        <v>336</v>
      </c>
      <c r="I68" s="114">
        <v>319</v>
      </c>
      <c r="J68" s="140">
        <v>308</v>
      </c>
      <c r="K68" s="114">
        <v>65</v>
      </c>
      <c r="L68" s="116">
        <v>21.103896103896105</v>
      </c>
    </row>
    <row r="69" spans="1:12" s="110" customFormat="1" ht="15" customHeight="1" x14ac:dyDescent="0.2">
      <c r="A69" s="120"/>
      <c r="B69" s="119"/>
      <c r="C69" s="258"/>
      <c r="D69" s="267" t="s">
        <v>198</v>
      </c>
      <c r="E69" s="113">
        <v>50.938337801608576</v>
      </c>
      <c r="F69" s="115">
        <v>190</v>
      </c>
      <c r="G69" s="114">
        <v>182</v>
      </c>
      <c r="H69" s="114">
        <v>170</v>
      </c>
      <c r="I69" s="114">
        <v>163</v>
      </c>
      <c r="J69" s="140">
        <v>154</v>
      </c>
      <c r="K69" s="114">
        <v>36</v>
      </c>
      <c r="L69" s="116">
        <v>23.376623376623378</v>
      </c>
    </row>
    <row r="70" spans="1:12" s="110" customFormat="1" ht="15" customHeight="1" x14ac:dyDescent="0.2">
      <c r="A70" s="120"/>
      <c r="B70" s="119"/>
      <c r="C70" s="258"/>
      <c r="D70" s="267" t="s">
        <v>199</v>
      </c>
      <c r="E70" s="113">
        <v>49.061662198391424</v>
      </c>
      <c r="F70" s="115">
        <v>183</v>
      </c>
      <c r="G70" s="114">
        <v>174</v>
      </c>
      <c r="H70" s="114">
        <v>166</v>
      </c>
      <c r="I70" s="114">
        <v>156</v>
      </c>
      <c r="J70" s="140">
        <v>154</v>
      </c>
      <c r="K70" s="114">
        <v>29</v>
      </c>
      <c r="L70" s="116">
        <v>18.831168831168831</v>
      </c>
    </row>
    <row r="71" spans="1:12" s="110" customFormat="1" ht="15" customHeight="1" x14ac:dyDescent="0.2">
      <c r="A71" s="120"/>
      <c r="B71" s="119"/>
      <c r="C71" s="258"/>
      <c r="D71" s="110" t="s">
        <v>203</v>
      </c>
      <c r="E71" s="113">
        <v>71.722113502935414</v>
      </c>
      <c r="F71" s="115">
        <v>1466</v>
      </c>
      <c r="G71" s="114">
        <v>1456</v>
      </c>
      <c r="H71" s="114">
        <v>1439</v>
      </c>
      <c r="I71" s="114">
        <v>1412</v>
      </c>
      <c r="J71" s="140">
        <v>1416</v>
      </c>
      <c r="K71" s="114">
        <v>50</v>
      </c>
      <c r="L71" s="116">
        <v>3.5310734463276838</v>
      </c>
    </row>
    <row r="72" spans="1:12" s="110" customFormat="1" ht="15" customHeight="1" x14ac:dyDescent="0.2">
      <c r="A72" s="120"/>
      <c r="B72" s="119"/>
      <c r="C72" s="258"/>
      <c r="D72" s="267" t="s">
        <v>198</v>
      </c>
      <c r="E72" s="113">
        <v>46.86221009549795</v>
      </c>
      <c r="F72" s="115">
        <v>687</v>
      </c>
      <c r="G72" s="114">
        <v>684</v>
      </c>
      <c r="H72" s="114">
        <v>671</v>
      </c>
      <c r="I72" s="114">
        <v>658</v>
      </c>
      <c r="J72" s="140">
        <v>668</v>
      </c>
      <c r="K72" s="114">
        <v>19</v>
      </c>
      <c r="L72" s="116">
        <v>2.8443113772455089</v>
      </c>
    </row>
    <row r="73" spans="1:12" s="110" customFormat="1" ht="15" customHeight="1" x14ac:dyDescent="0.2">
      <c r="A73" s="120"/>
      <c r="B73" s="119"/>
      <c r="C73" s="258"/>
      <c r="D73" s="267" t="s">
        <v>199</v>
      </c>
      <c r="E73" s="113">
        <v>53.13778990450205</v>
      </c>
      <c r="F73" s="115">
        <v>779</v>
      </c>
      <c r="G73" s="114">
        <v>772</v>
      </c>
      <c r="H73" s="114">
        <v>768</v>
      </c>
      <c r="I73" s="114">
        <v>754</v>
      </c>
      <c r="J73" s="140">
        <v>748</v>
      </c>
      <c r="K73" s="114">
        <v>31</v>
      </c>
      <c r="L73" s="116">
        <v>4.144385026737968</v>
      </c>
    </row>
    <row r="74" spans="1:12" s="110" customFormat="1" ht="15" customHeight="1" x14ac:dyDescent="0.2">
      <c r="A74" s="120"/>
      <c r="B74" s="119"/>
      <c r="C74" s="258"/>
      <c r="D74" s="110" t="s">
        <v>204</v>
      </c>
      <c r="E74" s="113">
        <v>10.029354207436398</v>
      </c>
      <c r="F74" s="115">
        <v>205</v>
      </c>
      <c r="G74" s="114">
        <v>202</v>
      </c>
      <c r="H74" s="114">
        <v>197</v>
      </c>
      <c r="I74" s="114">
        <v>190</v>
      </c>
      <c r="J74" s="140">
        <v>191</v>
      </c>
      <c r="K74" s="114">
        <v>14</v>
      </c>
      <c r="L74" s="116">
        <v>7.329842931937173</v>
      </c>
    </row>
    <row r="75" spans="1:12" s="110" customFormat="1" ht="15" customHeight="1" x14ac:dyDescent="0.2">
      <c r="A75" s="120"/>
      <c r="B75" s="119"/>
      <c r="C75" s="258"/>
      <c r="D75" s="267" t="s">
        <v>198</v>
      </c>
      <c r="E75" s="113">
        <v>53.658536585365852</v>
      </c>
      <c r="F75" s="115">
        <v>110</v>
      </c>
      <c r="G75" s="114">
        <v>109</v>
      </c>
      <c r="H75" s="114">
        <v>108</v>
      </c>
      <c r="I75" s="114">
        <v>108</v>
      </c>
      <c r="J75" s="140">
        <v>109</v>
      </c>
      <c r="K75" s="114">
        <v>1</v>
      </c>
      <c r="L75" s="116">
        <v>0.91743119266055051</v>
      </c>
    </row>
    <row r="76" spans="1:12" s="110" customFormat="1" ht="15" customHeight="1" x14ac:dyDescent="0.2">
      <c r="A76" s="120"/>
      <c r="B76" s="119"/>
      <c r="C76" s="258"/>
      <c r="D76" s="267" t="s">
        <v>199</v>
      </c>
      <c r="E76" s="113">
        <v>46.341463414634148</v>
      </c>
      <c r="F76" s="115">
        <v>95</v>
      </c>
      <c r="G76" s="114">
        <v>93</v>
      </c>
      <c r="H76" s="114">
        <v>89</v>
      </c>
      <c r="I76" s="114">
        <v>82</v>
      </c>
      <c r="J76" s="140">
        <v>82</v>
      </c>
      <c r="K76" s="114">
        <v>13</v>
      </c>
      <c r="L76" s="116">
        <v>15.853658536585366</v>
      </c>
    </row>
    <row r="77" spans="1:12" s="110" customFormat="1" ht="15" customHeight="1" x14ac:dyDescent="0.2">
      <c r="A77" s="534"/>
      <c r="B77" s="119" t="s">
        <v>205</v>
      </c>
      <c r="C77" s="268"/>
      <c r="D77" s="182"/>
      <c r="E77" s="113">
        <v>10.113129928008227</v>
      </c>
      <c r="F77" s="115">
        <v>1770</v>
      </c>
      <c r="G77" s="114">
        <v>1742</v>
      </c>
      <c r="H77" s="114">
        <v>1956</v>
      </c>
      <c r="I77" s="114">
        <v>1921</v>
      </c>
      <c r="J77" s="140">
        <v>1905</v>
      </c>
      <c r="K77" s="114">
        <v>-135</v>
      </c>
      <c r="L77" s="116">
        <v>-7.0866141732283463</v>
      </c>
    </row>
    <row r="78" spans="1:12" s="110" customFormat="1" ht="15" customHeight="1" x14ac:dyDescent="0.2">
      <c r="A78" s="120"/>
      <c r="B78" s="119"/>
      <c r="C78" s="268" t="s">
        <v>106</v>
      </c>
      <c r="D78" s="182"/>
      <c r="E78" s="113">
        <v>64.237288135593218</v>
      </c>
      <c r="F78" s="115">
        <v>1137</v>
      </c>
      <c r="G78" s="114">
        <v>1100</v>
      </c>
      <c r="H78" s="114">
        <v>1279</v>
      </c>
      <c r="I78" s="114">
        <v>1256</v>
      </c>
      <c r="J78" s="140">
        <v>1240</v>
      </c>
      <c r="K78" s="114">
        <v>-103</v>
      </c>
      <c r="L78" s="116">
        <v>-8.306451612903226</v>
      </c>
    </row>
    <row r="79" spans="1:12" s="110" customFormat="1" ht="15" customHeight="1" x14ac:dyDescent="0.2">
      <c r="A79" s="123"/>
      <c r="B79" s="124"/>
      <c r="C79" s="260" t="s">
        <v>107</v>
      </c>
      <c r="D79" s="261"/>
      <c r="E79" s="125">
        <v>35.762711864406782</v>
      </c>
      <c r="F79" s="143">
        <v>633</v>
      </c>
      <c r="G79" s="144">
        <v>642</v>
      </c>
      <c r="H79" s="144">
        <v>677</v>
      </c>
      <c r="I79" s="144">
        <v>665</v>
      </c>
      <c r="J79" s="145">
        <v>665</v>
      </c>
      <c r="K79" s="144">
        <v>-32</v>
      </c>
      <c r="L79" s="146">
        <v>-4.8120300751879697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6" t="s">
        <v>210</v>
      </c>
      <c r="B85" s="566"/>
      <c r="C85" s="566"/>
      <c r="D85" s="566"/>
      <c r="E85" s="566"/>
      <c r="F85" s="566"/>
      <c r="G85" s="566"/>
      <c r="H85" s="566"/>
      <c r="I85" s="566"/>
      <c r="J85" s="566"/>
      <c r="K85" s="566"/>
      <c r="L85" s="566"/>
    </row>
    <row r="86" spans="1:12" s="280" customFormat="1" ht="9" x14ac:dyDescent="0.2">
      <c r="A86" s="566" t="s">
        <v>211</v>
      </c>
      <c r="B86" s="566"/>
      <c r="C86" s="566"/>
      <c r="D86" s="566"/>
      <c r="E86" s="566"/>
      <c r="F86" s="566"/>
      <c r="G86" s="566"/>
      <c r="H86" s="566"/>
      <c r="I86" s="566"/>
      <c r="J86" s="566"/>
      <c r="K86" s="566"/>
      <c r="L86" s="566"/>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69" t="s">
        <v>212</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179</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286" customFormat="1" ht="24.95" customHeight="1" x14ac:dyDescent="0.2">
      <c r="A11" s="616" t="s">
        <v>104</v>
      </c>
      <c r="B11" s="617"/>
      <c r="C11" s="285">
        <v>100</v>
      </c>
      <c r="D11" s="115">
        <v>17502</v>
      </c>
      <c r="E11" s="114">
        <v>17555</v>
      </c>
      <c r="F11" s="114">
        <v>17900</v>
      </c>
      <c r="G11" s="114">
        <v>17557</v>
      </c>
      <c r="H11" s="140">
        <v>17643</v>
      </c>
      <c r="I11" s="115">
        <v>-141</v>
      </c>
      <c r="J11" s="116">
        <v>-0.79918381227682367</v>
      </c>
    </row>
    <row r="12" spans="1:15" s="110" customFormat="1" ht="24.95" customHeight="1" x14ac:dyDescent="0.2">
      <c r="A12" s="193" t="s">
        <v>132</v>
      </c>
      <c r="B12" s="194" t="s">
        <v>133</v>
      </c>
      <c r="C12" s="113">
        <v>1.0284538909838876</v>
      </c>
      <c r="D12" s="115">
        <v>180</v>
      </c>
      <c r="E12" s="114">
        <v>162</v>
      </c>
      <c r="F12" s="114">
        <v>168</v>
      </c>
      <c r="G12" s="114">
        <v>174</v>
      </c>
      <c r="H12" s="140">
        <v>163</v>
      </c>
      <c r="I12" s="115">
        <v>17</v>
      </c>
      <c r="J12" s="116">
        <v>10.429447852760736</v>
      </c>
    </row>
    <row r="13" spans="1:15" s="110" customFormat="1" ht="24.95" customHeight="1" x14ac:dyDescent="0.2">
      <c r="A13" s="193" t="s">
        <v>134</v>
      </c>
      <c r="B13" s="199" t="s">
        <v>214</v>
      </c>
      <c r="C13" s="113" t="s">
        <v>513</v>
      </c>
      <c r="D13" s="115" t="s">
        <v>513</v>
      </c>
      <c r="E13" s="114" t="s">
        <v>513</v>
      </c>
      <c r="F13" s="114">
        <v>325</v>
      </c>
      <c r="G13" s="114">
        <v>314</v>
      </c>
      <c r="H13" s="140">
        <v>314</v>
      </c>
      <c r="I13" s="115" t="s">
        <v>513</v>
      </c>
      <c r="J13" s="116" t="s">
        <v>513</v>
      </c>
    </row>
    <row r="14" spans="1:15" s="287" customFormat="1" ht="24" customHeight="1" x14ac:dyDescent="0.2">
      <c r="A14" s="193" t="s">
        <v>215</v>
      </c>
      <c r="B14" s="199" t="s">
        <v>137</v>
      </c>
      <c r="C14" s="113">
        <v>7.7419723460175982</v>
      </c>
      <c r="D14" s="115">
        <v>1355</v>
      </c>
      <c r="E14" s="114" t="s">
        <v>513</v>
      </c>
      <c r="F14" s="114">
        <v>1371</v>
      </c>
      <c r="G14" s="114">
        <v>1351</v>
      </c>
      <c r="H14" s="140">
        <v>1355</v>
      </c>
      <c r="I14" s="115">
        <v>0</v>
      </c>
      <c r="J14" s="116">
        <v>0</v>
      </c>
      <c r="K14" s="110"/>
      <c r="L14" s="110"/>
      <c r="M14" s="110"/>
      <c r="N14" s="110"/>
      <c r="O14" s="110"/>
    </row>
    <row r="15" spans="1:15" s="110" customFormat="1" ht="24.75" customHeight="1" x14ac:dyDescent="0.2">
      <c r="A15" s="193" t="s">
        <v>216</v>
      </c>
      <c r="B15" s="199" t="s">
        <v>217</v>
      </c>
      <c r="C15" s="113">
        <v>2.6511255856473546</v>
      </c>
      <c r="D15" s="115">
        <v>464</v>
      </c>
      <c r="E15" s="114">
        <v>468</v>
      </c>
      <c r="F15" s="114">
        <v>482</v>
      </c>
      <c r="G15" s="114">
        <v>475</v>
      </c>
      <c r="H15" s="140">
        <v>485</v>
      </c>
      <c r="I15" s="115">
        <v>-21</v>
      </c>
      <c r="J15" s="116">
        <v>-4.3298969072164946</v>
      </c>
    </row>
    <row r="16" spans="1:15" s="287" customFormat="1" ht="24.95" customHeight="1" x14ac:dyDescent="0.2">
      <c r="A16" s="193" t="s">
        <v>218</v>
      </c>
      <c r="B16" s="199" t="s">
        <v>141</v>
      </c>
      <c r="C16" s="113">
        <v>4.2338018512170041</v>
      </c>
      <c r="D16" s="115">
        <v>741</v>
      </c>
      <c r="E16" s="114">
        <v>742</v>
      </c>
      <c r="F16" s="114">
        <v>742</v>
      </c>
      <c r="G16" s="114">
        <v>745</v>
      </c>
      <c r="H16" s="140">
        <v>740</v>
      </c>
      <c r="I16" s="115">
        <v>1</v>
      </c>
      <c r="J16" s="116">
        <v>0.13513513513513514</v>
      </c>
      <c r="K16" s="110"/>
      <c r="L16" s="110"/>
      <c r="M16" s="110"/>
      <c r="N16" s="110"/>
      <c r="O16" s="110"/>
    </row>
    <row r="17" spans="1:15" s="110" customFormat="1" ht="24.95" customHeight="1" x14ac:dyDescent="0.2">
      <c r="A17" s="193" t="s">
        <v>219</v>
      </c>
      <c r="B17" s="199" t="s">
        <v>220</v>
      </c>
      <c r="C17" s="113">
        <v>0.85704490915323961</v>
      </c>
      <c r="D17" s="115">
        <v>150</v>
      </c>
      <c r="E17" s="114" t="s">
        <v>513</v>
      </c>
      <c r="F17" s="114">
        <v>147</v>
      </c>
      <c r="G17" s="114">
        <v>131</v>
      </c>
      <c r="H17" s="140">
        <v>130</v>
      </c>
      <c r="I17" s="115">
        <v>20</v>
      </c>
      <c r="J17" s="116">
        <v>15.384615384615385</v>
      </c>
    </row>
    <row r="18" spans="1:15" s="287" customFormat="1" ht="24.95" customHeight="1" x14ac:dyDescent="0.2">
      <c r="A18" s="201" t="s">
        <v>144</v>
      </c>
      <c r="B18" s="202" t="s">
        <v>145</v>
      </c>
      <c r="C18" s="113" t="s">
        <v>513</v>
      </c>
      <c r="D18" s="115" t="s">
        <v>513</v>
      </c>
      <c r="E18" s="114">
        <v>1372</v>
      </c>
      <c r="F18" s="114">
        <v>1459</v>
      </c>
      <c r="G18" s="114">
        <v>1395</v>
      </c>
      <c r="H18" s="140">
        <v>1396</v>
      </c>
      <c r="I18" s="115" t="s">
        <v>513</v>
      </c>
      <c r="J18" s="116" t="s">
        <v>513</v>
      </c>
      <c r="K18" s="110"/>
      <c r="L18" s="110"/>
      <c r="M18" s="110"/>
      <c r="N18" s="110"/>
      <c r="O18" s="110"/>
    </row>
    <row r="19" spans="1:15" s="110" customFormat="1" ht="24.95" customHeight="1" x14ac:dyDescent="0.2">
      <c r="A19" s="193" t="s">
        <v>146</v>
      </c>
      <c r="B19" s="199" t="s">
        <v>147</v>
      </c>
      <c r="C19" s="113">
        <v>19.169237801394125</v>
      </c>
      <c r="D19" s="115">
        <v>3355</v>
      </c>
      <c r="E19" s="114">
        <v>3373</v>
      </c>
      <c r="F19" s="114">
        <v>3373</v>
      </c>
      <c r="G19" s="114">
        <v>3285</v>
      </c>
      <c r="H19" s="140">
        <v>3286</v>
      </c>
      <c r="I19" s="115">
        <v>69</v>
      </c>
      <c r="J19" s="116">
        <v>2.0998174071819844</v>
      </c>
    </row>
    <row r="20" spans="1:15" s="287" customFormat="1" ht="24.95" customHeight="1" x14ac:dyDescent="0.2">
      <c r="A20" s="193" t="s">
        <v>148</v>
      </c>
      <c r="B20" s="199" t="s">
        <v>149</v>
      </c>
      <c r="C20" s="113">
        <v>3.1196434693177921</v>
      </c>
      <c r="D20" s="115">
        <v>546</v>
      </c>
      <c r="E20" s="114">
        <v>557</v>
      </c>
      <c r="F20" s="114">
        <v>577</v>
      </c>
      <c r="G20" s="114">
        <v>566</v>
      </c>
      <c r="H20" s="140">
        <v>574</v>
      </c>
      <c r="I20" s="115">
        <v>-28</v>
      </c>
      <c r="J20" s="116">
        <v>-4.8780487804878048</v>
      </c>
      <c r="K20" s="110"/>
      <c r="L20" s="110"/>
      <c r="M20" s="110"/>
      <c r="N20" s="110"/>
      <c r="O20" s="110"/>
    </row>
    <row r="21" spans="1:15" s="110" customFormat="1" ht="24.95" customHeight="1" x14ac:dyDescent="0.2">
      <c r="A21" s="201" t="s">
        <v>150</v>
      </c>
      <c r="B21" s="202" t="s">
        <v>151</v>
      </c>
      <c r="C21" s="113">
        <v>3.3710433093360757</v>
      </c>
      <c r="D21" s="115">
        <v>590</v>
      </c>
      <c r="E21" s="114">
        <v>621</v>
      </c>
      <c r="F21" s="114">
        <v>630</v>
      </c>
      <c r="G21" s="114">
        <v>605</v>
      </c>
      <c r="H21" s="140">
        <v>589</v>
      </c>
      <c r="I21" s="115">
        <v>1</v>
      </c>
      <c r="J21" s="116">
        <v>0.1697792869269949</v>
      </c>
    </row>
    <row r="22" spans="1:15" s="110" customFormat="1" ht="24.95" customHeight="1" x14ac:dyDescent="0.2">
      <c r="A22" s="201" t="s">
        <v>152</v>
      </c>
      <c r="B22" s="199" t="s">
        <v>153</v>
      </c>
      <c r="C22" s="113">
        <v>2.3254485201691235</v>
      </c>
      <c r="D22" s="115">
        <v>407</v>
      </c>
      <c r="E22" s="114">
        <v>406</v>
      </c>
      <c r="F22" s="114">
        <v>411</v>
      </c>
      <c r="G22" s="114">
        <v>424</v>
      </c>
      <c r="H22" s="140">
        <v>456</v>
      </c>
      <c r="I22" s="115">
        <v>-49</v>
      </c>
      <c r="J22" s="116">
        <v>-10.745614035087719</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9.4617757970517662</v>
      </c>
      <c r="D24" s="115">
        <v>1656</v>
      </c>
      <c r="E24" s="114">
        <v>1641</v>
      </c>
      <c r="F24" s="114">
        <v>1646</v>
      </c>
      <c r="G24" s="114">
        <v>1619</v>
      </c>
      <c r="H24" s="140">
        <v>1677</v>
      </c>
      <c r="I24" s="115">
        <v>-21</v>
      </c>
      <c r="J24" s="116">
        <v>-1.2522361359570662</v>
      </c>
    </row>
    <row r="25" spans="1:15" s="110" customFormat="1" ht="24.95" customHeight="1" x14ac:dyDescent="0.2">
      <c r="A25" s="193" t="s">
        <v>222</v>
      </c>
      <c r="B25" s="204" t="s">
        <v>159</v>
      </c>
      <c r="C25" s="113">
        <v>2.3140212547137469</v>
      </c>
      <c r="D25" s="115">
        <v>405</v>
      </c>
      <c r="E25" s="114">
        <v>386</v>
      </c>
      <c r="F25" s="114">
        <v>398</v>
      </c>
      <c r="G25" s="114">
        <v>421</v>
      </c>
      <c r="H25" s="140">
        <v>397</v>
      </c>
      <c r="I25" s="115">
        <v>8</v>
      </c>
      <c r="J25" s="116">
        <v>2.0151133501259446</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6.7420866186721513</v>
      </c>
      <c r="D27" s="115">
        <v>1180</v>
      </c>
      <c r="E27" s="114">
        <v>1178</v>
      </c>
      <c r="F27" s="114">
        <v>1177</v>
      </c>
      <c r="G27" s="114">
        <v>1160</v>
      </c>
      <c r="H27" s="140">
        <v>1155</v>
      </c>
      <c r="I27" s="115">
        <v>25</v>
      </c>
      <c r="J27" s="116">
        <v>2.1645021645021645</v>
      </c>
    </row>
    <row r="28" spans="1:15" s="110" customFormat="1" ht="24.95" customHeight="1" x14ac:dyDescent="0.2">
      <c r="A28" s="193" t="s">
        <v>163</v>
      </c>
      <c r="B28" s="199" t="s">
        <v>164</v>
      </c>
      <c r="C28" s="113">
        <v>5.7479145240543934</v>
      </c>
      <c r="D28" s="115">
        <v>1006</v>
      </c>
      <c r="E28" s="114">
        <v>1042</v>
      </c>
      <c r="F28" s="114">
        <v>1044</v>
      </c>
      <c r="G28" s="114">
        <v>760</v>
      </c>
      <c r="H28" s="140">
        <v>774</v>
      </c>
      <c r="I28" s="115">
        <v>232</v>
      </c>
      <c r="J28" s="116">
        <v>29.974160206718345</v>
      </c>
    </row>
    <row r="29" spans="1:15" s="110" customFormat="1" ht="24.95" customHeight="1" x14ac:dyDescent="0.2">
      <c r="A29" s="193">
        <v>86</v>
      </c>
      <c r="B29" s="199" t="s">
        <v>165</v>
      </c>
      <c r="C29" s="113">
        <v>9.444634898868701</v>
      </c>
      <c r="D29" s="115">
        <v>1653</v>
      </c>
      <c r="E29" s="114">
        <v>1647</v>
      </c>
      <c r="F29" s="114">
        <v>1638</v>
      </c>
      <c r="G29" s="114">
        <v>1615</v>
      </c>
      <c r="H29" s="140">
        <v>1614</v>
      </c>
      <c r="I29" s="115">
        <v>39</v>
      </c>
      <c r="J29" s="116">
        <v>2.4163568773234201</v>
      </c>
    </row>
    <row r="30" spans="1:15" s="110" customFormat="1" ht="24.95" customHeight="1" x14ac:dyDescent="0.2">
      <c r="A30" s="193">
        <v>87.88</v>
      </c>
      <c r="B30" s="204" t="s">
        <v>166</v>
      </c>
      <c r="C30" s="113">
        <v>5.6165009713175635</v>
      </c>
      <c r="D30" s="115">
        <v>983</v>
      </c>
      <c r="E30" s="114">
        <v>981</v>
      </c>
      <c r="F30" s="114">
        <v>1014</v>
      </c>
      <c r="G30" s="114">
        <v>1230</v>
      </c>
      <c r="H30" s="140">
        <v>1273</v>
      </c>
      <c r="I30" s="115">
        <v>-290</v>
      </c>
      <c r="J30" s="116">
        <v>-22.780832678711704</v>
      </c>
    </row>
    <row r="31" spans="1:15" s="110" customFormat="1" ht="24.95" customHeight="1" x14ac:dyDescent="0.2">
      <c r="A31" s="193" t="s">
        <v>167</v>
      </c>
      <c r="B31" s="199" t="s">
        <v>168</v>
      </c>
      <c r="C31" s="113">
        <v>9.0732487715689629</v>
      </c>
      <c r="D31" s="115">
        <v>1588</v>
      </c>
      <c r="E31" s="114">
        <v>1604</v>
      </c>
      <c r="F31" s="114">
        <v>1613</v>
      </c>
      <c r="G31" s="114">
        <v>1601</v>
      </c>
      <c r="H31" s="140">
        <v>1610</v>
      </c>
      <c r="I31" s="115">
        <v>-22</v>
      </c>
      <c r="J31" s="116">
        <v>-1.3664596273291925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1.0284538909838876</v>
      </c>
      <c r="D34" s="115">
        <v>180</v>
      </c>
      <c r="E34" s="114">
        <v>162</v>
      </c>
      <c r="F34" s="114">
        <v>168</v>
      </c>
      <c r="G34" s="114">
        <v>174</v>
      </c>
      <c r="H34" s="140">
        <v>163</v>
      </c>
      <c r="I34" s="115">
        <v>17</v>
      </c>
      <c r="J34" s="116">
        <v>10.429447852760736</v>
      </c>
    </row>
    <row r="35" spans="1:10" s="110" customFormat="1" ht="24.95" customHeight="1" x14ac:dyDescent="0.2">
      <c r="A35" s="292" t="s">
        <v>171</v>
      </c>
      <c r="B35" s="293" t="s">
        <v>172</v>
      </c>
      <c r="C35" s="113">
        <v>17.020911895783339</v>
      </c>
      <c r="D35" s="115">
        <v>2979</v>
      </c>
      <c r="E35" s="114">
        <v>3042</v>
      </c>
      <c r="F35" s="114">
        <v>3155</v>
      </c>
      <c r="G35" s="114">
        <v>3060</v>
      </c>
      <c r="H35" s="140">
        <v>3065</v>
      </c>
      <c r="I35" s="115">
        <v>-86</v>
      </c>
      <c r="J35" s="116">
        <v>-2.8058727569331157</v>
      </c>
    </row>
    <row r="36" spans="1:10" s="110" customFormat="1" ht="24.95" customHeight="1" x14ac:dyDescent="0.2">
      <c r="A36" s="294" t="s">
        <v>173</v>
      </c>
      <c r="B36" s="295" t="s">
        <v>174</v>
      </c>
      <c r="C36" s="125">
        <v>81.950634213232775</v>
      </c>
      <c r="D36" s="143">
        <v>14343</v>
      </c>
      <c r="E36" s="144">
        <v>14351</v>
      </c>
      <c r="F36" s="144">
        <v>14577</v>
      </c>
      <c r="G36" s="144">
        <v>14323</v>
      </c>
      <c r="H36" s="145">
        <v>14415</v>
      </c>
      <c r="I36" s="143">
        <v>-72</v>
      </c>
      <c r="J36" s="146">
        <v>-0.49947970863683661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3" t="s">
        <v>225</v>
      </c>
      <c r="B39" s="613"/>
      <c r="C39" s="613"/>
      <c r="D39" s="613"/>
      <c r="E39" s="613"/>
      <c r="F39" s="613"/>
      <c r="G39" s="613"/>
      <c r="H39" s="613"/>
      <c r="I39" s="613"/>
      <c r="J39" s="613"/>
    </row>
    <row r="40" spans="1:10" ht="30.75" customHeight="1" x14ac:dyDescent="0.2">
      <c r="A40" s="613"/>
      <c r="B40" s="613"/>
      <c r="C40" s="613"/>
      <c r="D40" s="613"/>
      <c r="E40" s="613"/>
      <c r="F40" s="613"/>
      <c r="G40" s="613"/>
      <c r="H40" s="613"/>
      <c r="I40" s="613"/>
      <c r="J40" s="613"/>
    </row>
    <row r="41" spans="1:10" ht="12.75" customHeight="1" x14ac:dyDescent="0.2">
      <c r="A41" s="613"/>
      <c r="B41" s="613"/>
      <c r="C41" s="613"/>
      <c r="D41" s="613"/>
      <c r="E41" s="613"/>
      <c r="F41" s="613"/>
      <c r="G41" s="613"/>
      <c r="H41" s="613"/>
      <c r="I41" s="613"/>
      <c r="J41" s="613"/>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2020-09-25T09:27:02Z</dcterms:created>
  <dcterms:modified xsi:type="dcterms:W3CDTF">2020-09-28T08:09:18Z</dcterms:modified>
</cp:coreProperties>
</file>