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c r="G54" i="24"/>
  <c r="F54" i="24"/>
  <c r="E54" i="24"/>
  <c r="L53" i="24"/>
  <c r="H53" i="24" s="1"/>
  <c r="J53" i="24"/>
  <c r="G53" i="24"/>
  <c r="F53" i="24"/>
  <c r="E53" i="24"/>
  <c r="L52" i="24"/>
  <c r="H52" i="24" s="1"/>
  <c r="J52" i="24" s="1"/>
  <c r="G52" i="24"/>
  <c r="F52" i="24"/>
  <c r="E52" i="24"/>
  <c r="L51" i="24"/>
  <c r="H51" i="24" s="1"/>
  <c r="J51" i="24" s="1"/>
  <c r="G51" i="24"/>
  <c r="F51" i="24"/>
  <c r="E51" i="24"/>
  <c r="L44" i="24"/>
  <c r="I44" i="24"/>
  <c r="G44" i="24"/>
  <c r="D44" i="24"/>
  <c r="C44" i="24"/>
  <c r="M44" i="24" s="1"/>
  <c r="B44" i="24"/>
  <c r="K44" i="24" s="1"/>
  <c r="M43" i="24"/>
  <c r="K43" i="24"/>
  <c r="H43" i="24"/>
  <c r="F43" i="24"/>
  <c r="E43" i="24"/>
  <c r="C43" i="24"/>
  <c r="B43" i="24"/>
  <c r="D43" i="24" s="1"/>
  <c r="L42" i="24"/>
  <c r="I42" i="24"/>
  <c r="G42" i="24"/>
  <c r="D42" i="24"/>
  <c r="C42" i="24"/>
  <c r="M42" i="24" s="1"/>
  <c r="B42" i="24"/>
  <c r="K42" i="24" s="1"/>
  <c r="M41" i="24"/>
  <c r="K41" i="24"/>
  <c r="H41" i="24"/>
  <c r="F41" i="24"/>
  <c r="E41" i="24"/>
  <c r="C41" i="24"/>
  <c r="B41" i="24"/>
  <c r="D41" i="24" s="1"/>
  <c r="L40" i="24"/>
  <c r="I40" i="24"/>
  <c r="G40" i="24"/>
  <c r="D40" i="24"/>
  <c r="C40" i="24"/>
  <c r="M40" i="24" s="1"/>
  <c r="B40" i="24"/>
  <c r="K40" i="24" s="1"/>
  <c r="M36" i="24"/>
  <c r="L36" i="24"/>
  <c r="K36" i="24"/>
  <c r="J36" i="24"/>
  <c r="I36" i="24"/>
  <c r="H36" i="24"/>
  <c r="G36" i="24"/>
  <c r="F36" i="24"/>
  <c r="E36" i="24"/>
  <c r="D36" i="24"/>
  <c r="C33" i="24"/>
  <c r="C45" i="24"/>
  <c r="C38" i="24"/>
  <c r="I38" i="24" s="1"/>
  <c r="C37" i="24"/>
  <c r="C35" i="24"/>
  <c r="C34" i="24"/>
  <c r="C32" i="24"/>
  <c r="C31" i="24"/>
  <c r="C30" i="24"/>
  <c r="M30" i="24" s="1"/>
  <c r="C29" i="24"/>
  <c r="C28" i="24"/>
  <c r="C27" i="24"/>
  <c r="C26" i="24"/>
  <c r="C25" i="24"/>
  <c r="C24" i="24"/>
  <c r="C23" i="24"/>
  <c r="C22" i="24"/>
  <c r="M22" i="24" s="1"/>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7" i="24" s="1"/>
  <c r="G22" i="24" l="1"/>
  <c r="G30" i="24"/>
  <c r="G17" i="24"/>
  <c r="M17" i="24"/>
  <c r="E17" i="24"/>
  <c r="L17" i="24"/>
  <c r="I17" i="24"/>
  <c r="G25" i="24"/>
  <c r="M25" i="24"/>
  <c r="E25" i="24"/>
  <c r="L25" i="24"/>
  <c r="I25" i="24"/>
  <c r="F9" i="24"/>
  <c r="D9" i="24"/>
  <c r="J9" i="24"/>
  <c r="H9" i="24"/>
  <c r="K9" i="24"/>
  <c r="K22" i="24"/>
  <c r="J22" i="24"/>
  <c r="H22" i="24"/>
  <c r="F22" i="24"/>
  <c r="D22" i="24"/>
  <c r="F35" i="24"/>
  <c r="D35" i="24"/>
  <c r="J35" i="24"/>
  <c r="H35" i="24"/>
  <c r="I34" i="24"/>
  <c r="L34" i="24"/>
  <c r="M34" i="24"/>
  <c r="G34" i="24"/>
  <c r="E34" i="24"/>
  <c r="F19" i="24"/>
  <c r="D19" i="24"/>
  <c r="J19" i="24"/>
  <c r="H19" i="24"/>
  <c r="F23" i="24"/>
  <c r="D23" i="24"/>
  <c r="J23" i="24"/>
  <c r="H23" i="24"/>
  <c r="K23" i="24"/>
  <c r="K26" i="24"/>
  <c r="J26" i="24"/>
  <c r="H26" i="24"/>
  <c r="F26" i="24"/>
  <c r="D26" i="24"/>
  <c r="F33" i="24"/>
  <c r="D33" i="24"/>
  <c r="J33" i="24"/>
  <c r="H33" i="24"/>
  <c r="K33" i="24"/>
  <c r="H37" i="24"/>
  <c r="F37" i="24"/>
  <c r="D37" i="24"/>
  <c r="J37" i="24"/>
  <c r="K37" i="24"/>
  <c r="I18" i="24"/>
  <c r="L18" i="24"/>
  <c r="M18" i="24"/>
  <c r="G18" i="24"/>
  <c r="E18" i="24"/>
  <c r="G31" i="24"/>
  <c r="M31" i="24"/>
  <c r="E31" i="24"/>
  <c r="L31" i="24"/>
  <c r="I31" i="24"/>
  <c r="G35" i="24"/>
  <c r="M35" i="24"/>
  <c r="E35" i="24"/>
  <c r="L35" i="24"/>
  <c r="I35" i="24"/>
  <c r="I45" i="24"/>
  <c r="G45" i="24"/>
  <c r="L45" i="24"/>
  <c r="E45" i="24"/>
  <c r="K35" i="24"/>
  <c r="K58" i="24"/>
  <c r="I58" i="24"/>
  <c r="J58" i="24"/>
  <c r="K16" i="24"/>
  <c r="J16" i="24"/>
  <c r="H16" i="24"/>
  <c r="F16" i="24"/>
  <c r="D16" i="24"/>
  <c r="K30" i="24"/>
  <c r="J30" i="24"/>
  <c r="H30" i="24"/>
  <c r="F30" i="24"/>
  <c r="D30" i="24"/>
  <c r="I8" i="24"/>
  <c r="L8" i="24"/>
  <c r="M8" i="24"/>
  <c r="G8" i="24"/>
  <c r="E8" i="24"/>
  <c r="K74" i="24"/>
  <c r="I74" i="24"/>
  <c r="J74" i="24"/>
  <c r="F29" i="24"/>
  <c r="D29" i="24"/>
  <c r="J29" i="24"/>
  <c r="H29" i="24"/>
  <c r="K29" i="24"/>
  <c r="G9" i="24"/>
  <c r="M9" i="24"/>
  <c r="E9" i="24"/>
  <c r="L9" i="24"/>
  <c r="I9" i="24"/>
  <c r="F17" i="24"/>
  <c r="D17" i="24"/>
  <c r="J17" i="24"/>
  <c r="H17" i="24"/>
  <c r="K17" i="24"/>
  <c r="K20" i="24"/>
  <c r="J20" i="24"/>
  <c r="H20" i="24"/>
  <c r="F20" i="24"/>
  <c r="D20" i="24"/>
  <c r="K24" i="24"/>
  <c r="J24" i="24"/>
  <c r="H24" i="24"/>
  <c r="F24" i="24"/>
  <c r="D24" i="24"/>
  <c r="D38" i="24"/>
  <c r="K38" i="24"/>
  <c r="J38" i="24"/>
  <c r="H38" i="24"/>
  <c r="F38" i="24"/>
  <c r="G15" i="24"/>
  <c r="M15" i="24"/>
  <c r="E15" i="24"/>
  <c r="L15" i="24"/>
  <c r="I15" i="24"/>
  <c r="G19" i="24"/>
  <c r="M19" i="24"/>
  <c r="E19" i="24"/>
  <c r="L19" i="24"/>
  <c r="I19" i="24"/>
  <c r="G29" i="24"/>
  <c r="M29" i="24"/>
  <c r="E29" i="24"/>
  <c r="L29" i="24"/>
  <c r="I29" i="24"/>
  <c r="I32" i="24"/>
  <c r="L32" i="24"/>
  <c r="G32" i="24"/>
  <c r="E32" i="24"/>
  <c r="M32" i="24"/>
  <c r="I37" i="24"/>
  <c r="G37" i="24"/>
  <c r="L37" i="24"/>
  <c r="M37" i="24"/>
  <c r="E37" i="24"/>
  <c r="K19" i="24"/>
  <c r="I24" i="24"/>
  <c r="L24" i="24"/>
  <c r="G24" i="24"/>
  <c r="E24" i="24"/>
  <c r="M24" i="24"/>
  <c r="B14" i="24"/>
  <c r="B6" i="24"/>
  <c r="F27" i="24"/>
  <c r="D27" i="24"/>
  <c r="J27" i="24"/>
  <c r="H27" i="24"/>
  <c r="F31" i="24"/>
  <c r="D31" i="24"/>
  <c r="J31" i="24"/>
  <c r="H31" i="24"/>
  <c r="K31" i="24"/>
  <c r="K34" i="24"/>
  <c r="J34" i="24"/>
  <c r="H34" i="24"/>
  <c r="F34" i="24"/>
  <c r="D34" i="24"/>
  <c r="G7" i="24"/>
  <c r="M7" i="24"/>
  <c r="E7" i="24"/>
  <c r="L7" i="24"/>
  <c r="I7" i="24"/>
  <c r="I26" i="24"/>
  <c r="L26" i="24"/>
  <c r="M26" i="24"/>
  <c r="G26" i="24"/>
  <c r="E26" i="24"/>
  <c r="K8" i="24"/>
  <c r="J8" i="24"/>
  <c r="H8" i="24"/>
  <c r="F8" i="24"/>
  <c r="D8" i="24"/>
  <c r="I28" i="24"/>
  <c r="L28" i="24"/>
  <c r="M28" i="24"/>
  <c r="G28" i="24"/>
  <c r="E28" i="24"/>
  <c r="G33" i="24"/>
  <c r="M33" i="24"/>
  <c r="E33" i="24"/>
  <c r="L33" i="24"/>
  <c r="I33" i="24"/>
  <c r="F21" i="24"/>
  <c r="D21" i="24"/>
  <c r="J21" i="24"/>
  <c r="H21" i="24"/>
  <c r="K21" i="24"/>
  <c r="B45" i="24"/>
  <c r="B39" i="24"/>
  <c r="I16" i="24"/>
  <c r="L16" i="24"/>
  <c r="G16" i="24"/>
  <c r="E16" i="24"/>
  <c r="M16" i="24"/>
  <c r="I20" i="24"/>
  <c r="L20" i="24"/>
  <c r="M20" i="24"/>
  <c r="G20" i="24"/>
  <c r="E20" i="24"/>
  <c r="M45" i="24"/>
  <c r="K66" i="24"/>
  <c r="I66" i="24"/>
  <c r="J66" i="24"/>
  <c r="G21" i="24"/>
  <c r="M21" i="24"/>
  <c r="E21" i="24"/>
  <c r="L21" i="24"/>
  <c r="I21" i="24"/>
  <c r="F7" i="24"/>
  <c r="D7" i="24"/>
  <c r="J7" i="24"/>
  <c r="H7" i="24"/>
  <c r="F15" i="24"/>
  <c r="D15" i="24"/>
  <c r="J15" i="24"/>
  <c r="H15" i="24"/>
  <c r="K15" i="24"/>
  <c r="K18" i="24"/>
  <c r="J18" i="24"/>
  <c r="H18" i="24"/>
  <c r="F18" i="24"/>
  <c r="D18" i="24"/>
  <c r="F25" i="24"/>
  <c r="D25" i="24"/>
  <c r="J25" i="24"/>
  <c r="H25" i="24"/>
  <c r="K25" i="24"/>
  <c r="K28" i="24"/>
  <c r="J28" i="24"/>
  <c r="H28" i="24"/>
  <c r="F28" i="24"/>
  <c r="D28" i="24"/>
  <c r="K32" i="24"/>
  <c r="J32" i="24"/>
  <c r="H32" i="24"/>
  <c r="F32" i="24"/>
  <c r="D32" i="24"/>
  <c r="G23" i="24"/>
  <c r="M23" i="24"/>
  <c r="E23" i="24"/>
  <c r="L23" i="24"/>
  <c r="I23" i="24"/>
  <c r="G27" i="24"/>
  <c r="M27" i="24"/>
  <c r="E27" i="24"/>
  <c r="L27" i="24"/>
  <c r="I27" i="24"/>
  <c r="M38" i="24"/>
  <c r="E38" i="24"/>
  <c r="L38" i="24"/>
  <c r="G38" i="24"/>
  <c r="K27" i="24"/>
  <c r="J77" i="24"/>
  <c r="E22" i="24"/>
  <c r="E30" i="24"/>
  <c r="K53" i="24"/>
  <c r="I53" i="24"/>
  <c r="K61" i="24"/>
  <c r="I61" i="24"/>
  <c r="K69" i="24"/>
  <c r="I69" i="24"/>
  <c r="C39" i="24"/>
  <c r="I43" i="24"/>
  <c r="G43" i="24"/>
  <c r="L43" i="24"/>
  <c r="K55" i="24"/>
  <c r="I55" i="24"/>
  <c r="K63" i="24"/>
  <c r="I63" i="24"/>
  <c r="K71" i="24"/>
  <c r="I71" i="24"/>
  <c r="K52" i="24"/>
  <c r="I52" i="24"/>
  <c r="K60" i="24"/>
  <c r="I60" i="24"/>
  <c r="K68" i="24"/>
  <c r="I68" i="24"/>
  <c r="K57" i="24"/>
  <c r="I57" i="24"/>
  <c r="K65" i="24"/>
  <c r="I65" i="24"/>
  <c r="K73" i="24"/>
  <c r="I73" i="24"/>
  <c r="I41" i="24"/>
  <c r="G41" i="24"/>
  <c r="L41" i="24"/>
  <c r="K54" i="24"/>
  <c r="I54" i="24"/>
  <c r="K62" i="24"/>
  <c r="I62" i="24"/>
  <c r="K70" i="24"/>
  <c r="I70" i="24"/>
  <c r="C14" i="24"/>
  <c r="C6" i="24"/>
  <c r="I22" i="24"/>
  <c r="L22" i="24"/>
  <c r="I30" i="24"/>
  <c r="L30" i="24"/>
  <c r="K51" i="24"/>
  <c r="I51" i="24"/>
  <c r="K59" i="24"/>
  <c r="I59" i="24"/>
  <c r="K67" i="24"/>
  <c r="I67" i="24"/>
  <c r="K75" i="24"/>
  <c r="K77" i="24" s="1"/>
  <c r="I75" i="24"/>
  <c r="K56" i="24"/>
  <c r="I56" i="24"/>
  <c r="K64" i="24"/>
  <c r="I64" i="24"/>
  <c r="K72" i="24"/>
  <c r="I72" i="24"/>
  <c r="F40" i="24"/>
  <c r="J41" i="24"/>
  <c r="F42" i="24"/>
  <c r="J43" i="24"/>
  <c r="F44" i="24"/>
  <c r="H40" i="24"/>
  <c r="H42" i="24"/>
  <c r="H44" i="24"/>
  <c r="J40" i="24"/>
  <c r="J42" i="24"/>
  <c r="J44" i="24"/>
  <c r="E40" i="24"/>
  <c r="E42" i="24"/>
  <c r="E44" i="24"/>
  <c r="I77" i="24" l="1"/>
  <c r="K6" i="24"/>
  <c r="J6" i="24"/>
  <c r="H6" i="24"/>
  <c r="F6" i="24"/>
  <c r="D6" i="24"/>
  <c r="I6" i="24"/>
  <c r="L6" i="24"/>
  <c r="M6" i="24"/>
  <c r="G6" i="24"/>
  <c r="E6" i="24"/>
  <c r="K79" i="24"/>
  <c r="I39" i="24"/>
  <c r="G39" i="24"/>
  <c r="L39" i="24"/>
  <c r="M39" i="24"/>
  <c r="E39" i="24"/>
  <c r="K14" i="24"/>
  <c r="J14" i="24"/>
  <c r="H14" i="24"/>
  <c r="F14" i="24"/>
  <c r="D14" i="24"/>
  <c r="I14" i="24"/>
  <c r="L14" i="24"/>
  <c r="M14" i="24"/>
  <c r="E14" i="24"/>
  <c r="G14" i="24"/>
  <c r="J79" i="24"/>
  <c r="H39" i="24"/>
  <c r="F39" i="24"/>
  <c r="D39" i="24"/>
  <c r="J39" i="24"/>
  <c r="K39" i="24"/>
  <c r="H45" i="24"/>
  <c r="F45" i="24"/>
  <c r="D45" i="24"/>
  <c r="J45" i="24"/>
  <c r="K45" i="24"/>
  <c r="I78" i="24" l="1"/>
  <c r="I79" i="24"/>
  <c r="J78" i="24"/>
  <c r="K78" i="24"/>
  <c r="I83" i="24" l="1"/>
  <c r="I82" i="24"/>
  <c r="I81" i="24"/>
</calcChain>
</file>

<file path=xl/sharedStrings.xml><?xml version="1.0" encoding="utf-8"?>
<sst xmlns="http://schemas.openxmlformats.org/spreadsheetml/2006/main" count="1846" uniqueCount="522">
  <si>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</si>
  <si>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</si>
  <si>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</si>
  <si>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</si>
  <si>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</si>
  <si>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</si>
  <si>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</si>
  <si>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</si>
  <si>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</si>
  <si>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</si>
  <si>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</si>
  <si>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</si>
  <si>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</si>
  <si>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Speyer, kreisfreie Stadt (07318)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</si>
  <si>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</si>
  <si>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</si>
  <si>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</si>
  <si>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</si>
  <si>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</si>
  <si>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</si>
  <si>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</si>
  <si>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</si>
  <si>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</si>
  <si>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</si>
  <si>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</si>
  <si>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</si>
  <si>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</si>
  <si>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</si>
  <si>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</si>
  <si>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</si>
  <si>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</si>
  <si>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</si>
  <si>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</si>
  <si>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</si>
  <si>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</si>
  <si>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</si>
  <si>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</si>
  <si>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</si>
  <si>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</si>
  <si>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</si>
  <si>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</si>
  <si>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</si>
  <si>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</si>
  <si>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</si>
  <si>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</si>
  <si>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</si>
  <si>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</si>
  <si>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</si>
  <si>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</si>
  <si>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</si>
  <si>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</si>
  <si>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</si>
  <si>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</si>
  <si>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</si>
  <si>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</si>
  <si>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</si>
  <si>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</si>
  <si>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</si>
  <si>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</si>
  <si>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</si>
  <si>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</si>
  <si>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</si>
  <si>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</si>
  <si>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</si>
  <si>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</si>
  <si>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</si>
  <si>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</si>
  <si>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</si>
  <si>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</si>
  <si>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</si>
  <si>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</si>
  <si>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</si>
  <si>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</si>
  <si>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</si>
  <si>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</si>
  <si>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</si>
  <si>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</si>
  <si>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</si>
  <si>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</si>
  <si>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</si>
  <si>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</si>
  <si>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</si>
  <si>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</si>
  <si>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</si>
  <si>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</si>
  <si>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</si>
  <si>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</si>
  <si>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</si>
  <si>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</si>
  <si>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</si>
  <si>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</si>
  <si>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</si>
  <si>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Speyer, kreisfreie Stadt (07318);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</si>
  <si>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</si>
  <si>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</si>
  <si>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</si>
  <si>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</si>
  <si>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</si>
  <si>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</si>
  <si>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</si>
  <si>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</si>
  <si>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</si>
  <si>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</si>
  <si>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</si>
  <si>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</si>
  <si>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</si>
  <si>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</si>
  <si>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</si>
  <si>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</si>
  <si>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</si>
  <si>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</si>
  <si>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</si>
  <si>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</si>
  <si>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</si>
  <si>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</si>
  <si>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</si>
  <si>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</si>
  <si>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</si>
  <si>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</si>
  <si>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</si>
  <si>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</si>
  <si>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</si>
  <si>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</si>
  <si>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</si>
  <si>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</si>
  <si>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</si>
  <si>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</si>
  <si>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</si>
  <si>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</si>
  <si>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</si>
  <si>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</si>
  <si>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</si>
  <si>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</si>
  <si>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</si>
  <si>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</si>
  <si>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</si>
  <si>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</si>
  <si>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</si>
  <si>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</si>
  <si>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</si>
  <si>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</si>
  <si>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</si>
  <si>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</si>
  <si>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</si>
  <si>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</si>
  <si>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</si>
  <si>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</si>
  <si>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</si>
  <si>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</si>
  <si>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</si>
  <si>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</si>
  <si>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</si>
  <si>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</si>
  <si>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</si>
  <si>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</si>
  <si>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</si>
  <si>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</si>
  <si>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</si>
  <si>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</si>
  <si>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</si>
  <si>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</si>
  <si>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</si>
  <si>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</si>
  <si>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</si>
  <si>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</si>
  <si>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</si>
  <si>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</si>
  <si>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</si>
  <si>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</si>
  <si>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</si>
  <si>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</si>
  <si>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</si>
  <si>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</si>
  <si>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</si>
  <si>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</si>
  <si>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</si>
  <si>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</si>
  <si>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</si>
  <si>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</si>
  <si>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</si>
  <si>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</si>
  <si>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</si>
  <si>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</si>
  <si>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Speyer, kreisfreie Stadt (07318)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</si>
  <si>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</si>
  <si>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</si>
  <si>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</si>
  <si>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</si>
  <si>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</si>
  <si>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</si>
  <si>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</si>
  <si>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</si>
  <si>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</si>
  <si>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</si>
  <si>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</si>
  <si>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</si>
  <si>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</si>
  <si>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</si>
  <si>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</si>
  <si>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</si>
  <si>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</si>
  <si>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</si>
  <si>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</si>
  <si>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</si>
  <si>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</si>
  <si>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</si>
  <si>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</si>
  <si>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</si>
  <si>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</si>
  <si>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</si>
  <si>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</si>
  <si>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</si>
  <si>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</si>
  <si>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</si>
  <si>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</si>
  <si>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</si>
  <si>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</si>
  <si>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</si>
  <si>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</si>
  <si>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</si>
  <si>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</si>
  <si>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</si>
  <si>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</si>
  <si>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</si>
  <si>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</si>
  <si>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</si>
  <si>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</si>
  <si>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</si>
  <si>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</si>
  <si>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</si>
  <si>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</si>
  <si>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</si>
  <si>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</si>
  <si>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</si>
  <si>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</si>
  <si>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</si>
  <si>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</si>
  <si>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</si>
  <si>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</si>
  <si>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</si>
  <si>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</si>
  <si>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</si>
  <si>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</si>
  <si>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</si>
  <si>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</si>
  <si>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</si>
  <si>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</si>
  <si>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</si>
  <si>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</si>
  <si>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</si>
  <si>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</si>
  <si>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</si>
  <si>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</si>
  <si>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</si>
  <si>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</si>
  <si>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</si>
  <si>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</si>
  <si>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</si>
  <si>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</si>
  <si>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</si>
  <si>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</si>
  <si>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</si>
  <si>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</si>
  <si>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</si>
  <si>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</si>
  <si>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</si>
  <si>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</si>
  <si>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</si>
  <si>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</si>
  <si>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</si>
  <si>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</si>
  <si>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</si>
  <si>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</si>
  <si>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</si>
  <si>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</si>
  <si>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</si>
  <si>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</si>
  <si>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</si>
  <si>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</si>
  <si>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</si>
  <si>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</si>
  <si>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</si>
  <si>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</si>
  <si>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</si>
  <si>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</si>
  <si>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</si>
  <si>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</si>
  <si>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</si>
  <si>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</si>
  <si>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</si>
  <si>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</si>
  <si>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</si>
  <si>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</si>
  <si>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</si>
  <si>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</si>
  <si>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</si>
  <si>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</si>
  <si>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</si>
  <si>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</si>
  <si>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</si>
  <si>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</si>
  <si>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</si>
  <si>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</si>
  <si>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</si>
  <si>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</si>
  <si>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</si>
  <si>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</si>
  <si>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</si>
  <si>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</si>
  <si>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</si>
  <si>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</si>
  <si>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</si>
  <si>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</si>
  <si>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</si>
  <si>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</si>
  <si>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</si>
  <si>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</si>
  <si>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</si>
  <si>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</si>
  <si>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</si>
  <si>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</si>
  <si>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</si>
  <si>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</si>
  <si>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</si>
  <si>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</si>
  <si>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</si>
  <si>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</si>
  <si>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</si>
  <si>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</si>
  <si>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</si>
  <si>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</si>
  <si>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</si>
  <si>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</si>
  <si>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</si>
  <si>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</si>
  <si>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</si>
  <si>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</si>
  <si>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</si>
  <si>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</si>
  <si>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</si>
  <si>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</si>
  <si>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</si>
  <si>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</si>
  <si>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</si>
  <si>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</si>
  <si>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</si>
  <si>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</si>
  <si>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</si>
  <si>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</si>
  <si>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</si>
  <si>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</si>
  <si>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</si>
  <si>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</si>
  <si>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</si>
  <si>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</si>
  <si>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</si>
  <si>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</si>
  <si>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</si>
  <si>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</si>
  <si>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</si>
  <si>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</si>
  <si>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</si>
  <si>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</si>
  <si>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</si>
  <si>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</si>
  <si>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</si>
  <si>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</si>
  <si>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</si>
  <si>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</si>
  <si>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</si>
  <si>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</si>
  <si>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</si>
  <si>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</si>
  <si>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Speyer, kreisfreie Stadt (07318);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</si>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</sst>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{76CA9646-84F9-4243-B308-ADEBB3275040}</c15:txfldGUID>
                      <c15:f>Daten_Diagramme!$D$6</c15:f>
                      <c15:dlblFieldTableCache>
                        <c:ptCount val="1"/>
                        <c:pt idx="0">
                          <c:v>-0.8</c:v>
                        </c:pt>
                      </c15:dlblFieldTableCache>
                    </c15:dlblFTEntry>
                  </c15:dlblFieldTable>
                  <c15:showDataLabelsRange val="0"/>
                </c:ext>
                <c:ext xmlns:c16="http://schemas.microsoft.com/office/drawing/2014/chart" uri="{C3380CC4-5D6E-409C-BE32-E72D297353CC}">
                  <c16:uniqueId val="{00000000-43D2-43D2-B2BB-5ECF3156B948}"/>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{FFBAE8A3-3580-4F46-B890-37BC5B06DD94}</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43D2-43D2-B2BB-5ECF3156B948}"/>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{9BA592C7-EDF1-4A9B-A1C7-4B40E6DA87A1}</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43D2-43D2-B2BB-5ECF3156B94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{FC90F59A-1273-4093-96EF-B3771A2E4177}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3D2-43D2-B2BB-5ECF3156B94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-0.76813268982394123</c:v>
                </c:pt>
                <c:pt idx="1">
                  <c:v>0.73912918896366064</c:v>
                </c:pt>
                <c:pt idx="2">
                  <c:v>1.1186464311118853</c:v>
                </c:pt>
                <c:pt idx="3">
                  <c:v>1.0875687030768</c:v>
                </c:pt>
              </c:numCache>
            </c:numRef>
          </c:val>
          <c:extLst>
            <c:ext xmlns:c16="http://schemas.microsoft.com/office/drawing/2014/chart" uri="{C3380CC4-5D6E-409C-BE32-E72D297353CC}">
              <c16:uniqueId val="{00000004-43D2-43D2-B2BB-5ECF3156B94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{B50CBFC3-40C6-4A18-9E82-6021DF76EB1A}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3D2-43D2-B2BB-5ECF3156B94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{2B58CEFF-D6C6-451B-B58B-E6868FC583EE}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3D2-43D2-B2BB-5ECF3156B94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{33D94596-96BC-40C3-A0F6-0E1C6FB5658A}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3D2-43D2-B2BB-5ECF3156B94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{29A5FDAC-EB1C-44B3-88DF-5B255902897F}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3D2-43D2-B2BB-5ECF3156B94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3D2-43D2-B2BB-5ECF3156B94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3D2-43D2-B2BB-5ECF3156B94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{13225B93-627C-4F2E-82EC-4FC180FC392A}</c15:txfldGUID>
                      <c15:f>Daten_Diagramme!$E$6</c15:f>
                      <c15:dlblFieldTableCache>
                        <c:ptCount val="1"/>
                        <c:pt idx="0">
                          <c:v>-5.8</c:v>
                        </c:pt>
                      </c15:dlblFieldTableCache>
                    </c15:dlblFTEntry>
                  </c15:dlblFieldTable>
                  <c15:showDataLabelsRange val="0"/>
                </c:ext>
                <c:ext xmlns:c16="http://schemas.microsoft.com/office/drawing/2014/chart" uri="{C3380CC4-5D6E-409C-BE32-E72D297353CC}">
                  <c16:uniqueId val="{00000000-A5E2-4940-A63B-9BEA626D819F}"/>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{5CE5845B-971F-4987-B4D2-E41E1EDD95E1}</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A5E2-4940-A63B-9BEA626D819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{B14979C8-A681-4A7F-9695-44444CA49C64}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5E2-4940-A63B-9BEA626D819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{385C5A88-106F-4822-9367-68B67D8547FC}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5E2-4940-A63B-9BEA626D819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-5.7624960203756768</c:v>
                </c:pt>
                <c:pt idx="1">
                  <c:v>-3.2711552602853353</c:v>
                </c:pt>
                <c:pt idx="2">
                  <c:v>-2.7637010795899166</c:v>
                </c:pt>
                <c:pt idx="3">
                  <c:v>-2.8655893304673015</c:v>
                </c:pt>
              </c:numCache>
            </c:numRef>
          </c:val>
          <c:extLst>
            <c:ext xmlns:c16="http://schemas.microsoft.com/office/drawing/2014/chart" uri="{C3380CC4-5D6E-409C-BE32-E72D297353CC}">
              <c16:uniqueId val="{00000004-A5E2-4940-A63B-9BEA626D819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{CE1B080A-45E8-4ECE-B9CE-9AA05BD28AAC}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5E2-4940-A63B-9BEA626D819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{956E5D35-5627-4414-950D-077AA582A29C}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5E2-4940-A63B-9BEA626D819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{5A2F388E-9FA0-4A28-83E5-40663064BA99}</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5E2-4940-A63B-9BEA626D819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{67F2F533-CD0A-4D1F-B9D8-52EEAB84B57D}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5E2-4940-A63B-9BEA626D819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5E2-4940-A63B-9BEA626D819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5E2-4940-A63B-9BEA626D819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{785772F4-912A-4AAF-8C1E-9794C1ECE513}</c15:txfldGUID>
                      <c15:f>Daten_Diagramme!$D$14</c15:f>
                      <c15:dlblFieldTableCache>
                        <c:ptCount val="1"/>
                        <c:pt idx="0">
                          <c:v>-0.8</c:v>
                        </c:pt>
                      </c15:dlblFieldTableCache>
                    </c15:dlblFTEntry>
                  </c15:dlblFieldTable>
                  <c15:showDataLabelsRange val="0"/>
                </c:ext>
                <c:ext xmlns:c16="http://schemas.microsoft.com/office/drawing/2014/chart" uri="{C3380CC4-5D6E-409C-BE32-E72D297353CC}">
                  <c16:uniqueId val="{00000000-CD75-4DC7-B973-5974965D2F2B}"/>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{2427F611-CBA1-4B4A-9503-1383939E0FBA}</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CD75-4DC7-B973-5974965D2F2B}"/>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{0CA2B961-46F3-49C1-ABB1-1A7EBDD00B4E}</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CD75-4DC7-B973-5974965D2F2B}"/>
                </c:ext>
              </c:extLst>
            </c:dLbl>
            <c:dLbl>
              <c:idx val="3"/>
              <c:tx>
                <c:strRef>
                  <c:f>Daten_Diagramme!$D$17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{03261D97-3313-40CD-A492-92D7CE8D3DC7}</c15:txfldGUID>
                      <c15:f>Daten_Diagramme!$D$17</c15:f>
                      <c15:dlblFieldTableCache>
                        <c:ptCount val="1"/>
                        <c:pt idx="0">
                          <c:v>-0.9</c:v>
                        </c:pt>
                      </c15:dlblFieldTableCache>
                    </c15:dlblFTEntry>
                  </c15:dlblFieldTable>
                  <c15:showDataLabelsRange val="0"/>
                </c:ext>
                <c:ext xmlns:c16="http://schemas.microsoft.com/office/drawing/2014/chart" uri="{C3380CC4-5D6E-409C-BE32-E72D297353CC}">
                  <c16:uniqueId val="{00000003-CD75-4DC7-B973-5974965D2F2B}"/>
                </c:ext>
              </c:extLst>
            </c:dLbl>
            <c:dLbl>
              <c:idx val="4"/>
              <c:tx>
                <c:strRef>
                  <c:f>Daten_Diagramme!$D$18</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{4CCA92C1-E7C0-4367-84CB-34080400D146}</c15:txfldGUID>
                      <c15:f>Daten_Diagramme!$D$18</c15:f>
                      <c15:dlblFieldTableCache>
                        <c:ptCount val="1"/>
                        <c:pt idx="0">
                          <c:v>4.2</c:v>
                        </c:pt>
                      </c15:dlblFieldTableCache>
                    </c15:dlblFTEntry>
                  </c15:dlblFieldTable>
                  <c15:showDataLabelsRange val="0"/>
                </c:ext>
                <c:ext xmlns:c16="http://schemas.microsoft.com/office/drawing/2014/chart" uri="{C3380CC4-5D6E-409C-BE32-E72D297353CC}">
                  <c16:uniqueId val="{00000004-CD75-4DC7-B973-5974965D2F2B}"/>
                </c:ext>
              </c:extLst>
            </c:dLbl>
            <c:dLbl>
              <c:idx val="5"/>
              <c:tx>
                <c:strRef>
                  <c:f>Daten_Diagramme!$D$19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{FF424D75-EBC5-4BA2-89AF-1BDA388C742B}</c15:txfldGUID>
                      <c15:f>Daten_Diagramme!$D$19</c15:f>
                      <c15:dlblFieldTableCache>
                        <c:ptCount val="1"/>
                        <c:pt idx="0">
                          <c:v>-1.6</c:v>
                        </c:pt>
                      </c15:dlblFieldTableCache>
                    </c15:dlblFTEntry>
                  </c15:dlblFieldTable>
                  <c15:showDataLabelsRange val="0"/>
                </c:ext>
                <c:ext xmlns:c16="http://schemas.microsoft.com/office/drawing/2014/chart" uri="{C3380CC4-5D6E-409C-BE32-E72D297353CC}">
                  <c16:uniqueId val="{00000005-CD75-4DC7-B973-5974965D2F2B}"/>
                </c:ext>
              </c:extLst>
            </c:dLbl>
            <c:dLbl>
              <c:idx val="6"/>
              <c:tx>
                <c:strRef>
                  <c:f>Daten_Diagramme!$D$20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{CBFA5ED8-D45E-426E-B2E9-CDDDE686B0AC}</c15:txfldGUID>
                      <c15:f>Daten_Diagramme!$D$20</c15:f>
                      <c15:dlblFieldTableCache>
                        <c:ptCount val="1"/>
                        <c:pt idx="0">
                          <c:v>0.2</c:v>
                        </c:pt>
                      </c15:dlblFieldTableCache>
                    </c15:dlblFTEntry>
                  </c15:dlblFieldTable>
                  <c15:showDataLabelsRange val="0"/>
                </c:ext>
                <c:ext xmlns:c16="http://schemas.microsoft.com/office/drawing/2014/chart" uri="{C3380CC4-5D6E-409C-BE32-E72D297353CC}">
                  <c16:uniqueId val="{00000006-CD75-4DC7-B973-5974965D2F2B}"/>
                </c:ext>
              </c:extLst>
            </c:dLbl>
            <c:dLbl>
              <c:idx val="7"/>
              <c:tx>
                <c:strRef>
                  <c:f>Daten_Diagramme!$D$21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{546341F6-6E20-4DFE-8398-08BF0ED6738E}</c15:txfldGUID>
                      <c15:f>Daten_Diagramme!$D$21</c15:f>
                      <c15:dlblFieldTableCache>
                        <c:ptCount val="1"/>
                        <c:pt idx="0">
                          <c:v>-1.9</c:v>
                        </c:pt>
                      </c15:dlblFieldTableCache>
                    </c15:dlblFTEntry>
                  </c15:dlblFieldTable>
                  <c15:showDataLabelsRange val="0"/>
                </c:ext>
                <c:ext xmlns:c16="http://schemas.microsoft.com/office/drawing/2014/chart" uri="{C3380CC4-5D6E-409C-BE32-E72D297353CC}">
                  <c16:uniqueId val="{00000007-CD75-4DC7-B973-5974965D2F2B}"/>
                </c:ext>
              </c:extLst>
            </c:dLbl>
            <c:dLbl>
              <c:idx val="8"/>
              <c:tx>
                <c:strRef>
                  <c:f>Daten_Diagramme!$D$22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{2523916D-6B12-47B9-90DC-C182D8B59A93}</c15:txfldGUID>
                      <c15:f>Daten_Diagramme!$D$22</c15:f>
                      <c15:dlblFieldTableCache>
                        <c:ptCount val="1"/>
                        <c:pt idx="0">
                          <c:v>0.2</c:v>
                        </c:pt>
                      </c15:dlblFieldTableCache>
                    </c15:dlblFTEntry>
                  </c15:dlblFieldTable>
                  <c15:showDataLabelsRange val="0"/>
                </c:ext>
                <c:ext xmlns:c16="http://schemas.microsoft.com/office/drawing/2014/chart" uri="{C3380CC4-5D6E-409C-BE32-E72D297353CC}">
                  <c16:uniqueId val="{00000008-CD75-4DC7-B973-5974965D2F2B}"/>
                </c:ext>
              </c:extLst>
            </c:dLbl>
            <c:dLbl>
              <c:idx val="9"/>
              <c:tx>
                <c:strRef>
                  <c:f>Daten_Diagramme!$D$23</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{71F81227-FFF8-48D7-8185-EAA33AC4F405}</c15:txfldGUID>
                      <c15:f>Daten_Diagramme!$D$23</c15:f>
                      <c15:dlblFieldTableCache>
                        <c:ptCount val="1"/>
                        <c:pt idx="0">
                          <c:v>-8.9</c:v>
                        </c:pt>
                      </c15:dlblFieldTableCache>
                    </c15:dlblFTEntry>
                  </c15:dlblFieldTable>
                  <c15:showDataLabelsRange val="0"/>
                </c:ext>
                <c:ext xmlns:c16="http://schemas.microsoft.com/office/drawing/2014/chart" uri="{C3380CC4-5D6E-409C-BE32-E72D297353CC}">
                  <c16:uniqueId val="{00000009-CD75-4DC7-B973-5974965D2F2B}"/>
                </c:ext>
              </c:extLst>
            </c:dLbl>
            <c:dLbl>
              <c:idx val="10"/>
              <c:tx>
                <c:strRef>
                  <c:f>Daten_Diagramme!$D$24</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{65F8523D-44AE-408E-B700-23B05962F558}</c15:txfldGUID>
                      <c15:f>Daten_Diagramme!$D$24</c15:f>
                      <c15:dlblFieldTableCache>
                        <c:ptCount val="1"/>
                        <c:pt idx="0">
                          <c:v>-5.4</c:v>
                        </c:pt>
                      </c15:dlblFieldTableCache>
                    </c15:dlblFTEntry>
                  </c15:dlblFieldTable>
                  <c15:showDataLabelsRange val="0"/>
                </c:ext>
                <c:ext xmlns:c16="http://schemas.microsoft.com/office/drawing/2014/chart" uri="{C3380CC4-5D6E-409C-BE32-E72D297353CC}">
                  <c16:uniqueId val="{0000000A-CD75-4DC7-B973-5974965D2F2B}"/>
                </c:ext>
              </c:extLst>
            </c:dLbl>
            <c:dLbl>
              <c:idx val="11"/>
              <c:tx>
                <c:strRef>
                  <c:f>Daten_Diagramme!$D$25</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{6AD3D462-BFD0-491C-BF19-D6D5D9825981}</c15:txfldGUID>
                      <c15:f>Daten_Diagramme!$D$25</c15:f>
                      <c15:dlblFieldTableCache>
                        <c:ptCount val="1"/>
                        <c:pt idx="0">
                          <c:v>5.7</c:v>
                        </c:pt>
                      </c15:dlblFieldTableCache>
                    </c15:dlblFTEntry>
                  </c15:dlblFieldTable>
                  <c15:showDataLabelsRange val="0"/>
                </c:ext>
                <c:ext xmlns:c16="http://schemas.microsoft.com/office/drawing/2014/chart" uri="{C3380CC4-5D6E-409C-BE32-E72D297353CC}">
                  <c16:uniqueId val="{0000000B-CD75-4DC7-B973-5974965D2F2B}"/>
                </c:ext>
              </c:extLst>
            </c:dLbl>
            <c:dLbl>
              <c:idx val="12"/>
              <c:tx>
                <c:strRef>
                  <c:f>Daten_Diagramme!$D$26</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{B92E4AE4-0109-488B-A83A-270BC69E45C2}</c15:txfldGUID>
                      <c15:f>Daten_Diagramme!$D$26</c15:f>
                      <c15:dlblFieldTableCache>
                        <c:ptCount val="1"/>
                        <c:pt idx="0">
                          <c:v>12.3</c:v>
                        </c:pt>
                      </c15:dlblFieldTableCache>
                    </c15:dlblFTEntry>
                  </c15:dlblFieldTable>
                  <c15:showDataLabelsRange val="0"/>
                </c:ext>
                <c:ext xmlns:c16="http://schemas.microsoft.com/office/drawing/2014/chart" uri="{C3380CC4-5D6E-409C-BE32-E72D297353CC}">
                  <c16:uniqueId val="{0000000C-CD75-4DC7-B973-5974965D2F2B}"/>
                </c:ext>
              </c:extLst>
            </c:dLbl>
            <c:dLbl>
              <c:idx val="13"/>
              <c:tx>
                <c:strRef>
                  <c:f>Daten_Diagramme!$D$27</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{0D40AAFE-0655-4D9C-9259-79E2D56BE912}</c15:txfldGUID>
                      <c15:f>Daten_Diagramme!$D$27</c15:f>
                      <c15:dlblFieldTableCache>
                        <c:ptCount val="1"/>
                        <c:pt idx="0">
                          <c:v>4.9</c:v>
                        </c:pt>
                      </c15:dlblFieldTableCache>
                    </c15:dlblFTEntry>
                  </c15:dlblFieldTable>
                  <c15:showDataLabelsRange val="0"/>
                </c:ext>
                <c:ext xmlns:c16="http://schemas.microsoft.com/office/drawing/2014/chart" uri="{C3380CC4-5D6E-409C-BE32-E72D297353CC}">
                  <c16:uniqueId val="{0000000D-CD75-4DC7-B973-5974965D2F2B}"/>
                </c:ext>
              </c:extLst>
            </c:dLbl>
            <c:dLbl>
              <c:idx val="14"/>
              <c:tx>
                <c:strRef>
                  <c:f>Daten_Diagramme!$D$28</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{49E13EE4-5DC9-480A-A0AA-C516DC19762F}</c15:txfldGUID>
                      <c15:f>Daten_Diagramme!$D$28</c15:f>
                      <c15:dlblFieldTableCache>
                        <c:ptCount val="1"/>
                        <c:pt idx="0">
                          <c:v>7.1</c:v>
                        </c:pt>
                      </c15:dlblFieldTableCache>
                    </c15:dlblFTEntry>
                  </c15:dlblFieldTable>
                  <c15:showDataLabelsRange val="0"/>
                </c:ext>
                <c:ext xmlns:c16="http://schemas.microsoft.com/office/drawing/2014/chart" uri="{C3380CC4-5D6E-409C-BE32-E72D297353CC}">
                  <c16:uniqueId val="{0000000E-CD75-4DC7-B973-5974965D2F2B}"/>
                </c:ext>
              </c:extLst>
            </c:dLbl>
            <c:dLbl>
              <c:idx val="15"/>
              <c:tx>
                <c:strRef>
                  <c:f>Daten_Diagramme!$D$29</c:f>
                  <c:strCache>
                    <c:ptCount val="1"/>
                    <c:pt idx="0">
                      <c:v>-37.4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{FF41103E-222A-48C4-A433-CAAD65A09755}</c15:txfldGUID>
                      <c15:f>Daten_Diagramme!$D$29</c15:f>
                      <c15:dlblFieldTableCache>
                        <c:ptCount val="1"/>
                        <c:pt idx="0">
                          <c:v>-37.4</c:v>
                        </c:pt>
                      </c15:dlblFieldTableCache>
                    </c15:dlblFTEntry>
                  </c15:dlblFieldTable>
                  <c15:showDataLabelsRange val="0"/>
                </c:ext>
                <c:ext xmlns:c16="http://schemas.microsoft.com/office/drawing/2014/chart" uri="{C3380CC4-5D6E-409C-BE32-E72D297353CC}">
                  <c16:uniqueId val="{0000000F-CD75-4DC7-B973-5974965D2F2B}"/>
                </c:ext>
              </c:extLst>
            </c:dLbl>
            <c:dLbl>
              <c:idx val="16"/>
              <c:tx>
                <c:strRef>
                  <c:f>Daten_Diagramme!$D$30</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{52BADCA6-CFB6-4EA4-9EEB-2D4936CADC49}</c15:txfldGUID>
                      <c15:f>Daten_Diagramme!$D$30</c15:f>
                      <c15:dlblFieldTableCache>
                        <c:ptCount val="1"/>
                        <c:pt idx="0">
                          <c:v>5.3</c:v>
                        </c:pt>
                      </c15:dlblFieldTableCache>
                    </c15:dlblFTEntry>
                  </c15:dlblFieldTable>
                  <c15:showDataLabelsRange val="0"/>
                </c:ext>
                <c:ext xmlns:c16="http://schemas.microsoft.com/office/drawing/2014/chart" uri="{C3380CC4-5D6E-409C-BE32-E72D297353CC}">
                  <c16:uniqueId val="{00000010-CD75-4DC7-B973-5974965D2F2B}"/>
                </c:ext>
              </c:extLst>
            </c:dLbl>
            <c:dLbl>
              <c:idx val="17"/>
              <c:tx>
                <c:strRef>
                  <c:f>Daten_Diagramme!$D$31</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{760AE0D7-BF20-4E31-9038-F05D31C99F4E}</c15:txfldGUID>
                      <c15:f>Daten_Diagramme!$D$31</c15:f>
                      <c15:dlblFieldTableCache>
                        <c:ptCount val="1"/>
                        <c:pt idx="0">
                          <c:v>-4.8</c:v>
                        </c:pt>
                      </c15:dlblFieldTableCache>
                    </c15:dlblFTEntry>
                  </c15:dlblFieldTable>
                  <c15:showDataLabelsRange val="0"/>
                </c:ext>
                <c:ext xmlns:c16="http://schemas.microsoft.com/office/drawing/2014/chart" uri="{C3380CC4-5D6E-409C-BE32-E72D297353CC}">
                  <c16:uniqueId val="{00000011-CD75-4DC7-B973-5974965D2F2B}"/>
                </c:ext>
              </c:extLst>
            </c:dLbl>
            <c:dLbl>
              <c:idx val="18"/>
              <c:tx>
                <c:strRef>
                  <c:f>Daten_Diagramme!$D$32</c:f>
                  <c:strCache>
                    <c:ptCount val="1"/>
                    <c:pt idx="0">
                      <c:v>10.6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{167F0C2C-6393-42E3-968A-792A11BC31AD}</c15:txfldGUID>
                      <c15:f>Daten_Diagramme!$D$32</c15:f>
                      <c15:dlblFieldTableCache>
                        <c:ptCount val="1"/>
                        <c:pt idx="0">
                          <c:v>10.6</c:v>
                        </c:pt>
                      </c15:dlblFieldTableCache>
                    </c15:dlblFTEntry>
                  </c15:dlblFieldTable>
                  <c15:showDataLabelsRange val="0"/>
                </c:ext>
                <c:ext xmlns:c16="http://schemas.microsoft.com/office/drawing/2014/chart" uri="{C3380CC4-5D6E-409C-BE32-E72D297353CC}">
                  <c16:uniqueId val="{00000012-CD75-4DC7-B973-5974965D2F2B}"/>
                </c:ext>
              </c:extLst>
            </c:dLbl>
            <c:dLbl>
              <c:idx val="19"/>
              <c:tx>
                <c:strRef>
                  <c:f>Daten_Diagramme!$D$33</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{E26081AC-1A3E-4B79-B1E4-8FC3777DC12A}</c15:txfldGUID>
                      <c15:f>Daten_Diagramme!$D$33</c15:f>
                      <c15:dlblFieldTableCache>
                        <c:ptCount val="1"/>
                        <c:pt idx="0">
                          <c:v>0.1</c:v>
                        </c:pt>
                      </c15:dlblFieldTableCache>
                    </c15:dlblFTEntry>
                  </c15:dlblFieldTable>
                  <c15:showDataLabelsRange val="0"/>
                </c:ext>
                <c:ext xmlns:c16="http://schemas.microsoft.com/office/drawing/2014/chart" uri="{C3380CC4-5D6E-409C-BE32-E72D297353CC}">
                  <c16:uniqueId val="{00000013-CD75-4DC7-B973-5974965D2F2B}"/>
                </c:ext>
              </c:extLst>
            </c:dLbl>
            <c:dLbl>
              <c:idx val="20"/>
              <c:tx>
                <c:strRef>
                  <c:f>Daten_Diagramme!$D$34</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{852C5CC7-7849-44F6-873D-B35B9205DFA2}</c15:txfldGUID>
                      <c15:f>Daten_Diagramme!$D$34</c15:f>
                      <c15:dlblFieldTableCache>
                        <c:ptCount val="1"/>
                        <c:pt idx="0">
                          <c:v>7.7</c:v>
                        </c:pt>
                      </c15:dlblFieldTableCache>
                    </c15:dlblFTEntry>
                  </c15:dlblFieldTable>
                  <c15:showDataLabelsRange val="0"/>
                </c:ext>
                <c:ext xmlns:c16="http://schemas.microsoft.com/office/drawing/2014/chart" uri="{C3380CC4-5D6E-409C-BE32-E72D297353CC}">
                  <c16:uniqueId val="{00000014-CD75-4DC7-B973-5974965D2F2B}"/>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{5938BFC0-FC6B-48A4-BFB8-39DB58BA5198}</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CD75-4DC7-B973-5974965D2F2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{169A925D-31FB-4375-ABBF-AD191B22B873}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D75-4DC7-B973-5974965D2F2B}"/>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{0075EC0F-05DE-4D5D-AC17-5E0B84CDAF1E}</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CD75-4DC7-B973-5974965D2F2B}"/>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{2B8ABBED-2119-4B54-94F4-F98B8D92B659}</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CD75-4DC7-B973-5974965D2F2B}"/>
                </c:ext>
              </c:extLst>
            </c:dLbl>
            <c:dLbl>
              <c:idx val="25"/>
              <c:tx>
                <c:strRef>
                  <c:f>Daten_Diagramme!$D$39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{047EF14A-0455-46BC-8EE4-FA7331BB8745}</c15:txfldGUID>
                      <c15:f>Daten_Diagramme!$D$39</c15:f>
                      <c15:dlblFieldTableCache>
                        <c:ptCount val="1"/>
                        <c:pt idx="0">
                          <c:v>-0.8</c:v>
                        </c:pt>
                      </c15:dlblFieldTableCache>
                    </c15:dlblFTEntry>
                  </c15:dlblFieldTable>
                  <c15:showDataLabelsRange val="0"/>
                </c:ext>
                <c:ext xmlns:c16="http://schemas.microsoft.com/office/drawing/2014/chart" uri="{C3380CC4-5D6E-409C-BE32-E72D297353CC}">
                  <c16:uniqueId val="{00000019-CD75-4DC7-B973-5974965D2F2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{5B23BBBC-32A6-4EF6-A130-7EACF888AFAA}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D75-4DC7-B973-5974965D2F2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{7627A454-FBD3-4EB3-BD7C-B2DA27EF7E2F}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D75-4DC7-B973-5974965D2F2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{D8CDF6AB-30D0-4B3A-9E10-C4F7D83EDBBE}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D75-4DC7-B973-5974965D2F2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{EC5FEE0E-C7F7-4910-87A8-F05997F002C9}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D75-4DC7-B973-5974965D2F2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{FB8BA510-08EC-4DC9-AE17-3216723599E8}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D75-4DC7-B973-5974965D2F2B}"/>
                </c:ext>
              </c:extLst>
            </c:dLbl>
            <c:dLbl>
              <c:idx val="31"/>
              <c:tx>
                <c:strRef>
                  <c:f>Daten_Diagramme!$D$45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{26E7E7AE-3F01-43F5-AF56-02B93FC8470D}</c15:txfldGUID>
                      <c15:f>Daten_Diagramme!$D$45</c15:f>
                      <c15:dlblFieldTableCache>
                        <c:ptCount val="1"/>
                        <c:pt idx="0">
                          <c:v>-0.8</c:v>
                        </c:pt>
                      </c15:dlblFieldTableCache>
                    </c15:dlblFTEntry>
                  </c15:dlblFieldTable>
                  <c15:showDataLabelsRange val="0"/>
                </c:ext>
                <c:ext xmlns:c16="http://schemas.microsoft.com/office/drawing/2014/chart" uri="{C3380CC4-5D6E-409C-BE32-E72D297353CC}">
                  <c16:uniqueId val="{0000001F-CD75-4DC7-B973-5974965D2F2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-0.76813268982394123</c:v>
                </c:pt>
                <c:pt idx="1">
                  <c:v>0</c:v>
                </c:pt>
                <c:pt idx="2">
                  <c:v>0</c:v>
                </c:pt>
                <c:pt idx="3">
                  <c:v>-0.86115992970123023</c:v>
                </c:pt>
                <c:pt idx="4">
                  <c:v>4.225352112676056</c:v>
                </c:pt>
                <c:pt idx="5">
                  <c:v>-1.6023306627822287</c:v>
                </c:pt>
                <c:pt idx="6">
                  <c:v>0.16447368421052633</c:v>
                </c:pt>
                <c:pt idx="7">
                  <c:v>-1.9056261343012704</c:v>
                </c:pt>
                <c:pt idx="8">
                  <c:v>0.17296050735082155</c:v>
                </c:pt>
                <c:pt idx="9">
                  <c:v>-8.8774341351660944</c:v>
                </c:pt>
                <c:pt idx="10">
                  <c:v>-5.3643724696356276</c:v>
                </c:pt>
                <c:pt idx="11">
                  <c:v>5.7347670250896057</c:v>
                </c:pt>
                <c:pt idx="12">
                  <c:v>12.321660181582361</c:v>
                </c:pt>
                <c:pt idx="13">
                  <c:v>4.9114791547687036</c:v>
                </c:pt>
                <c:pt idx="14">
                  <c:v>7.1243523316062181</c:v>
                </c:pt>
                <c:pt idx="15">
                  <c:v>-37.378864790032303</c:v>
                </c:pt>
                <c:pt idx="16">
                  <c:v>5.283018867924528</c:v>
                </c:pt>
                <c:pt idx="17">
                  <c:v>-4.7671840354767188</c:v>
                </c:pt>
                <c:pt idx="18">
                  <c:v>10.641347187388034</c:v>
                </c:pt>
                <c:pt idx="19">
                  <c:v>5.8927519151443723E-2</c:v>
                </c:pt>
                <c:pt idx="20">
                  <c:v>7.689581856839121</c:v>
                </c:pt>
                <c:pt idx="21">
                  <c:v>0</c:v>
                </c:pt>
                <c:pt idx="23">
                  <c:v>0</c:v>
                </c:pt>
                <c:pt idx="24">
                  <c:v>0</c:v>
                </c:pt>
                <c:pt idx="25">
                  <c:v>-0.79012345679012341</c:v>
                </c:pt>
              </c:numCache>
            </c:numRef>
          </c:val>
          <c:extLst>
            <c:ext xmlns:c16="http://schemas.microsoft.com/office/drawing/2014/chart" uri="{C3380CC4-5D6E-409C-BE32-E72D297353CC}">
              <c16:uniqueId val="{00000020-CD75-4DC7-B973-5974965D2F2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{ED95F512-4FEF-4653-931F-F305152BBF9E}</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D75-4DC7-B973-5974965D2F2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{D9DF6011-3FBF-485D-86D1-2EA3015B5F4C}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D75-4DC7-B973-5974965D2F2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{BF1AD17D-89E1-4FE4-BD61-94F5C2FEF7F9}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D75-4DC7-B973-5974965D2F2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{2D54B43C-5D6F-48E7-B1E6-FA0F25816F2E}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D75-4DC7-B973-5974965D2F2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{A5970BB7-B673-4C53-8A4F-43EDAB36994E}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D75-4DC7-B973-5974965D2F2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{D4043C1F-4530-4429-9A0D-6082E8F1E765}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D75-4DC7-B973-5974965D2F2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{F6B16D6C-758F-41BB-857C-64B4BCDFCBC6}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D75-4DC7-B973-5974965D2F2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{7AC69AD2-90F4-4CF0-9505-EDEAF1ADAC90}</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D75-4DC7-B973-5974965D2F2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{492CC45D-6B69-4B78-B4FF-282C660FC481}</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D75-4DC7-B973-5974965D2F2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{8C338BA0-B0F6-475C-A85C-7443C199298C}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D75-4DC7-B973-5974965D2F2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{3E75DF89-C06C-4DF5-8228-5BF8630E62AA}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D75-4DC7-B973-5974965D2F2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{92E633F2-C185-43FE-AA99-DC1CA04AA7C9}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D75-4DC7-B973-5974965D2F2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{6A6E6C7D-1A30-4EB0-A4FF-015577FC7256}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D75-4DC7-B973-5974965D2F2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{3C75A834-CD20-471E-8931-90FEEE499DD8}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D75-4DC7-B973-5974965D2F2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{16558FB8-79F7-4718-94DF-CB505A5548A8}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D75-4DC7-B973-5974965D2F2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{6B6913AC-B21B-44B4-AF56-1E02DD62A301}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D75-4DC7-B973-5974965D2F2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{0C2D8598-CB67-42D2-915D-6D24369EA826}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D75-4DC7-B973-5974965D2F2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{ADDC3D90-83C6-48A4-A5B8-1BCCEC367E38}</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D75-4DC7-B973-5974965D2F2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{E7B6603A-1769-436C-A1F1-EBDE8B5FF08D}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D75-4DC7-B973-5974965D2F2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{B8A813C5-A239-4BB3-9C8C-E192F346496A}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D75-4DC7-B973-5974965D2F2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{C5E9734C-E0E4-4739-9223-3C677595C58A}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D75-4DC7-B973-5974965D2F2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{453AF007-39CF-4B0D-95A3-C098128A2BC7}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D75-4DC7-B973-5974965D2F2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{A0E50227-35B8-4168-BCBA-24FFDE02556D}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D75-4DC7-B973-5974965D2F2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{11CE23D7-FA87-4804-80D7-8E79F7C9C2AE}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D75-4DC7-B973-5974965D2F2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{D791AA6A-6496-44F1-B332-B2FC5C98DB03}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D75-4DC7-B973-5974965D2F2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{B2380197-7985-4D31-97D5-5987C3E1D5FE}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D75-4DC7-B973-5974965D2F2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{8F64722A-435B-4A8E-A04F-C4B8F0102DAB}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D75-4DC7-B973-5974965D2F2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{F7B49E06-D91E-4302-9AE7-71A3CC65F862}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D75-4DC7-B973-5974965D2F2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{7EC869A4-F887-4D4E-8F6D-FFD8BC8CE47E}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D75-4DC7-B973-5974965D2F2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{993F2FBD-F0E8-4873-A877-B83AAB98E33F}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D75-4DC7-B973-5974965D2F2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{B886694F-DC5B-4288-A887-46AB77F0CF69}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D75-4DC7-B973-5974965D2F2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{25317629-11F7-4166-9969-ABF701886A14}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D75-4DC7-B973-5974965D2F2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CD75-4DC7-B973-5974965D2F2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CD75-4DC7-B973-5974965D2F2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{B3BF5EBE-FAAE-44F8-8FD4-F802FDDF8D7D}</c15:txfldGUID>
                      <c15:f>Daten_Diagramme!$E$14</c15:f>
                      <c15:dlblFieldTableCache>
                        <c:ptCount val="1"/>
                        <c:pt idx="0">
                          <c:v>-5.8</c:v>
                        </c:pt>
                      </c15:dlblFieldTableCache>
                    </c15:dlblFTEntry>
                  </c15:dlblFieldTable>
                  <c15:showDataLabelsRange val="0"/>
                </c:ext>
                <c:ext xmlns:c16="http://schemas.microsoft.com/office/drawing/2014/chart" uri="{C3380CC4-5D6E-409C-BE32-E72D297353CC}">
                  <c16:uniqueId val="{00000000-A530-49B5-82E0-6FF3F0A8BA92}"/>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{38007092-A0E9-44B0-8F7A-2F267BA481CB}</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A530-49B5-82E0-6FF3F0A8BA92}"/>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{441903B3-4AF5-4277-96BC-D3C89AF11C2B}</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A530-49B5-82E0-6FF3F0A8BA92}"/>
                </c:ext>
              </c:extLst>
            </c:dLbl>
            <c:dLbl>
              <c:idx val="3"/>
              <c:tx>
                <c:strRef>
                  <c:f>Daten_Diagramme!$E$17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{5DEE6BE5-CBFE-4F40-919F-71BEC2A2D54E}</c15:txfldGUID>
                      <c15:f>Daten_Diagramme!$E$17</c15:f>
                      <c15:dlblFieldTableCache>
                        <c:ptCount val="1"/>
                        <c:pt idx="0">
                          <c:v>-3.2</c:v>
                        </c:pt>
                      </c15:dlblFieldTableCache>
                    </c15:dlblFTEntry>
                  </c15:dlblFieldTable>
                  <c15:showDataLabelsRange val="0"/>
                </c:ext>
                <c:ext xmlns:c16="http://schemas.microsoft.com/office/drawing/2014/chart" uri="{C3380CC4-5D6E-409C-BE32-E72D297353CC}">
                  <c16:uniqueId val="{00000003-A530-49B5-82E0-6FF3F0A8BA92}"/>
                </c:ext>
              </c:extLst>
            </c:dLbl>
            <c:dLbl>
              <c:idx val="4"/>
              <c:tx>
                <c:strRef>
                  <c:f>Daten_Diagramme!$E$18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{09773C38-305B-4897-9E45-7A239ED1DE14}</c15:txfldGUID>
                      <c15:f>Daten_Diagramme!$E$18</c15:f>
                      <c15:dlblFieldTableCache>
                        <c:ptCount val="1"/>
                        <c:pt idx="0">
                          <c:v>2.9</c:v>
                        </c:pt>
                      </c15:dlblFieldTableCache>
                    </c15:dlblFTEntry>
                  </c15:dlblFieldTable>
                  <c15:showDataLabelsRange val="0"/>
                </c:ext>
                <c:ext xmlns:c16="http://schemas.microsoft.com/office/drawing/2014/chart" uri="{C3380CC4-5D6E-409C-BE32-E72D297353CC}">
                  <c16:uniqueId val="{00000004-A530-49B5-82E0-6FF3F0A8BA92}"/>
                </c:ext>
              </c:extLst>
            </c:dLbl>
            <c:dLbl>
              <c:idx val="5"/>
              <c:tx>
                <c:strRef>
                  <c:f>Daten_Diagramme!$E$19</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{C3EE98BC-F057-4267-8B04-2387ADCB712B}</c15:txfldGUID>
                      <c15:f>Daten_Diagramme!$E$19</c15:f>
                      <c15:dlblFieldTableCache>
                        <c:ptCount val="1"/>
                        <c:pt idx="0">
                          <c:v>-4.1</c:v>
                        </c:pt>
                      </c15:dlblFieldTableCache>
                    </c15:dlblFTEntry>
                  </c15:dlblFieldTable>
                  <c15:showDataLabelsRange val="0"/>
                </c:ext>
                <c:ext xmlns:c16="http://schemas.microsoft.com/office/drawing/2014/chart" uri="{C3380CC4-5D6E-409C-BE32-E72D297353CC}">
                  <c16:uniqueId val="{00000005-A530-49B5-82E0-6FF3F0A8BA92}"/>
                </c:ext>
              </c:extLst>
            </c:dLbl>
            <c:dLbl>
              <c:idx val="6"/>
              <c:tx>
                <c:strRef>
                  <c:f>Daten_Diagramme!$E$20</c:f>
                  <c:strCache>
                    <c:ptCount val="1"/>
                    <c:pt idx="0">
                      <c:v>-14.8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{56039580-E454-4742-8C9B-6480749F3802}</c15:txfldGUID>
                      <c15:f>Daten_Diagramme!$E$20</c15:f>
                      <c15:dlblFieldTableCache>
                        <c:ptCount val="1"/>
                        <c:pt idx="0">
                          <c:v>-14.8</c:v>
                        </c:pt>
                      </c15:dlblFieldTableCache>
                    </c15:dlblFTEntry>
                  </c15:dlblFieldTable>
                  <c15:showDataLabelsRange val="0"/>
                </c:ext>
                <c:ext xmlns:c16="http://schemas.microsoft.com/office/drawing/2014/chart" uri="{C3380CC4-5D6E-409C-BE32-E72D297353CC}">
                  <c16:uniqueId val="{00000006-A530-49B5-82E0-6FF3F0A8BA92}"/>
                </c:ext>
              </c:extLst>
            </c:dLbl>
            <c:dLbl>
              <c:idx val="7"/>
              <c:tx>
                <c:strRef>
                  <c:f>Daten_Diagramme!$E$21</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{B6A77D22-B924-4BED-9DEE-02C8AB4431F4}</c15:txfldGUID>
                      <c15:f>Daten_Diagramme!$E$21</c15:f>
                      <c15:dlblFieldTableCache>
                        <c:ptCount val="1"/>
                        <c:pt idx="0">
                          <c:v>4.8</c:v>
                        </c:pt>
                      </c15:dlblFieldTableCache>
                    </c15:dlblFTEntry>
                  </c15:dlblFieldTable>
                  <c15:showDataLabelsRange val="0"/>
                </c:ext>
                <c:ext xmlns:c16="http://schemas.microsoft.com/office/drawing/2014/chart" uri="{C3380CC4-5D6E-409C-BE32-E72D297353CC}">
                  <c16:uniqueId val="{00000007-A530-49B5-82E0-6FF3F0A8BA92}"/>
                </c:ext>
              </c:extLst>
            </c:dLbl>
            <c:dLbl>
              <c:idx val="8"/>
              <c:tx>
                <c:strRef>
                  <c:f>Daten_Diagramme!$E$22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{88E1F8D3-18E9-4414-9D4D-ADCA6811DF7B}</c15:txfldGUID>
                      <c15:f>Daten_Diagramme!$E$22</c15:f>
                      <c15:dlblFieldTableCache>
                        <c:ptCount val="1"/>
                        <c:pt idx="0">
                          <c:v>-0.7</c:v>
                        </c:pt>
                      </c15:dlblFieldTableCache>
                    </c15:dlblFTEntry>
                  </c15:dlblFieldTable>
                  <c15:showDataLabelsRange val="0"/>
                </c:ext>
                <c:ext xmlns:c16="http://schemas.microsoft.com/office/drawing/2014/chart" uri="{C3380CC4-5D6E-409C-BE32-E72D297353CC}">
                  <c16:uniqueId val="{00000008-A530-49B5-82E0-6FF3F0A8BA92}"/>
                </c:ext>
              </c:extLst>
            </c:dLbl>
            <c:dLbl>
              <c:idx val="9"/>
              <c:tx>
                <c:strRef>
                  <c:f>Daten_Diagramme!$E$23</c:f>
                  <c:strCache>
                    <c:ptCount val="1"/>
                    <c:pt idx="0">
                      <c:v>-19.7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{B2543AC7-304C-4333-941F-DA7A7649C6ED}</c15:txfldGUID>
                      <c15:f>Daten_Diagramme!$E$23</c15:f>
                      <c15:dlblFieldTableCache>
                        <c:ptCount val="1"/>
                        <c:pt idx="0">
                          <c:v>-19.7</c:v>
                        </c:pt>
                      </c15:dlblFieldTableCache>
                    </c15:dlblFTEntry>
                  </c15:dlblFieldTable>
                  <c15:showDataLabelsRange val="0"/>
                </c:ext>
                <c:ext xmlns:c16="http://schemas.microsoft.com/office/drawing/2014/chart" uri="{C3380CC4-5D6E-409C-BE32-E72D297353CC}">
                  <c16:uniqueId val="{00000009-A530-49B5-82E0-6FF3F0A8BA92}"/>
                </c:ext>
              </c:extLst>
            </c:dLbl>
            <c:dLbl>
              <c:idx val="10"/>
              <c:tx>
                <c:strRef>
                  <c:f>Daten_Diagramme!$E$24</c:f>
                  <c:strCache>
                    <c:ptCount val="1"/>
                    <c:pt idx="0">
                      <c:v>-17.6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{FFF6A152-1A76-407B-A35E-C1019909C91A}</c15:txfldGUID>
                      <c15:f>Daten_Diagramme!$E$24</c15:f>
                      <c15:dlblFieldTableCache>
                        <c:ptCount val="1"/>
                        <c:pt idx="0">
                          <c:v>-17.6</c:v>
                        </c:pt>
                      </c15:dlblFieldTableCache>
                    </c15:dlblFTEntry>
                  </c15:dlblFieldTable>
                  <c15:showDataLabelsRange val="0"/>
                </c:ext>
                <c:ext xmlns:c16="http://schemas.microsoft.com/office/drawing/2014/chart" uri="{C3380CC4-5D6E-409C-BE32-E72D297353CC}">
                  <c16:uniqueId val="{0000000A-A530-49B5-82E0-6FF3F0A8BA92}"/>
                </c:ext>
              </c:extLst>
            </c:dLbl>
            <c:dLbl>
              <c:idx val="11"/>
              <c:tx>
                <c:strRef>
                  <c:f>Daten_Diagramme!$E$25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{EFAC279D-DD5E-45BD-AAC8-DEC84A5CDEA3}</c15:txfldGUID>
                      <c15:f>Daten_Diagramme!$E$25</c15:f>
                      <c15:dlblFieldTableCache>
                        <c:ptCount val="1"/>
                        <c:pt idx="0">
                          <c:v>0.0</c:v>
                        </c:pt>
                      </c15:dlblFieldTableCache>
                    </c15:dlblFTEntry>
                  </c15:dlblFieldTable>
                  <c15:showDataLabelsRange val="0"/>
                </c:ext>
                <c:ext xmlns:c16="http://schemas.microsoft.com/office/drawing/2014/chart" uri="{C3380CC4-5D6E-409C-BE32-E72D297353CC}">
                  <c16:uniqueId val="{0000000B-A530-49B5-82E0-6FF3F0A8BA92}"/>
                </c:ext>
              </c:extLst>
            </c:dLbl>
            <c:dLbl>
              <c:idx val="12"/>
              <c:tx>
                <c:strRef>
                  <c:f>Daten_Diagramme!$E$26</c:f>
                  <c:strCache>
                    <c:ptCount val="1"/>
                    <c:pt idx="0">
                      <c:v>15.0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{B03FC324-5F4A-479D-A945-AC62BDF62A3A}</c15:txfldGUID>
                      <c15:f>Daten_Diagramme!$E$26</c15:f>
                      <c15:dlblFieldTableCache>
                        <c:ptCount val="1"/>
                        <c:pt idx="0">
                          <c:v>15.0</c:v>
                        </c:pt>
                      </c15:dlblFieldTableCache>
                    </c15:dlblFTEntry>
                  </c15:dlblFieldTable>
                  <c15:showDataLabelsRange val="0"/>
                </c:ext>
                <c:ext xmlns:c16="http://schemas.microsoft.com/office/drawing/2014/chart" uri="{C3380CC4-5D6E-409C-BE32-E72D297353CC}">
                  <c16:uniqueId val="{0000000C-A530-49B5-82E0-6FF3F0A8BA92}"/>
                </c:ext>
              </c:extLst>
            </c:dLbl>
            <c:dLbl>
              <c:idx val="13"/>
              <c:tx>
                <c:strRef>
                  <c:f>Daten_Diagramme!$E$27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{309D7374-6FFF-4AA4-B7E7-2726FD95A62E}</c15:txfldGUID>
                      <c15:f>Daten_Diagramme!$E$27</c15:f>
                      <c15:dlblFieldTableCache>
                        <c:ptCount val="1"/>
                        <c:pt idx="0">
                          <c:v>-0.5</c:v>
                        </c:pt>
                      </c15:dlblFieldTableCache>
                    </c15:dlblFTEntry>
                  </c15:dlblFieldTable>
                  <c15:showDataLabelsRange val="0"/>
                </c:ext>
                <c:ext xmlns:c16="http://schemas.microsoft.com/office/drawing/2014/chart" uri="{C3380CC4-5D6E-409C-BE32-E72D297353CC}">
                  <c16:uniqueId val="{0000000D-A530-49B5-82E0-6FF3F0A8BA92}"/>
                </c:ext>
              </c:extLst>
            </c:dLbl>
            <c:dLbl>
              <c:idx val="14"/>
              <c:tx>
                <c:strRef>
                  <c:f>Daten_Diagramme!$E$28</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{E864A921-0F00-4BEF-97EA-78EEA719BD0A}</c15:txfldGUID>
                      <c15:f>Daten_Diagramme!$E$28</c15:f>
                      <c15:dlblFieldTableCache>
                        <c:ptCount val="1"/>
                        <c:pt idx="0">
                          <c:v>12.0</c:v>
                        </c:pt>
                      </c15:dlblFieldTableCache>
                    </c15:dlblFTEntry>
                  </c15:dlblFieldTable>
                  <c15:showDataLabelsRange val="0"/>
                </c:ext>
                <c:ext xmlns:c16="http://schemas.microsoft.com/office/drawing/2014/chart" uri="{C3380CC4-5D6E-409C-BE32-E72D297353CC}">
                  <c16:uniqueId val="{0000000E-A530-49B5-82E0-6FF3F0A8BA92}"/>
                </c:ext>
              </c:extLst>
            </c:dLbl>
            <c:dLbl>
              <c:idx val="15"/>
              <c:tx>
                <c:strRef>
                  <c:f>Daten_Diagramme!$E$29</c:f>
                  <c:strCache>
                    <c:ptCount val="1"/>
                    <c:pt idx="0">
                      <c:v>17.3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{14A490A0-1459-4A7E-8D86-1203ECEAD391}</c15:txfldGUID>
                      <c15:f>Daten_Diagramme!$E$29</c15:f>
                      <c15:dlblFieldTableCache>
                        <c:ptCount val="1"/>
                        <c:pt idx="0">
                          <c:v>17.3</c:v>
                        </c:pt>
                      </c15:dlblFieldTableCache>
                    </c15:dlblFTEntry>
                  </c15:dlblFieldTable>
                  <c15:showDataLabelsRange val="0"/>
                </c:ext>
                <c:ext xmlns:c16="http://schemas.microsoft.com/office/drawing/2014/chart" uri="{C3380CC4-5D6E-409C-BE32-E72D297353CC}">
                  <c16:uniqueId val="{0000000F-A530-49B5-82E0-6FF3F0A8BA92}"/>
                </c:ext>
              </c:extLst>
            </c:dLbl>
            <c:dLbl>
              <c:idx val="16"/>
              <c:tx>
                <c:strRef>
                  <c:f>Daten_Diagramme!$E$30</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{E8246C3C-DCFC-4D6D-B5D0-5D920E6E0F94}</c15:txfldGUID>
                      <c15:f>Daten_Diagramme!$E$30</c15:f>
                      <c15:dlblFieldTableCache>
                        <c:ptCount val="1"/>
                        <c:pt idx="0">
                          <c:v>-8.7</c:v>
                        </c:pt>
                      </c15:dlblFieldTableCache>
                    </c15:dlblFTEntry>
                  </c15:dlblFieldTable>
                  <c15:showDataLabelsRange val="0"/>
                </c:ext>
                <c:ext xmlns:c16="http://schemas.microsoft.com/office/drawing/2014/chart" uri="{C3380CC4-5D6E-409C-BE32-E72D297353CC}">
                  <c16:uniqueId val="{00000010-A530-49B5-82E0-6FF3F0A8BA92}"/>
                </c:ext>
              </c:extLst>
            </c:dLbl>
            <c:dLbl>
              <c:idx val="17"/>
              <c:tx>
                <c:strRef>
                  <c:f>Daten_Diagramme!$E$31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{FDA51DCF-621D-412B-B93C-A27F3A23302C}</c15:txfldGUID>
                      <c15:f>Daten_Diagramme!$E$31</c15:f>
                      <c15:dlblFieldTableCache>
                        <c:ptCount val="1"/>
                        <c:pt idx="0">
                          <c:v>0.0</c:v>
                        </c:pt>
                      </c15:dlblFieldTableCache>
                    </c15:dlblFTEntry>
                  </c15:dlblFieldTable>
                  <c15:showDataLabelsRange val="0"/>
                </c:ext>
                <c:ext xmlns:c16="http://schemas.microsoft.com/office/drawing/2014/chart" uri="{C3380CC4-5D6E-409C-BE32-E72D297353CC}">
                  <c16:uniqueId val="{00000011-A530-49B5-82E0-6FF3F0A8BA92}"/>
                </c:ext>
              </c:extLst>
            </c:dLbl>
            <c:dLbl>
              <c:idx val="18"/>
              <c:tx>
                <c:strRef>
                  <c:f>Daten_Diagramme!$E$32</c:f>
                  <c:strCache>
                    <c:ptCount val="1"/>
                    <c:pt idx="0">
                      <c:v>-20.7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{DD5D2E22-2339-4EFF-9477-CE5AE20A0989}</c15:txfldGUID>
                      <c15:f>Daten_Diagramme!$E$32</c15:f>
                      <c15:dlblFieldTableCache>
                        <c:ptCount val="1"/>
                        <c:pt idx="0">
                          <c:v>-20.7</c:v>
                        </c:pt>
                      </c15:dlblFieldTableCache>
                    </c15:dlblFTEntry>
                  </c15:dlblFieldTable>
                  <c15:showDataLabelsRange val="0"/>
                </c:ext>
                <c:ext xmlns:c16="http://schemas.microsoft.com/office/drawing/2014/chart" uri="{C3380CC4-5D6E-409C-BE32-E72D297353CC}">
                  <c16:uniqueId val="{00000012-A530-49B5-82E0-6FF3F0A8BA92}"/>
                </c:ext>
              </c:extLst>
            </c:dLbl>
            <c:dLbl>
              <c:idx val="19"/>
              <c:tx>
                <c:strRef>
                  <c:f>Daten_Diagramme!$E$33</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{D383FBBE-00A4-4426-A12A-4AAB6A60CA65}</c15:txfldGUID>
                      <c15:f>Daten_Diagramme!$E$33</c15:f>
                      <c15:dlblFieldTableCache>
                        <c:ptCount val="1"/>
                        <c:pt idx="0">
                          <c:v>-9.1</c:v>
                        </c:pt>
                      </c15:dlblFieldTableCache>
                    </c15:dlblFTEntry>
                  </c15:dlblFieldTable>
                  <c15:showDataLabelsRange val="0"/>
                </c:ext>
                <c:ext xmlns:c16="http://schemas.microsoft.com/office/drawing/2014/chart" uri="{C3380CC4-5D6E-409C-BE32-E72D297353CC}">
                  <c16:uniqueId val="{00000013-A530-49B5-82E0-6FF3F0A8BA92}"/>
                </c:ext>
              </c:extLst>
            </c:dLbl>
            <c:dLbl>
              <c:idx val="20"/>
              <c:tx>
                <c:strRef>
                  <c:f>Daten_Diagramme!$E$34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{6D97030F-43F0-4A24-A5BF-D0BE6A8BDAA8}</c15:txfldGUID>
                      <c15:f>Daten_Diagramme!$E$34</c15:f>
                      <c15:dlblFieldTableCache>
                        <c:ptCount val="1"/>
                        <c:pt idx="0">
                          <c:v>-0.5</c:v>
                        </c:pt>
                      </c15:dlblFieldTableCache>
                    </c15:dlblFTEntry>
                  </c15:dlblFieldTable>
                  <c15:showDataLabelsRange val="0"/>
                </c:ext>
                <c:ext xmlns:c16="http://schemas.microsoft.com/office/drawing/2014/chart" uri="{C3380CC4-5D6E-409C-BE32-E72D297353CC}">
                  <c16:uniqueId val="{00000014-A530-49B5-82E0-6FF3F0A8BA92}"/>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{5EAB3310-CBB9-4822-BA12-9420099488E8}</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A530-49B5-82E0-6FF3F0A8BA9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{E3D40F57-4934-4F2B-A568-E2E93D2A622C}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530-49B5-82E0-6FF3F0A8BA92}"/>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{D09CC5C3-470D-43CA-A26B-834D06C7AB33}</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A530-49B5-82E0-6FF3F0A8BA92}"/>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{DF89898C-7B3B-4711-93E6-28DEDBA86EEB}</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A530-49B5-82E0-6FF3F0A8BA92}"/>
                </c:ext>
              </c:extLst>
            </c:dLbl>
            <c:dLbl>
              <c:idx val="25"/>
              <c:tx>
                <c:strRef>
                  <c:f>Daten_Diagramme!$E$39</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{CB7F08BD-0901-487B-85A2-C48C35E38FFE}</c15:txfldGUID>
                      <c15:f>Daten_Diagramme!$E$39</c15:f>
                      <c15:dlblFieldTableCache>
                        <c:ptCount val="1"/>
                        <c:pt idx="0">
                          <c:v>-6.3</c:v>
                        </c:pt>
                      </c15:dlblFieldTableCache>
                    </c15:dlblFTEntry>
                  </c15:dlblFieldTable>
                  <c15:showDataLabelsRange val="0"/>
                </c:ext>
                <c:ext xmlns:c16="http://schemas.microsoft.com/office/drawing/2014/chart" uri="{C3380CC4-5D6E-409C-BE32-E72D297353CC}">
                  <c16:uniqueId val="{00000019-A530-49B5-82E0-6FF3F0A8BA9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{CEF1653E-FC58-40EF-AF79-A62871A88777}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530-49B5-82E0-6FF3F0A8BA9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{E312B1D5-D8E1-47A4-B298-416C12DB482A}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530-49B5-82E0-6FF3F0A8BA9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{0B665A36-D14A-4E1C-B233-47D969077D28}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530-49B5-82E0-6FF3F0A8BA9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{B5C46F30-F9C1-41EA-94F7-CFC44049516E}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530-49B5-82E0-6FF3F0A8BA9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{0B1912D4-06F4-4B9D-A922-98D3E2CAEE5C}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530-49B5-82E0-6FF3F0A8BA92}"/>
                </c:ext>
              </c:extLst>
            </c:dLbl>
            <c:dLbl>
              <c:idx val="31"/>
              <c:tx>
                <c:strRef>
                  <c:f>Daten_Diagramme!$E$45</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{C52A88C7-851A-42C1-A29E-873879249EA7}</c15:txfldGUID>
                      <c15:f>Daten_Diagramme!$E$45</c15:f>
                      <c15:dlblFieldTableCache>
                        <c:ptCount val="1"/>
                        <c:pt idx="0">
                          <c:v>-6.3</c:v>
                        </c:pt>
                      </c15:dlblFieldTableCache>
                    </c15:dlblFTEntry>
                  </c15:dlblFieldTable>
                  <c15:showDataLabelsRange val="0"/>
                </c:ext>
                <c:ext xmlns:c16="http://schemas.microsoft.com/office/drawing/2014/chart" uri="{C3380CC4-5D6E-409C-BE32-E72D297353CC}">
                  <c16:uniqueId val="{0000001F-A530-49B5-82E0-6FF3F0A8BA9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-5.7624960203756768</c:v>
                </c:pt>
                <c:pt idx="1">
                  <c:v>0</c:v>
                </c:pt>
                <c:pt idx="2">
                  <c:v>0</c:v>
                </c:pt>
                <c:pt idx="3">
                  <c:v>-3.1963470319634704</c:v>
                </c:pt>
                <c:pt idx="4">
                  <c:v>2.8985507246376812</c:v>
                </c:pt>
                <c:pt idx="5">
                  <c:v>-4.0650406504065044</c:v>
                </c:pt>
                <c:pt idx="6">
                  <c:v>-14.814814814814815</c:v>
                </c:pt>
                <c:pt idx="7">
                  <c:v>4.8192771084337354</c:v>
                </c:pt>
                <c:pt idx="8">
                  <c:v>-0.7399577167019028</c:v>
                </c:pt>
                <c:pt idx="9">
                  <c:v>-19.687092568448502</c:v>
                </c:pt>
                <c:pt idx="10">
                  <c:v>-17.582417582417584</c:v>
                </c:pt>
                <c:pt idx="11">
                  <c:v>0</c:v>
                </c:pt>
                <c:pt idx="12">
                  <c:v>15</c:v>
                </c:pt>
                <c:pt idx="13">
                  <c:v>-0.45592705167173253</c:v>
                </c:pt>
                <c:pt idx="14">
                  <c:v>12</c:v>
                </c:pt>
                <c:pt idx="15">
                  <c:v>17.307692307692307</c:v>
                </c:pt>
                <c:pt idx="16">
                  <c:v>-8.695652173913043</c:v>
                </c:pt>
                <c:pt idx="17">
                  <c:v>0</c:v>
                </c:pt>
                <c:pt idx="18">
                  <c:v>-20.707070707070706</c:v>
                </c:pt>
                <c:pt idx="19">
                  <c:v>-9.0909090909090917</c:v>
                </c:pt>
                <c:pt idx="20">
                  <c:v>-0.46641791044776121</c:v>
                </c:pt>
                <c:pt idx="21">
                  <c:v>0</c:v>
                </c:pt>
                <c:pt idx="23">
                  <c:v>0</c:v>
                </c:pt>
                <c:pt idx="24">
                  <c:v>0</c:v>
                </c:pt>
                <c:pt idx="25">
                  <c:v>-6.2734401636549606</c:v>
                </c:pt>
              </c:numCache>
            </c:numRef>
          </c:val>
          <c:extLst>
            <c:ext xmlns:c16="http://schemas.microsoft.com/office/drawing/2014/chart" uri="{C3380CC4-5D6E-409C-BE32-E72D297353CC}">
              <c16:uniqueId val="{00000020-A530-49B5-82E0-6FF3F0A8BA9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{6E12E85C-144E-409C-97EF-C8D3B68E6D27}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530-49B5-82E0-6FF3F0A8BA9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{9C3B9722-A160-4DDD-9130-DDB19F3F1F34}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530-49B5-82E0-6FF3F0A8BA9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{15ABBC06-50A4-45C4-B18A-4D210D7449DD}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530-49B5-82E0-6FF3F0A8BA9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{5334DDCC-E538-4CF3-A8DB-2C92078E8CCC}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530-49B5-82E0-6FF3F0A8BA9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{1A1BDB93-933B-4659-905E-0C97A98E3DB7}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530-49B5-82E0-6FF3F0A8BA9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{F1A38154-BCBE-459C-8B83-97094A48B267}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530-49B5-82E0-6FF3F0A8BA9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{C00506A4-90F0-4B19-AF65-19565E43A698}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530-49B5-82E0-6FF3F0A8BA9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{B1AA9A2C-ECE4-4EE3-B9F1-E55DDE1AF914}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530-49B5-82E0-6FF3F0A8BA9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{9B3AFE65-2909-4238-B32E-C4CD7694F08B}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530-49B5-82E0-6FF3F0A8BA9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{585B34D8-4C66-49F1-9B67-CE14721FB811}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530-49B5-82E0-6FF3F0A8BA9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{12284C97-37B3-41FF-A64B-3B28BAE8B7D1}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530-49B5-82E0-6FF3F0A8BA9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{F405AA6C-3A89-4D0F-924E-24715CB5D17D}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530-49B5-82E0-6FF3F0A8BA9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{3EDE4ED3-8BDD-418A-A361-D38F7F62614B}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530-49B5-82E0-6FF3F0A8BA9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{645174C2-AA1F-4F8E-997E-1BC817E1BB38}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530-49B5-82E0-6FF3F0A8BA9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{E06EDF03-A9AA-4F43-AF99-0A86CE9C7F6A}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530-49B5-82E0-6FF3F0A8BA9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{F24422AA-9AB7-4D5C-9558-E2C2ADE03F47}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530-49B5-82E0-6FF3F0A8BA9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{16F0C039-4149-469C-ACDE-CE7CFFEB553C}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530-49B5-82E0-6FF3F0A8BA9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{EBA59073-65BF-4FA8-BCFB-731987D0D7BC}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530-49B5-82E0-6FF3F0A8BA9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{3D707A6F-CFBB-447F-9BD1-1BDE54BC161D}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530-49B5-82E0-6FF3F0A8BA9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{FD95862C-33FF-4B4B-BFF8-2AA9CDED8CEF}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530-49B5-82E0-6FF3F0A8BA9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{BB7F55C3-22D0-4733-8A44-F2A936E3AE94}</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530-49B5-82E0-6FF3F0A8BA9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{1D9A9A88-3F62-4846-9A4D-BFC852DE370C}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530-49B5-82E0-6FF3F0A8BA9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{C237BB77-0DCF-4BB2-BBB8-FBD07BFE7609}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530-49B5-82E0-6FF3F0A8BA9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{0D120C89-C43F-4144-ADE2-8CEBE429C984}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530-49B5-82E0-6FF3F0A8BA9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{E3397311-E6B4-4138-9FFD-8E2ED98CC6AD}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530-49B5-82E0-6FF3F0A8BA9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{EC9719F4-109A-493E-9962-BDBA496E86D7}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530-49B5-82E0-6FF3F0A8BA9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{7F50BF4F-F0B6-468E-ACC4-D8E240E2336E}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530-49B5-82E0-6FF3F0A8BA9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{F4569089-2040-48B6-93F2-88D5DF4B3A96}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530-49B5-82E0-6FF3F0A8BA9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{E6C266DC-9753-4152-B4E1-68774BF55EA3}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530-49B5-82E0-6FF3F0A8BA9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{461B5BE5-DB4A-4502-B6FE-7E7A5BB2CAED}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530-49B5-82E0-6FF3F0A8BA9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{335FF5E6-B9B1-40D7-9C6C-EB4A67118848}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530-49B5-82E0-6FF3F0A8BA9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{FA50950E-E1BC-4B52-9318-A6968FFF2EFA}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530-49B5-82E0-6FF3F0A8BA9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A530-49B5-82E0-6FF3F0A8BA9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A530-49B5-82E0-6FF3F0A8BA9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{AAE4D85D-3DE7-4997-97E4-F8CDB16506B7}</c15:txfldGUID>
                      <c15:f>Diagramm!$I$46</c15:f>
                      <c15:dlblFieldTableCache>
                        <c:ptCount val="1"/>
                      </c15:dlblFieldTableCache>
                    </c15:dlblFTEntry>
                  </c15:dlblFieldTable>
                  <c15:showDataLabelsRange val="0"/>
                </c:ext>
                <c:ext xmlns:c16="http://schemas.microsoft.com/office/drawing/2014/chart" uri="{C3380CC4-5D6E-409C-BE32-E72D297353CC}">
                  <c16:uniqueId val="{00000000-FD43-4834-94E3-7ADAEDF2001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{C75B35AE-308D-4674-8C0F-5900D4C9CAB6}</c15:txfldGUID>
                      <c15:f>Diagramm!$I$47</c15:f>
                      <c15:dlblFieldTableCache>
                        <c:ptCount val="1"/>
                      </c15:dlblFieldTableCache>
                    </c15:dlblFTEntry>
                  </c15:dlblFieldTable>
                  <c15:showDataLabelsRange val="0"/>
                </c:ext>
                <c:ext xmlns:c16="http://schemas.microsoft.com/office/drawing/2014/chart" uri="{C3380CC4-5D6E-409C-BE32-E72D297353CC}">
                  <c16:uniqueId val="{00000001-FD43-4834-94E3-7ADAEDF2001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{F9DB794C-42D7-447F-85AF-8CC8F00C5F5A}</c15:txfldGUID>
                      <c15:f>Diagramm!$I$48</c15:f>
                      <c15:dlblFieldTableCache>
                        <c:ptCount val="1"/>
                      </c15:dlblFieldTableCache>
                    </c15:dlblFTEntry>
                  </c15:dlblFieldTable>
                  <c15:showDataLabelsRange val="0"/>
                </c:ext>
                <c:ext xmlns:c16="http://schemas.microsoft.com/office/drawing/2014/chart" uri="{C3380CC4-5D6E-409C-BE32-E72D297353CC}">
                  <c16:uniqueId val="{00000002-FD43-4834-94E3-7ADAEDF2001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{5592B096-3341-4BC8-8CB2-D3DD10BA9651}</c15:txfldGUID>
                      <c15:f>Diagramm!$I$49</c15:f>
                      <c15:dlblFieldTableCache>
                        <c:ptCount val="1"/>
                      </c15:dlblFieldTableCache>
                    </c15:dlblFTEntry>
                  </c15:dlblFieldTable>
                  <c15:showDataLabelsRange val="0"/>
                </c:ext>
                <c:ext xmlns:c16="http://schemas.microsoft.com/office/drawing/2014/chart" uri="{C3380CC4-5D6E-409C-BE32-E72D297353CC}">
                  <c16:uniqueId val="{00000003-FD43-4834-94E3-7ADAEDF2001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{C261D420-920B-4660-BEB1-3A7DD7B5075E}</c15:txfldGUID>
                      <c15:f>Diagramm!$I$50</c15:f>
                      <c15:dlblFieldTableCache>
                        <c:ptCount val="1"/>
                      </c15:dlblFieldTableCache>
                    </c15:dlblFTEntry>
                  </c15:dlblFieldTable>
                  <c15:showDataLabelsRange val="0"/>
                </c:ext>
                <c:ext xmlns:c16="http://schemas.microsoft.com/office/drawing/2014/chart" uri="{C3380CC4-5D6E-409C-BE32-E72D297353CC}">
                  <c16:uniqueId val="{00000004-FD43-4834-94E3-7ADAEDF2001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{4F87E2BC-9B5D-49CA-A0DB-E1883C7B2261}</c15:txfldGUID>
                      <c15:f>Diagramm!$I$51</c15:f>
                      <c15:dlblFieldTableCache>
                        <c:ptCount val="1"/>
                      </c15:dlblFieldTableCache>
                    </c15:dlblFTEntry>
                  </c15:dlblFieldTable>
                  <c15:showDataLabelsRange val="0"/>
                </c:ext>
                <c:ext xmlns:c16="http://schemas.microsoft.com/office/drawing/2014/chart" uri="{C3380CC4-5D6E-409C-BE32-E72D297353CC}">
                  <c16:uniqueId val="{00000005-FD43-4834-94E3-7ADAEDF2001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{6B0BBB12-443E-4E8F-A4D8-FD8DDE00C5BC}</c15:txfldGUID>
                      <c15:f>Diagramm!$I$52</c15:f>
                      <c15:dlblFieldTableCache>
                        <c:ptCount val="1"/>
                      </c15:dlblFieldTableCache>
                    </c15:dlblFTEntry>
                  </c15:dlblFieldTable>
                  <c15:showDataLabelsRange val="0"/>
                </c:ext>
                <c:ext xmlns:c16="http://schemas.microsoft.com/office/drawing/2014/chart" uri="{C3380CC4-5D6E-409C-BE32-E72D297353CC}">
                  <c16:uniqueId val="{00000006-FD43-4834-94E3-7ADAEDF2001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{B9684984-355B-43B3-A97F-A1BE2195F888}</c15:txfldGUID>
                      <c15:f>Diagramm!$I$53</c15:f>
                      <c15:dlblFieldTableCache>
                        <c:ptCount val="1"/>
                      </c15:dlblFieldTableCache>
                    </c15:dlblFTEntry>
                  </c15:dlblFieldTable>
                  <c15:showDataLabelsRange val="0"/>
                </c:ext>
                <c:ext xmlns:c16="http://schemas.microsoft.com/office/drawing/2014/chart" uri="{C3380CC4-5D6E-409C-BE32-E72D297353CC}">
                  <c16:uniqueId val="{00000007-FD43-4834-94E3-7ADAEDF2001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{B2EF9B73-18C4-495B-8385-DC6BE4B9B2BD}</c15:txfldGUID>
                      <c15:f>Diagramm!$I$54</c15:f>
                      <c15:dlblFieldTableCache>
                        <c:ptCount val="1"/>
                      </c15:dlblFieldTableCache>
                    </c15:dlblFTEntry>
                  </c15:dlblFieldTable>
                  <c15:showDataLabelsRange val="0"/>
                </c:ext>
                <c:ext xmlns:c16="http://schemas.microsoft.com/office/drawing/2014/chart" uri="{C3380CC4-5D6E-409C-BE32-E72D297353CC}">
                  <c16:uniqueId val="{00000008-FD43-4834-94E3-7ADAEDF2001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{F4AE52D1-9B58-4008-BB37-E809F40338B1}</c15:txfldGUID>
                      <c15:f>Diagramm!$I$55</c15:f>
                      <c15:dlblFieldTableCache>
                        <c:ptCount val="1"/>
                      </c15:dlblFieldTableCache>
                    </c15:dlblFTEntry>
                  </c15:dlblFieldTable>
                  <c15:showDataLabelsRange val="0"/>
                </c:ext>
                <c:ext xmlns:c16="http://schemas.microsoft.com/office/drawing/2014/chart" uri="{C3380CC4-5D6E-409C-BE32-E72D297353CC}">
                  <c16:uniqueId val="{00000009-FD43-4834-94E3-7ADAEDF2001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{4206F39E-9C28-4810-B626-73689232F570}</c15:txfldGUID>
                      <c15:f>Diagramm!$I$56</c15:f>
                      <c15:dlblFieldTableCache>
                        <c:ptCount val="1"/>
                      </c15:dlblFieldTableCache>
                    </c15:dlblFTEntry>
                  </c15:dlblFieldTable>
                  <c15:showDataLabelsRange val="0"/>
                </c:ext>
                <c:ext xmlns:c16="http://schemas.microsoft.com/office/drawing/2014/chart" uri="{C3380CC4-5D6E-409C-BE32-E72D297353CC}">
                  <c16:uniqueId val="{0000000A-FD43-4834-94E3-7ADAEDF2001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{82452878-1654-4217-9EA2-C778A32C87F8}</c15:txfldGUID>
                      <c15:f>Diagramm!$I$57</c15:f>
                      <c15:dlblFieldTableCache>
                        <c:ptCount val="1"/>
                      </c15:dlblFieldTableCache>
                    </c15:dlblFTEntry>
                  </c15:dlblFieldTable>
                  <c15:showDataLabelsRange val="0"/>
                </c:ext>
                <c:ext xmlns:c16="http://schemas.microsoft.com/office/drawing/2014/chart" uri="{C3380CC4-5D6E-409C-BE32-E72D297353CC}">
                  <c16:uniqueId val="{0000000B-FD43-4834-94E3-7ADAEDF2001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{829E4927-2762-499B-AE8E-D1FCC94C2A79}</c15:txfldGUID>
                      <c15:f>Diagramm!$I$58</c15:f>
                      <c15:dlblFieldTableCache>
                        <c:ptCount val="1"/>
                      </c15:dlblFieldTableCache>
                    </c15:dlblFTEntry>
                  </c15:dlblFieldTable>
                  <c15:showDataLabelsRange val="0"/>
                </c:ext>
                <c:ext xmlns:c16="http://schemas.microsoft.com/office/drawing/2014/chart" uri="{C3380CC4-5D6E-409C-BE32-E72D297353CC}">
                  <c16:uniqueId val="{0000000C-FD43-4834-94E3-7ADAEDF2001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{7730B7D5-65C5-49E8-90E2-5F2F48F38514}</c15:txfldGUID>
                      <c15:f>Diagramm!$I$59</c15:f>
                      <c15:dlblFieldTableCache>
                        <c:ptCount val="1"/>
                      </c15:dlblFieldTableCache>
                    </c15:dlblFTEntry>
                  </c15:dlblFieldTable>
                  <c15:showDataLabelsRange val="0"/>
                </c:ext>
                <c:ext xmlns:c16="http://schemas.microsoft.com/office/drawing/2014/chart" uri="{C3380CC4-5D6E-409C-BE32-E72D297353CC}">
                  <c16:uniqueId val="{0000000D-FD43-4834-94E3-7ADAEDF2001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{A5432F54-A5AC-4DAE-B116-C4E97F53FAA7}</c15:txfldGUID>
                      <c15:f>Diagramm!$I$60</c15:f>
                      <c15:dlblFieldTableCache>
                        <c:ptCount val="1"/>
                      </c15:dlblFieldTableCache>
                    </c15:dlblFTEntry>
                  </c15:dlblFieldTable>
                  <c15:showDataLabelsRange val="0"/>
                </c:ext>
                <c:ext xmlns:c16="http://schemas.microsoft.com/office/drawing/2014/chart" uri="{C3380CC4-5D6E-409C-BE32-E72D297353CC}">
                  <c16:uniqueId val="{0000000E-FD43-4834-94E3-7ADAEDF2001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{15BF5B25-AB7A-480C-B6D8-4DF1C8CEC3B4}</c15:txfldGUID>
                      <c15:f>Diagramm!$I$61</c15:f>
                      <c15:dlblFieldTableCache>
                        <c:ptCount val="1"/>
                      </c15:dlblFieldTableCache>
                    </c15:dlblFTEntry>
                  </c15:dlblFieldTable>
                  <c15:showDataLabelsRange val="0"/>
                </c:ext>
                <c:ext xmlns:c16="http://schemas.microsoft.com/office/drawing/2014/chart" uri="{C3380CC4-5D6E-409C-BE32-E72D297353CC}">
                  <c16:uniqueId val="{0000000F-FD43-4834-94E3-7ADAEDF2001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{740BEF42-D635-47C4-8E39-C70A905C27C3}</c15:txfldGUID>
                      <c15:f>Diagramm!$I$62</c15:f>
                      <c15:dlblFieldTableCache>
                        <c:ptCount val="1"/>
                      </c15:dlblFieldTableCache>
                    </c15:dlblFTEntry>
                  </c15:dlblFieldTable>
                  <c15:showDataLabelsRange val="0"/>
                </c:ext>
                <c:ext xmlns:c16="http://schemas.microsoft.com/office/drawing/2014/chart" uri="{C3380CC4-5D6E-409C-BE32-E72D297353CC}">
                  <c16:uniqueId val="{00000010-FD43-4834-94E3-7ADAEDF2001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{C353141A-EB3F-40DB-A564-C6D2714764C2}</c15:txfldGUID>
                      <c15:f>Diagramm!$I$63</c15:f>
                      <c15:dlblFieldTableCache>
                        <c:ptCount val="1"/>
                      </c15:dlblFieldTableCache>
                    </c15:dlblFTEntry>
                  </c15:dlblFieldTable>
                  <c15:showDataLabelsRange val="0"/>
                </c:ext>
                <c:ext xmlns:c16="http://schemas.microsoft.com/office/drawing/2014/chart" uri="{C3380CC4-5D6E-409C-BE32-E72D297353CC}">
                  <c16:uniqueId val="{00000011-FD43-4834-94E3-7ADAEDF2001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{4A377CFA-1DE1-4D6D-8226-3DC98FFF09F8}</c15:txfldGUID>
                      <c15:f>Diagramm!$I$64</c15:f>
                      <c15:dlblFieldTableCache>
                        <c:ptCount val="1"/>
                      </c15:dlblFieldTableCache>
                    </c15:dlblFTEntry>
                  </c15:dlblFieldTable>
                  <c15:showDataLabelsRange val="0"/>
                </c:ext>
                <c:ext xmlns:c16="http://schemas.microsoft.com/office/drawing/2014/chart" uri="{C3380CC4-5D6E-409C-BE32-E72D297353CC}">
                  <c16:uniqueId val="{00000012-FD43-4834-94E3-7ADAEDF2001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{AF466623-EDB6-4861-8C8B-821C8A3A2B3B}</c15:txfldGUID>
                      <c15:f>Diagramm!$I$65</c15:f>
                      <c15:dlblFieldTableCache>
                        <c:ptCount val="1"/>
                      </c15:dlblFieldTableCache>
                    </c15:dlblFTEntry>
                  </c15:dlblFieldTable>
                  <c15:showDataLabelsRange val="0"/>
                </c:ext>
                <c:ext xmlns:c16="http://schemas.microsoft.com/office/drawing/2014/chart" uri="{C3380CC4-5D6E-409C-BE32-E72D297353CC}">
                  <c16:uniqueId val="{00000013-FD43-4834-94E3-7ADAEDF2001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{9A1C1238-02AB-4C07-8DB5-D612E6507E2E}</c15:txfldGUID>
                      <c15:f>Diagramm!$I$66</c15:f>
                      <c15:dlblFieldTableCache>
                        <c:ptCount val="1"/>
                      </c15:dlblFieldTableCache>
                    </c15:dlblFTEntry>
                  </c15:dlblFieldTable>
                  <c15:showDataLabelsRange val="0"/>
                </c:ext>
                <c:ext xmlns:c16="http://schemas.microsoft.com/office/drawing/2014/chart" uri="{C3380CC4-5D6E-409C-BE32-E72D297353CC}">
                  <c16:uniqueId val="{00000014-FD43-4834-94E3-7ADAEDF2001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{14CCB0E4-2A8B-4D35-BD81-4A4BDE9D305B}</c15:txfldGUID>
                      <c15:f>Diagramm!$I$67</c15:f>
                      <c15:dlblFieldTableCache>
                        <c:ptCount val="1"/>
                      </c15:dlblFieldTableCache>
                    </c15:dlblFTEntry>
                  </c15:dlblFieldTable>
                  <c15:showDataLabelsRange val="0"/>
                </c:ext>
                <c:ext xmlns:c16="http://schemas.microsoft.com/office/drawing/2014/chart" uri="{C3380CC4-5D6E-409C-BE32-E72D297353CC}">
                  <c16:uniqueId val="{00000015-FD43-4834-94E3-7ADAEDF2001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D43-4834-94E3-7ADAEDF2001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{698DD389-E61A-4C20-9C9D-37E163726154}</c15:txfldGUID>
                      <c15:f>Diagramm!$K$46</c15:f>
                      <c15:dlblFieldTableCache>
                        <c:ptCount val="1"/>
                      </c15:dlblFieldTableCache>
                    </c15:dlblFTEntry>
                  </c15:dlblFieldTable>
                  <c15:showDataLabelsRange val="0"/>
                </c:ext>
                <c:ext xmlns:c16="http://schemas.microsoft.com/office/drawing/2014/chart" uri="{C3380CC4-5D6E-409C-BE32-E72D297353CC}">
                  <c16:uniqueId val="{00000017-FD43-4834-94E3-7ADAEDF2001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{A987D86D-0F81-4239-B6E7-F5D0FF59BBBA}</c15:txfldGUID>
                      <c15:f>Diagramm!$K$47</c15:f>
                      <c15:dlblFieldTableCache>
                        <c:ptCount val="1"/>
                      </c15:dlblFieldTableCache>
                    </c15:dlblFTEntry>
                  </c15:dlblFieldTable>
                  <c15:showDataLabelsRange val="0"/>
                </c:ext>
                <c:ext xmlns:c16="http://schemas.microsoft.com/office/drawing/2014/chart" uri="{C3380CC4-5D6E-409C-BE32-E72D297353CC}">
                  <c16:uniqueId val="{00000018-FD43-4834-94E3-7ADAEDF2001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{C930C5CA-AE95-4186-8D87-E2051FB4B4E0}</c15:txfldGUID>
                      <c15:f>Diagramm!$K$48</c15:f>
                      <c15:dlblFieldTableCache>
                        <c:ptCount val="1"/>
                      </c15:dlblFieldTableCache>
                    </c15:dlblFTEntry>
                  </c15:dlblFieldTable>
                  <c15:showDataLabelsRange val="0"/>
                </c:ext>
                <c:ext xmlns:c16="http://schemas.microsoft.com/office/drawing/2014/chart" uri="{C3380CC4-5D6E-409C-BE32-E72D297353CC}">
                  <c16:uniqueId val="{00000019-FD43-4834-94E3-7ADAEDF2001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{2FBC39B5-4798-4793-A6DC-68B8749509C3}</c15:txfldGUID>
                      <c15:f>Diagramm!$K$49</c15:f>
                      <c15:dlblFieldTableCache>
                        <c:ptCount val="1"/>
                      </c15:dlblFieldTableCache>
                    </c15:dlblFTEntry>
                  </c15:dlblFieldTable>
                  <c15:showDataLabelsRange val="0"/>
                </c:ext>
                <c:ext xmlns:c16="http://schemas.microsoft.com/office/drawing/2014/chart" uri="{C3380CC4-5D6E-409C-BE32-E72D297353CC}">
                  <c16:uniqueId val="{0000001A-FD43-4834-94E3-7ADAEDF2001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{3B3ECB32-17A1-4F89-A733-DAB7E179A4F7}</c15:txfldGUID>
                      <c15:f>Diagramm!$K$50</c15:f>
                      <c15:dlblFieldTableCache>
                        <c:ptCount val="1"/>
                      </c15:dlblFieldTableCache>
                    </c15:dlblFTEntry>
                  </c15:dlblFieldTable>
                  <c15:showDataLabelsRange val="0"/>
                </c:ext>
                <c:ext xmlns:c16="http://schemas.microsoft.com/office/drawing/2014/chart" uri="{C3380CC4-5D6E-409C-BE32-E72D297353CC}">
                  <c16:uniqueId val="{0000001B-FD43-4834-94E3-7ADAEDF2001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{7A06A35E-963F-4AC7-9175-9B58D94EAA5E}</c15:txfldGUID>
                      <c15:f>Diagramm!$K$51</c15:f>
                      <c15:dlblFieldTableCache>
                        <c:ptCount val="1"/>
                      </c15:dlblFieldTableCache>
                    </c15:dlblFTEntry>
                  </c15:dlblFieldTable>
                  <c15:showDataLabelsRange val="0"/>
                </c:ext>
                <c:ext xmlns:c16="http://schemas.microsoft.com/office/drawing/2014/chart" uri="{C3380CC4-5D6E-409C-BE32-E72D297353CC}">
                  <c16:uniqueId val="{0000001C-FD43-4834-94E3-7ADAEDF2001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{1EDC0064-5B99-4639-86FF-B1D94EF296A8}</c15:txfldGUID>
                      <c15:f>Diagramm!$K$52</c15:f>
                      <c15:dlblFieldTableCache>
                        <c:ptCount val="1"/>
                      </c15:dlblFieldTableCache>
                    </c15:dlblFTEntry>
                  </c15:dlblFieldTable>
                  <c15:showDataLabelsRange val="0"/>
                </c:ext>
                <c:ext xmlns:c16="http://schemas.microsoft.com/office/drawing/2014/chart" uri="{C3380CC4-5D6E-409C-BE32-E72D297353CC}">
                  <c16:uniqueId val="{0000001D-FD43-4834-94E3-7ADAEDF2001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{462197E4-7707-4A79-8BC5-5A77F51AFF69}</c15:txfldGUID>
                      <c15:f>Diagramm!$K$53</c15:f>
                      <c15:dlblFieldTableCache>
                        <c:ptCount val="1"/>
                      </c15:dlblFieldTableCache>
                    </c15:dlblFTEntry>
                  </c15:dlblFieldTable>
                  <c15:showDataLabelsRange val="0"/>
                </c:ext>
                <c:ext xmlns:c16="http://schemas.microsoft.com/office/drawing/2014/chart" uri="{C3380CC4-5D6E-409C-BE32-E72D297353CC}">
                  <c16:uniqueId val="{0000001E-FD43-4834-94E3-7ADAEDF2001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{92D16332-69C0-49D9-93EC-9D3B4AB8F5E9}</c15:txfldGUID>
                      <c15:f>Diagramm!$K$54</c15:f>
                      <c15:dlblFieldTableCache>
                        <c:ptCount val="1"/>
                      </c15:dlblFieldTableCache>
                    </c15:dlblFTEntry>
                  </c15:dlblFieldTable>
                  <c15:showDataLabelsRange val="0"/>
                </c:ext>
                <c:ext xmlns:c16="http://schemas.microsoft.com/office/drawing/2014/chart" uri="{C3380CC4-5D6E-409C-BE32-E72D297353CC}">
                  <c16:uniqueId val="{0000001F-FD43-4834-94E3-7ADAEDF2001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{63573684-DB0D-4BDD-BAB2-4FD8F8A1B791}</c15:txfldGUID>
                      <c15:f>Diagramm!$K$55</c15:f>
                      <c15:dlblFieldTableCache>
                        <c:ptCount val="1"/>
                      </c15:dlblFieldTableCache>
                    </c15:dlblFTEntry>
                  </c15:dlblFieldTable>
                  <c15:showDataLabelsRange val="0"/>
                </c:ext>
                <c:ext xmlns:c16="http://schemas.microsoft.com/office/drawing/2014/chart" uri="{C3380CC4-5D6E-409C-BE32-E72D297353CC}">
                  <c16:uniqueId val="{00000020-FD43-4834-94E3-7ADAEDF2001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{B2997BDF-74C4-49D4-90EE-43BDF7480008}</c15:txfldGUID>
                      <c15:f>Diagramm!$K$56</c15:f>
                      <c15:dlblFieldTableCache>
                        <c:ptCount val="1"/>
                      </c15:dlblFieldTableCache>
                    </c15:dlblFTEntry>
                  </c15:dlblFieldTable>
                  <c15:showDataLabelsRange val="0"/>
                </c:ext>
                <c:ext xmlns:c16="http://schemas.microsoft.com/office/drawing/2014/chart" uri="{C3380CC4-5D6E-409C-BE32-E72D297353CC}">
                  <c16:uniqueId val="{00000021-FD43-4834-94E3-7ADAEDF2001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{9BC12464-A85C-41BC-B87C-D4C21D537D34}</c15:txfldGUID>
                      <c15:f>Diagramm!$K$57</c15:f>
                      <c15:dlblFieldTableCache>
                        <c:ptCount val="1"/>
                      </c15:dlblFieldTableCache>
                    </c15:dlblFTEntry>
                  </c15:dlblFieldTable>
                  <c15:showDataLabelsRange val="0"/>
                </c:ext>
                <c:ext xmlns:c16="http://schemas.microsoft.com/office/drawing/2014/chart" uri="{C3380CC4-5D6E-409C-BE32-E72D297353CC}">
                  <c16:uniqueId val="{00000022-FD43-4834-94E3-7ADAEDF2001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{E7CB9DC3-7FD3-453A-94B6-64EDB769DC4F}</c15:txfldGUID>
                      <c15:f>Diagramm!$K$58</c15:f>
                      <c15:dlblFieldTableCache>
                        <c:ptCount val="1"/>
                      </c15:dlblFieldTableCache>
                    </c15:dlblFTEntry>
                  </c15:dlblFieldTable>
                  <c15:showDataLabelsRange val="0"/>
                </c:ext>
                <c:ext xmlns:c16="http://schemas.microsoft.com/office/drawing/2014/chart" uri="{C3380CC4-5D6E-409C-BE32-E72D297353CC}">
                  <c16:uniqueId val="{00000023-FD43-4834-94E3-7ADAEDF2001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{C846D5E9-DAA7-4626-A1E4-9F831500D566}</c15:txfldGUID>
                      <c15:f>Diagramm!$K$59</c15:f>
                      <c15:dlblFieldTableCache>
                        <c:ptCount val="1"/>
                      </c15:dlblFieldTableCache>
                    </c15:dlblFTEntry>
                  </c15:dlblFieldTable>
                  <c15:showDataLabelsRange val="0"/>
                </c:ext>
                <c:ext xmlns:c16="http://schemas.microsoft.com/office/drawing/2014/chart" uri="{C3380CC4-5D6E-409C-BE32-E72D297353CC}">
                  <c16:uniqueId val="{00000024-FD43-4834-94E3-7ADAEDF2001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{59218074-09BF-46FC-922F-A0BB648A4494}</c15:txfldGUID>
                      <c15:f>Diagramm!$K$60</c15:f>
                      <c15:dlblFieldTableCache>
                        <c:ptCount val="1"/>
                      </c15:dlblFieldTableCache>
                    </c15:dlblFTEntry>
                  </c15:dlblFieldTable>
                  <c15:showDataLabelsRange val="0"/>
                </c:ext>
                <c:ext xmlns:c16="http://schemas.microsoft.com/office/drawing/2014/chart" uri="{C3380CC4-5D6E-409C-BE32-E72D297353CC}">
                  <c16:uniqueId val="{00000025-FD43-4834-94E3-7ADAEDF2001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{D9F2D593-C001-4C8E-A618-95B00492C16D}</c15:txfldGUID>
                      <c15:f>Diagramm!$K$61</c15:f>
                      <c15:dlblFieldTableCache>
                        <c:ptCount val="1"/>
                      </c15:dlblFieldTableCache>
                    </c15:dlblFTEntry>
                  </c15:dlblFieldTable>
                  <c15:showDataLabelsRange val="0"/>
                </c:ext>
                <c:ext xmlns:c16="http://schemas.microsoft.com/office/drawing/2014/chart" uri="{C3380CC4-5D6E-409C-BE32-E72D297353CC}">
                  <c16:uniqueId val="{00000026-FD43-4834-94E3-7ADAEDF2001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{E59908FA-B5CD-4029-A30E-6BFCEF716093}</c15:txfldGUID>
                      <c15:f>Diagramm!$K$62</c15:f>
                      <c15:dlblFieldTableCache>
                        <c:ptCount val="1"/>
                      </c15:dlblFieldTableCache>
                    </c15:dlblFTEntry>
                  </c15:dlblFieldTable>
                  <c15:showDataLabelsRange val="0"/>
                </c:ext>
                <c:ext xmlns:c16="http://schemas.microsoft.com/office/drawing/2014/chart" uri="{C3380CC4-5D6E-409C-BE32-E72D297353CC}">
                  <c16:uniqueId val="{00000027-FD43-4834-94E3-7ADAEDF2001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{330BB00F-9BA9-44F6-8874-3E360CDA85BB}</c15:txfldGUID>
                      <c15:f>Diagramm!$K$63</c15:f>
                      <c15:dlblFieldTableCache>
                        <c:ptCount val="1"/>
                      </c15:dlblFieldTableCache>
                    </c15:dlblFTEntry>
                  </c15:dlblFieldTable>
                  <c15:showDataLabelsRange val="0"/>
                </c:ext>
                <c:ext xmlns:c16="http://schemas.microsoft.com/office/drawing/2014/chart" uri="{C3380CC4-5D6E-409C-BE32-E72D297353CC}">
                  <c16:uniqueId val="{00000028-FD43-4834-94E3-7ADAEDF2001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{0CC3DD31-1F0B-476C-9602-85BEF01FDE7B}</c15:txfldGUID>
                      <c15:f>Diagramm!$K$64</c15:f>
                      <c15:dlblFieldTableCache>
                        <c:ptCount val="1"/>
                      </c15:dlblFieldTableCache>
                    </c15:dlblFTEntry>
                  </c15:dlblFieldTable>
                  <c15:showDataLabelsRange val="0"/>
                </c:ext>
                <c:ext xmlns:c16="http://schemas.microsoft.com/office/drawing/2014/chart" uri="{C3380CC4-5D6E-409C-BE32-E72D297353CC}">
                  <c16:uniqueId val="{00000029-FD43-4834-94E3-7ADAEDF2001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{EAEC22B8-4507-4FDA-9B82-60D50CC3C492}</c15:txfldGUID>
                      <c15:f>Diagramm!$K$65</c15:f>
                      <c15:dlblFieldTableCache>
                        <c:ptCount val="1"/>
                      </c15:dlblFieldTableCache>
                    </c15:dlblFTEntry>
                  </c15:dlblFieldTable>
                  <c15:showDataLabelsRange val="0"/>
                </c:ext>
                <c:ext xmlns:c16="http://schemas.microsoft.com/office/drawing/2014/chart" uri="{C3380CC4-5D6E-409C-BE32-E72D297353CC}">
                  <c16:uniqueId val="{0000002A-FD43-4834-94E3-7ADAEDF2001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{21802254-964E-4B32-B2FB-608839076417}</c15:txfldGUID>
                      <c15:f>Diagramm!$K$66</c15:f>
                      <c15:dlblFieldTableCache>
                        <c:ptCount val="1"/>
                      </c15:dlblFieldTableCache>
                    </c15:dlblFTEntry>
                  </c15:dlblFieldTable>
                  <c15:showDataLabelsRange val="0"/>
                </c:ext>
                <c:ext xmlns:c16="http://schemas.microsoft.com/office/drawing/2014/chart" uri="{C3380CC4-5D6E-409C-BE32-E72D297353CC}">
                  <c16:uniqueId val="{0000002B-FD43-4834-94E3-7ADAEDF2001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{9F880DFB-18F3-455D-8AE2-C702151B7805}</c15:txfldGUID>
                      <c15:f>Diagramm!$K$67</c15:f>
                      <c15:dlblFieldTableCache>
                        <c:ptCount val="1"/>
                      </c15:dlblFieldTableCache>
                    </c15:dlblFTEntry>
                  </c15:dlblFieldTable>
                  <c15:showDataLabelsRange val="0"/>
                </c:ext>
                <c:ext xmlns:c16="http://schemas.microsoft.com/office/drawing/2014/chart" uri="{C3380CC4-5D6E-409C-BE32-E72D297353CC}">
                  <c16:uniqueId val="{0000002C-FD43-4834-94E3-7ADAEDF2001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D43-4834-94E3-7ADAEDF2001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{AE376203-E0CD-4C22-8848-59A5BEC66511}</c15:txfldGUID>
                      <c15:f>Diagramm!$J$46</c15:f>
                      <c15:dlblFieldTableCache>
                        <c:ptCount val="1"/>
                      </c15:dlblFieldTableCache>
                    </c15:dlblFTEntry>
                  </c15:dlblFieldTable>
                  <c15:showDataLabelsRange val="0"/>
                </c:ext>
                <c:ext xmlns:c16="http://schemas.microsoft.com/office/drawing/2014/chart" uri="{C3380CC4-5D6E-409C-BE32-E72D297353CC}">
                  <c16:uniqueId val="{0000002E-FD43-4834-94E3-7ADAEDF2001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{E0C5CF09-22BF-4C85-B47D-BB9C04C58018}</c15:txfldGUID>
                      <c15:f>Diagramm!$J$47</c15:f>
                      <c15:dlblFieldTableCache>
                        <c:ptCount val="1"/>
                      </c15:dlblFieldTableCache>
                    </c15:dlblFTEntry>
                  </c15:dlblFieldTable>
                  <c15:showDataLabelsRange val="0"/>
                </c:ext>
                <c:ext xmlns:c16="http://schemas.microsoft.com/office/drawing/2014/chart" uri="{C3380CC4-5D6E-409C-BE32-E72D297353CC}">
                  <c16:uniqueId val="{0000002F-FD43-4834-94E3-7ADAEDF2001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{9BEBECF6-12E0-4629-95DC-541D2A632133}</c15:txfldGUID>
                      <c15:f>Diagramm!$J$48</c15:f>
                      <c15:dlblFieldTableCache>
                        <c:ptCount val="1"/>
                      </c15:dlblFieldTableCache>
                    </c15:dlblFTEntry>
                  </c15:dlblFieldTable>
                  <c15:showDataLabelsRange val="0"/>
                </c:ext>
                <c:ext xmlns:c16="http://schemas.microsoft.com/office/drawing/2014/chart" uri="{C3380CC4-5D6E-409C-BE32-E72D297353CC}">
                  <c16:uniqueId val="{00000030-FD43-4834-94E3-7ADAEDF2001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{87A0A5B1-574A-46A2-B6B0-D6068B5C7C46}</c15:txfldGUID>
                      <c15:f>Diagramm!$J$49</c15:f>
                      <c15:dlblFieldTableCache>
                        <c:ptCount val="1"/>
                      </c15:dlblFieldTableCache>
                    </c15:dlblFTEntry>
                  </c15:dlblFieldTable>
                  <c15:showDataLabelsRange val="0"/>
                </c:ext>
                <c:ext xmlns:c16="http://schemas.microsoft.com/office/drawing/2014/chart" uri="{C3380CC4-5D6E-409C-BE32-E72D297353CC}">
                  <c16:uniqueId val="{00000031-FD43-4834-94E3-7ADAEDF2001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{EDC56F2F-6CC7-4966-B68D-2866D393F7C8}</c15:txfldGUID>
                      <c15:f>Diagramm!$J$50</c15:f>
                      <c15:dlblFieldTableCache>
                        <c:ptCount val="1"/>
                      </c15:dlblFieldTableCache>
                    </c15:dlblFTEntry>
                  </c15:dlblFieldTable>
                  <c15:showDataLabelsRange val="0"/>
                </c:ext>
                <c:ext xmlns:c16="http://schemas.microsoft.com/office/drawing/2014/chart" uri="{C3380CC4-5D6E-409C-BE32-E72D297353CC}">
                  <c16:uniqueId val="{00000032-FD43-4834-94E3-7ADAEDF2001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{592B4F15-C12F-476E-A76B-14A113477282}</c15:txfldGUID>
                      <c15:f>Diagramm!$J$51</c15:f>
                      <c15:dlblFieldTableCache>
                        <c:ptCount val="1"/>
                      </c15:dlblFieldTableCache>
                    </c15:dlblFTEntry>
                  </c15:dlblFieldTable>
                  <c15:showDataLabelsRange val="0"/>
                </c:ext>
                <c:ext xmlns:c16="http://schemas.microsoft.com/office/drawing/2014/chart" uri="{C3380CC4-5D6E-409C-BE32-E72D297353CC}">
                  <c16:uniqueId val="{00000033-FD43-4834-94E3-7ADAEDF2001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{212F8742-07A9-4B32-89E9-D78E4BFC8AFB}</c15:txfldGUID>
                      <c15:f>Diagramm!$J$52</c15:f>
                      <c15:dlblFieldTableCache>
                        <c:ptCount val="1"/>
                      </c15:dlblFieldTableCache>
                    </c15:dlblFTEntry>
                  </c15:dlblFieldTable>
                  <c15:showDataLabelsRange val="0"/>
                </c:ext>
                <c:ext xmlns:c16="http://schemas.microsoft.com/office/drawing/2014/chart" uri="{C3380CC4-5D6E-409C-BE32-E72D297353CC}">
                  <c16:uniqueId val="{00000034-FD43-4834-94E3-7ADAEDF2001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{225453BC-EF9E-4F93-BC04-5801D9C538BE}</c15:txfldGUID>
                      <c15:f>Diagramm!$J$53</c15:f>
                      <c15:dlblFieldTableCache>
                        <c:ptCount val="1"/>
                      </c15:dlblFieldTableCache>
                    </c15:dlblFTEntry>
                  </c15:dlblFieldTable>
                  <c15:showDataLabelsRange val="0"/>
                </c:ext>
                <c:ext xmlns:c16="http://schemas.microsoft.com/office/drawing/2014/chart" uri="{C3380CC4-5D6E-409C-BE32-E72D297353CC}">
                  <c16:uniqueId val="{00000035-FD43-4834-94E3-7ADAEDF2001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{7DDAE26A-3EF4-4E65-92EC-5DFC0D00B391}</c15:txfldGUID>
                      <c15:f>Diagramm!$J$54</c15:f>
                      <c15:dlblFieldTableCache>
                        <c:ptCount val="1"/>
                      </c15:dlblFieldTableCache>
                    </c15:dlblFTEntry>
                  </c15:dlblFieldTable>
                  <c15:showDataLabelsRange val="0"/>
                </c:ext>
                <c:ext xmlns:c16="http://schemas.microsoft.com/office/drawing/2014/chart" uri="{C3380CC4-5D6E-409C-BE32-E72D297353CC}">
                  <c16:uniqueId val="{00000036-FD43-4834-94E3-7ADAEDF2001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{866282A5-D882-40DF-92BF-1DFCEA7BD39B}</c15:txfldGUID>
                      <c15:f>Diagramm!$J$55</c15:f>
                      <c15:dlblFieldTableCache>
                        <c:ptCount val="1"/>
                      </c15:dlblFieldTableCache>
                    </c15:dlblFTEntry>
                  </c15:dlblFieldTable>
                  <c15:showDataLabelsRange val="0"/>
                </c:ext>
                <c:ext xmlns:c16="http://schemas.microsoft.com/office/drawing/2014/chart" uri="{C3380CC4-5D6E-409C-BE32-E72D297353CC}">
                  <c16:uniqueId val="{00000037-FD43-4834-94E3-7ADAEDF2001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{17C3B5E4-0F08-4010-900B-4E644C86C81A}</c15:txfldGUID>
                      <c15:f>Diagramm!$J$56</c15:f>
                      <c15:dlblFieldTableCache>
                        <c:ptCount val="1"/>
                      </c15:dlblFieldTableCache>
                    </c15:dlblFTEntry>
                  </c15:dlblFieldTable>
                  <c15:showDataLabelsRange val="0"/>
                </c:ext>
                <c:ext xmlns:c16="http://schemas.microsoft.com/office/drawing/2014/chart" uri="{C3380CC4-5D6E-409C-BE32-E72D297353CC}">
                  <c16:uniqueId val="{00000038-FD43-4834-94E3-7ADAEDF2001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{C82BCDC1-E435-4025-B345-A81F9E7F1C56}</c15:txfldGUID>
                      <c15:f>Diagramm!$J$57</c15:f>
                      <c15:dlblFieldTableCache>
                        <c:ptCount val="1"/>
                      </c15:dlblFieldTableCache>
                    </c15:dlblFTEntry>
                  </c15:dlblFieldTable>
                  <c15:showDataLabelsRange val="0"/>
                </c:ext>
                <c:ext xmlns:c16="http://schemas.microsoft.com/office/drawing/2014/chart" uri="{C3380CC4-5D6E-409C-BE32-E72D297353CC}">
                  <c16:uniqueId val="{00000039-FD43-4834-94E3-7ADAEDF2001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{BAD368AC-7679-4E70-8299-469D8EEEBF6C}</c15:txfldGUID>
                      <c15:f>Diagramm!$J$58</c15:f>
                      <c15:dlblFieldTableCache>
                        <c:ptCount val="1"/>
                      </c15:dlblFieldTableCache>
                    </c15:dlblFTEntry>
                  </c15:dlblFieldTable>
                  <c15:showDataLabelsRange val="0"/>
                </c:ext>
                <c:ext xmlns:c16="http://schemas.microsoft.com/office/drawing/2014/chart" uri="{C3380CC4-5D6E-409C-BE32-E72D297353CC}">
                  <c16:uniqueId val="{0000003A-FD43-4834-94E3-7ADAEDF2001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{45E72854-A3EC-4A6F-A44E-245B16FB358B}</c15:txfldGUID>
                      <c15:f>Diagramm!$J$59</c15:f>
                      <c15:dlblFieldTableCache>
                        <c:ptCount val="1"/>
                      </c15:dlblFieldTableCache>
                    </c15:dlblFTEntry>
                  </c15:dlblFieldTable>
                  <c15:showDataLabelsRange val="0"/>
                </c:ext>
                <c:ext xmlns:c16="http://schemas.microsoft.com/office/drawing/2014/chart" uri="{C3380CC4-5D6E-409C-BE32-E72D297353CC}">
                  <c16:uniqueId val="{0000003B-FD43-4834-94E3-7ADAEDF2001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{C8F3D169-7DB4-4424-B086-D083B348467C}</c15:txfldGUID>
                      <c15:f>Diagramm!$J$60</c15:f>
                      <c15:dlblFieldTableCache>
                        <c:ptCount val="1"/>
                      </c15:dlblFieldTableCache>
                    </c15:dlblFTEntry>
                  </c15:dlblFieldTable>
                  <c15:showDataLabelsRange val="0"/>
                </c:ext>
                <c:ext xmlns:c16="http://schemas.microsoft.com/office/drawing/2014/chart" uri="{C3380CC4-5D6E-409C-BE32-E72D297353CC}">
                  <c16:uniqueId val="{0000003C-FD43-4834-94E3-7ADAEDF2001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{A02B350D-A965-49BE-B9A2-5B490F11CF76}</c15:txfldGUID>
                      <c15:f>Diagramm!$J$61</c15:f>
                      <c15:dlblFieldTableCache>
                        <c:ptCount val="1"/>
                      </c15:dlblFieldTableCache>
                    </c15:dlblFTEntry>
                  </c15:dlblFieldTable>
                  <c15:showDataLabelsRange val="0"/>
                </c:ext>
                <c:ext xmlns:c16="http://schemas.microsoft.com/office/drawing/2014/chart" uri="{C3380CC4-5D6E-409C-BE32-E72D297353CC}">
                  <c16:uniqueId val="{0000003D-FD43-4834-94E3-7ADAEDF2001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{AF3528C1-F819-4F6C-AB72-355B15592896}</c15:txfldGUID>
                      <c15:f>Diagramm!$J$62</c15:f>
                      <c15:dlblFieldTableCache>
                        <c:ptCount val="1"/>
                      </c15:dlblFieldTableCache>
                    </c15:dlblFTEntry>
                  </c15:dlblFieldTable>
                  <c15:showDataLabelsRange val="0"/>
                </c:ext>
                <c:ext xmlns:c16="http://schemas.microsoft.com/office/drawing/2014/chart" uri="{C3380CC4-5D6E-409C-BE32-E72D297353CC}">
                  <c16:uniqueId val="{0000003E-FD43-4834-94E3-7ADAEDF2001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{0F4B523B-66DB-4209-82F3-142C03D7BFF8}</c15:txfldGUID>
                      <c15:f>Diagramm!$J$63</c15:f>
                      <c15:dlblFieldTableCache>
                        <c:ptCount val="1"/>
                      </c15:dlblFieldTableCache>
                    </c15:dlblFTEntry>
                  </c15:dlblFieldTable>
                  <c15:showDataLabelsRange val="0"/>
                </c:ext>
                <c:ext xmlns:c16="http://schemas.microsoft.com/office/drawing/2014/chart" uri="{C3380CC4-5D6E-409C-BE32-E72D297353CC}">
                  <c16:uniqueId val="{0000003F-FD43-4834-94E3-7ADAEDF2001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{FEE7C839-C976-460D-A346-21485444D1BE}</c15:txfldGUID>
                      <c15:f>Diagramm!$J$64</c15:f>
                      <c15:dlblFieldTableCache>
                        <c:ptCount val="1"/>
                      </c15:dlblFieldTableCache>
                    </c15:dlblFTEntry>
                  </c15:dlblFieldTable>
                  <c15:showDataLabelsRange val="0"/>
                </c:ext>
                <c:ext xmlns:c16="http://schemas.microsoft.com/office/drawing/2014/chart" uri="{C3380CC4-5D6E-409C-BE32-E72D297353CC}">
                  <c16:uniqueId val="{00000040-FD43-4834-94E3-7ADAEDF2001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{FE1EDB61-524D-450B-BEAD-7AA7BDF18355}</c15:txfldGUID>
                      <c15:f>Diagramm!$J$65</c15:f>
                      <c15:dlblFieldTableCache>
                        <c:ptCount val="1"/>
                      </c15:dlblFieldTableCache>
                    </c15:dlblFTEntry>
                  </c15:dlblFieldTable>
                  <c15:showDataLabelsRange val="0"/>
                </c:ext>
                <c:ext xmlns:c16="http://schemas.microsoft.com/office/drawing/2014/chart" uri="{C3380CC4-5D6E-409C-BE32-E72D297353CC}">
                  <c16:uniqueId val="{00000041-FD43-4834-94E3-7ADAEDF2001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{EB8D72D3-612C-430C-A8EB-6A95C7D8321E}</c15:txfldGUID>
                      <c15:f>Diagramm!$J$66</c15:f>
                      <c15:dlblFieldTableCache>
                        <c:ptCount val="1"/>
                      </c15:dlblFieldTableCache>
                    </c15:dlblFTEntry>
                  </c15:dlblFieldTable>
                  <c15:showDataLabelsRange val="0"/>
                </c:ext>
                <c:ext xmlns:c16="http://schemas.microsoft.com/office/drawing/2014/chart" uri="{C3380CC4-5D6E-409C-BE32-E72D297353CC}">
                  <c16:uniqueId val="{00000042-FD43-4834-94E3-7ADAEDF2001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{629F2BD6-FFBA-4B76-B037-2B493B0A0DE4}</c15:txfldGUID>
                      <c15:f>Diagramm!$J$67</c15:f>
                      <c15:dlblFieldTableCache>
                        <c:ptCount val="1"/>
                      </c15:dlblFieldTableCache>
                    </c15:dlblFTEntry>
                  </c15:dlblFieldTable>
                  <c15:showDataLabelsRange val="0"/>
                </c:ext>
                <c:ext xmlns:c16="http://schemas.microsoft.com/office/drawing/2014/chart" uri="{C3380CC4-5D6E-409C-BE32-E72D297353CC}">
                  <c16:uniqueId val="{00000043-FD43-4834-94E3-7ADAEDF2001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D43-4834-94E3-7ADAEDF2001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5F3-43E8-AB5B-0315F588012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5F3-43E8-AB5B-0315F588012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5F3-43E8-AB5B-0315F588012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5F3-43E8-AB5B-0315F588012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5F3-43E8-AB5B-0315F588012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5F3-43E8-AB5B-0315F588012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5F3-43E8-AB5B-0315F588012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5F3-43E8-AB5B-0315F588012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5F3-43E8-AB5B-0315F588012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5F3-43E8-AB5B-0315F588012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5F3-43E8-AB5B-0315F588012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5F3-43E8-AB5B-0315F588012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5F3-43E8-AB5B-0315F588012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5F3-43E8-AB5B-0315F588012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5F3-43E8-AB5B-0315F588012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5F3-43E8-AB5B-0315F588012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5F3-43E8-AB5B-0315F588012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5F3-43E8-AB5B-0315F588012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5F3-43E8-AB5B-0315F588012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5F3-43E8-AB5B-0315F588012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5F3-43E8-AB5B-0315F588012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5F3-43E8-AB5B-0315F588012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5F3-43E8-AB5B-0315F588012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5F3-43E8-AB5B-0315F588012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5F3-43E8-AB5B-0315F588012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5F3-43E8-AB5B-0315F588012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5F3-43E8-AB5B-0315F588012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5F3-43E8-AB5B-0315F588012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5F3-43E8-AB5B-0315F588012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5F3-43E8-AB5B-0315F588012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5F3-43E8-AB5B-0315F588012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5F3-43E8-AB5B-0315F588012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5F3-43E8-AB5B-0315F588012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5F3-43E8-AB5B-0315F588012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5F3-43E8-AB5B-0315F588012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5F3-43E8-AB5B-0315F588012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5F3-43E8-AB5B-0315F588012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5F3-43E8-AB5B-0315F588012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5F3-43E8-AB5B-0315F588012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5F3-43E8-AB5B-0315F588012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5F3-43E8-AB5B-0315F588012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5F3-43E8-AB5B-0315F588012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5F3-43E8-AB5B-0315F588012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5F3-43E8-AB5B-0315F588012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5F3-43E8-AB5B-0315F588012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5F3-43E8-AB5B-0315F588012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5F3-43E8-AB5B-0315F588012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5F3-43E8-AB5B-0315F588012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5F3-43E8-AB5B-0315F588012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5F3-43E8-AB5B-0315F588012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5F3-43E8-AB5B-0315F588012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5F3-43E8-AB5B-0315F588012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5F3-43E8-AB5B-0315F588012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5F3-43E8-AB5B-0315F588012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5F3-43E8-AB5B-0315F588012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5F3-43E8-AB5B-0315F588012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5F3-43E8-AB5B-0315F588012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5F3-43E8-AB5B-0315F588012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5F3-43E8-AB5B-0315F588012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5F3-43E8-AB5B-0315F588012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5F3-43E8-AB5B-0315F588012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5F3-43E8-AB5B-0315F588012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5F3-43E8-AB5B-0315F588012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5F3-43E8-AB5B-0315F588012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5F3-43E8-AB5B-0315F588012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5F3-43E8-AB5B-0315F588012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5F3-43E8-AB5B-0315F588012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5F3-43E8-AB5B-0315F588012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5F3-43E8-AB5B-0315F588012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100.52521008403362</c:v>
                </c:pt>
                <c:pt idx="2">
                  <c:v>102.5735294117647</c:v>
                </c:pt>
                <c:pt idx="3">
                  <c:v>102.23214285714286</c:v>
                </c:pt>
                <c:pt idx="4">
                  <c:v>102.10834333733494</c:v>
                </c:pt>
                <c:pt idx="5">
                  <c:v>104.83193277310924</c:v>
                </c:pt>
                <c:pt idx="6">
                  <c:v>107.0828331332533</c:v>
                </c:pt>
                <c:pt idx="7">
                  <c:v>107.13910564225691</c:v>
                </c:pt>
                <c:pt idx="8">
                  <c:v>105.9423769507803</c:v>
                </c:pt>
                <c:pt idx="9">
                  <c:v>106.85024009603841</c:v>
                </c:pt>
                <c:pt idx="10">
                  <c:v>108.26080432172868</c:v>
                </c:pt>
                <c:pt idx="11">
                  <c:v>107.89315726290516</c:v>
                </c:pt>
                <c:pt idx="12">
                  <c:v>108.0919867947179</c:v>
                </c:pt>
                <c:pt idx="13">
                  <c:v>108.93982593037215</c:v>
                </c:pt>
                <c:pt idx="14">
                  <c:v>111.40831332533013</c:v>
                </c:pt>
                <c:pt idx="15">
                  <c:v>111.39705882352942</c:v>
                </c:pt>
                <c:pt idx="16">
                  <c:v>110.72178871548618</c:v>
                </c:pt>
                <c:pt idx="17">
                  <c:v>109.9452280912365</c:v>
                </c:pt>
                <c:pt idx="18">
                  <c:v>111.93352340936376</c:v>
                </c:pt>
                <c:pt idx="19">
                  <c:v>110.92436974789916</c:v>
                </c:pt>
                <c:pt idx="20">
                  <c:v>110.37665066026409</c:v>
                </c:pt>
                <c:pt idx="21">
                  <c:v>109.95273109243698</c:v>
                </c:pt>
                <c:pt idx="22">
                  <c:v>109.84768907563026</c:v>
                </c:pt>
                <c:pt idx="23">
                  <c:v>109.6188475390156</c:v>
                </c:pt>
                <c:pt idx="24">
                  <c:v>109.52881152460985</c:v>
                </c:pt>
              </c:numCache>
            </c:numRef>
          </c:val>
          <c:smooth val="0"/>
          <c:extLst>
            <c:ext xmlns:c16="http://schemas.microsoft.com/office/drawing/2014/chart" uri="{C3380CC4-5D6E-409C-BE32-E72D297353CC}">
              <c16:uniqueId val="{00000000-3AB7-469B-927A-EC4DDE2F33B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100.73327222731439</c:v>
                </c:pt>
                <c:pt idx="2">
                  <c:v>105.54537121906509</c:v>
                </c:pt>
                <c:pt idx="3">
                  <c:v>103.62053162236479</c:v>
                </c:pt>
                <c:pt idx="4">
                  <c:v>103.1622364802933</c:v>
                </c:pt>
                <c:pt idx="5">
                  <c:v>106.23281393217232</c:v>
                </c:pt>
                <c:pt idx="6">
                  <c:v>109.16590284142988</c:v>
                </c:pt>
                <c:pt idx="7">
                  <c:v>108.79926672777269</c:v>
                </c:pt>
                <c:pt idx="8">
                  <c:v>108.20348304307974</c:v>
                </c:pt>
                <c:pt idx="9">
                  <c:v>108.98258478460127</c:v>
                </c:pt>
                <c:pt idx="10">
                  <c:v>112.41979835013748</c:v>
                </c:pt>
                <c:pt idx="11">
                  <c:v>113.42804766269478</c:v>
                </c:pt>
                <c:pt idx="12">
                  <c:v>113.10724106324473</c:v>
                </c:pt>
                <c:pt idx="13">
                  <c:v>114.02383134738771</c:v>
                </c:pt>
                <c:pt idx="14">
                  <c:v>119.70669110907424</c:v>
                </c:pt>
                <c:pt idx="15">
                  <c:v>119.75252062328138</c:v>
                </c:pt>
                <c:pt idx="16">
                  <c:v>117.09440879926673</c:v>
                </c:pt>
                <c:pt idx="17">
                  <c:v>117.04857928505959</c:v>
                </c:pt>
                <c:pt idx="18">
                  <c:v>118.69844179651696</c:v>
                </c:pt>
                <c:pt idx="19">
                  <c:v>118.28597616865262</c:v>
                </c:pt>
                <c:pt idx="20">
                  <c:v>115.7653528872594</c:v>
                </c:pt>
                <c:pt idx="21">
                  <c:v>117.36938588450963</c:v>
                </c:pt>
                <c:pt idx="22">
                  <c:v>119.34005499541705</c:v>
                </c:pt>
                <c:pt idx="23">
                  <c:v>117.73602199816682</c:v>
                </c:pt>
                <c:pt idx="24">
                  <c:v>112.23648029330889</c:v>
                </c:pt>
              </c:numCache>
            </c:numRef>
          </c:val>
          <c:smooth val="0"/>
          <c:extLst>
            <c:ext xmlns:c16="http://schemas.microsoft.com/office/drawing/2014/chart" uri="{C3380CC4-5D6E-409C-BE32-E72D297353CC}">
              <c16:uniqueId val="{00000001-3AB7-469B-927A-EC4DDE2F33B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101.64265857973211</c:v>
                </c:pt>
                <c:pt idx="2">
                  <c:v>99.671468284053574</c:v>
                </c:pt>
                <c:pt idx="3">
                  <c:v>100.48016173869092</c:v>
                </c:pt>
                <c:pt idx="4">
                  <c:v>99.848369977255487</c:v>
                </c:pt>
                <c:pt idx="5">
                  <c:v>102.02173363659337</c:v>
                </c:pt>
                <c:pt idx="6">
                  <c:v>100.42961839777608</c:v>
                </c:pt>
                <c:pt idx="7">
                  <c:v>104.27091230730352</c:v>
                </c:pt>
                <c:pt idx="8">
                  <c:v>103.99292393227194</c:v>
                </c:pt>
                <c:pt idx="9">
                  <c:v>106.03992923932273</c:v>
                </c:pt>
                <c:pt idx="10">
                  <c:v>103.46221885266615</c:v>
                </c:pt>
                <c:pt idx="11">
                  <c:v>102.45135203436948</c:v>
                </c:pt>
                <c:pt idx="12">
                  <c:v>102.07227697750821</c:v>
                </c:pt>
                <c:pt idx="13">
                  <c:v>102.32499368208239</c:v>
                </c:pt>
                <c:pt idx="14">
                  <c:v>101.26358352287086</c:v>
                </c:pt>
                <c:pt idx="15">
                  <c:v>98.660601465756898</c:v>
                </c:pt>
                <c:pt idx="16">
                  <c:v>99.140763204447808</c:v>
                </c:pt>
                <c:pt idx="17">
                  <c:v>102.27445034116755</c:v>
                </c:pt>
                <c:pt idx="18">
                  <c:v>98.685873136214312</c:v>
                </c:pt>
                <c:pt idx="19">
                  <c:v>96.866312863280271</c:v>
                </c:pt>
                <c:pt idx="20">
                  <c:v>94.920394238059131</c:v>
                </c:pt>
                <c:pt idx="21">
                  <c:v>95.577457669951983</c:v>
                </c:pt>
                <c:pt idx="22">
                  <c:v>92.469042203689668</c:v>
                </c:pt>
                <c:pt idx="23">
                  <c:v>92.54485721506191</c:v>
                </c:pt>
                <c:pt idx="24">
                  <c:v>87.717968157695225</c:v>
                </c:pt>
              </c:numCache>
            </c:numRef>
          </c:val>
          <c:smooth val="0"/>
          <c:extLst>
            <c:ext xmlns:c16="http://schemas.microsoft.com/office/drawing/2014/chart" uri="{C3380CC4-5D6E-409C-BE32-E72D297353CC}">
              <c16:uniqueId val="{00000002-3AB7-469B-927A-EC4DDE2F33B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AB7-469B-927A-EC4DDE2F33B1}"/>
                </c:ext>
              </c:extLst>
            </c:dLbl>
            <c:dLbl>
              <c:idx val="1"/>
              <c:delete val="1"/>
              <c:extLst>
                <c:ext xmlns:c15="http://schemas.microsoft.com/office/drawing/2012/chart" uri="{CE6537A1-D6FC-4f65-9D91-7224C49458BB}"/>
                <c:ext xmlns:c16="http://schemas.microsoft.com/office/drawing/2014/chart" uri="{C3380CC4-5D6E-409C-BE32-E72D297353CC}">
                  <c16:uniqueId val="{00000004-3AB7-469B-927A-EC4DDE2F33B1}"/>
                </c:ext>
              </c:extLst>
            </c:dLbl>
            <c:dLbl>
              <c:idx val="2"/>
              <c:delete val="1"/>
              <c:extLst>
                <c:ext xmlns:c15="http://schemas.microsoft.com/office/drawing/2012/chart" uri="{CE6537A1-D6FC-4f65-9D91-7224C49458BB}"/>
                <c:ext xmlns:c16="http://schemas.microsoft.com/office/drawing/2014/chart" uri="{C3380CC4-5D6E-409C-BE32-E72D297353CC}">
                  <c16:uniqueId val="{00000005-3AB7-469B-927A-EC4DDE2F33B1}"/>
                </c:ext>
              </c:extLst>
            </c:dLbl>
            <c:dLbl>
              <c:idx val="3"/>
              <c:delete val="1"/>
              <c:extLst>
                <c:ext xmlns:c15="http://schemas.microsoft.com/office/drawing/2012/chart" uri="{CE6537A1-D6FC-4f65-9D91-7224C49458BB}"/>
                <c:ext xmlns:c16="http://schemas.microsoft.com/office/drawing/2014/chart" uri="{C3380CC4-5D6E-409C-BE32-E72D297353CC}">
                  <c16:uniqueId val="{00000006-3AB7-469B-927A-EC4DDE2F33B1}"/>
                </c:ext>
              </c:extLst>
            </c:dLbl>
            <c:dLbl>
              <c:idx val="4"/>
              <c:delete val="1"/>
              <c:extLst>
                <c:ext xmlns:c15="http://schemas.microsoft.com/office/drawing/2012/chart" uri="{CE6537A1-D6FC-4f65-9D91-7224C49458BB}"/>
                <c:ext xmlns:c16="http://schemas.microsoft.com/office/drawing/2014/chart" uri="{C3380CC4-5D6E-409C-BE32-E72D297353CC}">
                  <c16:uniqueId val="{00000007-3AB7-469B-927A-EC4DDE2F33B1}"/>
                </c:ext>
              </c:extLst>
            </c:dLbl>
            <c:dLbl>
              <c:idx val="5"/>
              <c:delete val="1"/>
              <c:extLst>
                <c:ext xmlns:c15="http://schemas.microsoft.com/office/drawing/2012/chart" uri="{CE6537A1-D6FC-4f65-9D91-7224C49458BB}"/>
                <c:ext xmlns:c16="http://schemas.microsoft.com/office/drawing/2014/chart" uri="{C3380CC4-5D6E-409C-BE32-E72D297353CC}">
                  <c16:uniqueId val="{00000008-3AB7-469B-927A-EC4DDE2F33B1}"/>
                </c:ext>
              </c:extLst>
            </c:dLbl>
            <c:dLbl>
              <c:idx val="6"/>
              <c:delete val="1"/>
              <c:extLst>
                <c:ext xmlns:c15="http://schemas.microsoft.com/office/drawing/2012/chart" uri="{CE6537A1-D6FC-4f65-9D91-7224C49458BB}"/>
                <c:ext xmlns:c16="http://schemas.microsoft.com/office/drawing/2014/chart" uri="{C3380CC4-5D6E-409C-BE32-E72D297353CC}">
                  <c16:uniqueId val="{00000009-3AB7-469B-927A-EC4DDE2F33B1}"/>
                </c:ext>
              </c:extLst>
            </c:dLbl>
            <c:dLbl>
              <c:idx val="7"/>
              <c:delete val="1"/>
              <c:extLst>
                <c:ext xmlns:c15="http://schemas.microsoft.com/office/drawing/2012/chart" uri="{CE6537A1-D6FC-4f65-9D91-7224C49458BB}"/>
                <c:ext xmlns:c16="http://schemas.microsoft.com/office/drawing/2014/chart" uri="{C3380CC4-5D6E-409C-BE32-E72D297353CC}">
                  <c16:uniqueId val="{0000000A-3AB7-469B-927A-EC4DDE2F33B1}"/>
                </c:ext>
              </c:extLst>
            </c:dLbl>
            <c:dLbl>
              <c:idx val="8"/>
              <c:delete val="1"/>
              <c:extLst>
                <c:ext xmlns:c15="http://schemas.microsoft.com/office/drawing/2012/chart" uri="{CE6537A1-D6FC-4f65-9D91-7224C49458BB}"/>
                <c:ext xmlns:c16="http://schemas.microsoft.com/office/drawing/2014/chart" uri="{C3380CC4-5D6E-409C-BE32-E72D297353CC}">
                  <c16:uniqueId val="{0000000B-3AB7-469B-927A-EC4DDE2F33B1}"/>
                </c:ext>
              </c:extLst>
            </c:dLbl>
            <c:dLbl>
              <c:idx val="9"/>
              <c:delete val="1"/>
              <c:extLst>
                <c:ext xmlns:c15="http://schemas.microsoft.com/office/drawing/2012/chart" uri="{CE6537A1-D6FC-4f65-9D91-7224C49458BB}"/>
                <c:ext xmlns:c16="http://schemas.microsoft.com/office/drawing/2014/chart" uri="{C3380CC4-5D6E-409C-BE32-E72D297353CC}">
                  <c16:uniqueId val="{0000000C-3AB7-469B-927A-EC4DDE2F33B1}"/>
                </c:ext>
              </c:extLst>
            </c:dLbl>
            <c:dLbl>
              <c:idx val="10"/>
              <c:delete val="1"/>
              <c:extLst>
                <c:ext xmlns:c15="http://schemas.microsoft.com/office/drawing/2012/chart" uri="{CE6537A1-D6FC-4f65-9D91-7224C49458BB}"/>
                <c:ext xmlns:c16="http://schemas.microsoft.com/office/drawing/2014/chart" uri="{C3380CC4-5D6E-409C-BE32-E72D297353CC}">
                  <c16:uniqueId val="{0000000D-3AB7-469B-927A-EC4DDE2F33B1}"/>
                </c:ext>
              </c:extLst>
            </c:dLbl>
            <c:dLbl>
              <c:idx val="11"/>
              <c:delete val="1"/>
              <c:extLst>
                <c:ext xmlns:c15="http://schemas.microsoft.com/office/drawing/2012/chart" uri="{CE6537A1-D6FC-4f65-9D91-7224C49458BB}"/>
                <c:ext xmlns:c16="http://schemas.microsoft.com/office/drawing/2014/chart" uri="{C3380CC4-5D6E-409C-BE32-E72D297353CC}">
                  <c16:uniqueId val="{0000000E-3AB7-469B-927A-EC4DDE2F33B1}"/>
                </c:ext>
              </c:extLst>
            </c:dLbl>
            <c:dLbl>
              <c:idx val="12"/>
              <c:delete val="1"/>
              <c:extLst>
                <c:ext xmlns:c15="http://schemas.microsoft.com/office/drawing/2012/chart" uri="{CE6537A1-D6FC-4f65-9D91-7224C49458BB}"/>
                <c:ext xmlns:c16="http://schemas.microsoft.com/office/drawing/2014/chart" uri="{C3380CC4-5D6E-409C-BE32-E72D297353CC}">
                  <c16:uniqueId val="{0000000F-3AB7-469B-927A-EC4DDE2F33B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AB7-469B-927A-EC4DDE2F33B1}"/>
                </c:ext>
              </c:extLst>
            </c:dLbl>
            <c:dLbl>
              <c:idx val="14"/>
              <c:delete val="1"/>
              <c:extLst>
                <c:ext xmlns:c15="http://schemas.microsoft.com/office/drawing/2012/chart" uri="{CE6537A1-D6FC-4f65-9D91-7224C49458BB}"/>
                <c:ext xmlns:c16="http://schemas.microsoft.com/office/drawing/2014/chart" uri="{C3380CC4-5D6E-409C-BE32-E72D297353CC}">
                  <c16:uniqueId val="{00000011-3AB7-469B-927A-EC4DDE2F33B1}"/>
                </c:ext>
              </c:extLst>
            </c:dLbl>
            <c:dLbl>
              <c:idx val="15"/>
              <c:delete val="1"/>
              <c:extLst>
                <c:ext xmlns:c15="http://schemas.microsoft.com/office/drawing/2012/chart" uri="{CE6537A1-D6FC-4f65-9D91-7224C49458BB}"/>
                <c:ext xmlns:c16="http://schemas.microsoft.com/office/drawing/2014/chart" uri="{C3380CC4-5D6E-409C-BE32-E72D297353CC}">
                  <c16:uniqueId val="{00000012-3AB7-469B-927A-EC4DDE2F33B1}"/>
                </c:ext>
              </c:extLst>
            </c:dLbl>
            <c:dLbl>
              <c:idx val="16"/>
              <c:delete val="1"/>
              <c:extLst>
                <c:ext xmlns:c15="http://schemas.microsoft.com/office/drawing/2012/chart" uri="{CE6537A1-D6FC-4f65-9D91-7224C49458BB}"/>
                <c:ext xmlns:c16="http://schemas.microsoft.com/office/drawing/2014/chart" uri="{C3380CC4-5D6E-409C-BE32-E72D297353CC}">
                  <c16:uniqueId val="{00000013-3AB7-469B-927A-EC4DDE2F33B1}"/>
                </c:ext>
              </c:extLst>
            </c:dLbl>
            <c:dLbl>
              <c:idx val="17"/>
              <c:delete val="1"/>
              <c:extLst>
                <c:ext xmlns:c15="http://schemas.microsoft.com/office/drawing/2012/chart" uri="{CE6537A1-D6FC-4f65-9D91-7224C49458BB}"/>
                <c:ext xmlns:c16="http://schemas.microsoft.com/office/drawing/2014/chart" uri="{C3380CC4-5D6E-409C-BE32-E72D297353CC}">
                  <c16:uniqueId val="{00000014-3AB7-469B-927A-EC4DDE2F33B1}"/>
                </c:ext>
              </c:extLst>
            </c:dLbl>
            <c:dLbl>
              <c:idx val="18"/>
              <c:delete val="1"/>
              <c:extLst>
                <c:ext xmlns:c15="http://schemas.microsoft.com/office/drawing/2012/chart" uri="{CE6537A1-D6FC-4f65-9D91-7224C49458BB}"/>
                <c:ext xmlns:c16="http://schemas.microsoft.com/office/drawing/2014/chart" uri="{C3380CC4-5D6E-409C-BE32-E72D297353CC}">
                  <c16:uniqueId val="{00000015-3AB7-469B-927A-EC4DDE2F33B1}"/>
                </c:ext>
              </c:extLst>
            </c:dLbl>
            <c:dLbl>
              <c:idx val="19"/>
              <c:delete val="1"/>
              <c:extLst>
                <c:ext xmlns:c15="http://schemas.microsoft.com/office/drawing/2012/chart" uri="{CE6537A1-D6FC-4f65-9D91-7224C49458BB}"/>
                <c:ext xmlns:c16="http://schemas.microsoft.com/office/drawing/2014/chart" uri="{C3380CC4-5D6E-409C-BE32-E72D297353CC}">
                  <c16:uniqueId val="{00000016-3AB7-469B-927A-EC4DDE2F33B1}"/>
                </c:ext>
              </c:extLst>
            </c:dLbl>
            <c:dLbl>
              <c:idx val="20"/>
              <c:delete val="1"/>
              <c:extLst>
                <c:ext xmlns:c15="http://schemas.microsoft.com/office/drawing/2012/chart" uri="{CE6537A1-D6FC-4f65-9D91-7224C49458BB}"/>
                <c:ext xmlns:c16="http://schemas.microsoft.com/office/drawing/2014/chart" uri="{C3380CC4-5D6E-409C-BE32-E72D297353CC}">
                  <c16:uniqueId val="{00000017-3AB7-469B-927A-EC4DDE2F33B1}"/>
                </c:ext>
              </c:extLst>
            </c:dLbl>
            <c:dLbl>
              <c:idx val="21"/>
              <c:delete val="1"/>
              <c:extLst>
                <c:ext xmlns:c15="http://schemas.microsoft.com/office/drawing/2012/chart" uri="{CE6537A1-D6FC-4f65-9D91-7224C49458BB}"/>
                <c:ext xmlns:c16="http://schemas.microsoft.com/office/drawing/2014/chart" uri="{C3380CC4-5D6E-409C-BE32-E72D297353CC}">
                  <c16:uniqueId val="{00000018-3AB7-469B-927A-EC4DDE2F33B1}"/>
                </c:ext>
              </c:extLst>
            </c:dLbl>
            <c:dLbl>
              <c:idx val="22"/>
              <c:delete val="1"/>
              <c:extLst>
                <c:ext xmlns:c15="http://schemas.microsoft.com/office/drawing/2012/chart" uri="{CE6537A1-D6FC-4f65-9D91-7224C49458BB}"/>
                <c:ext xmlns:c16="http://schemas.microsoft.com/office/drawing/2014/chart" uri="{C3380CC4-5D6E-409C-BE32-E72D297353CC}">
                  <c16:uniqueId val="{00000019-3AB7-469B-927A-EC4DDE2F33B1}"/>
                </c:ext>
              </c:extLst>
            </c:dLbl>
            <c:dLbl>
              <c:idx val="23"/>
              <c:delete val="1"/>
              <c:extLst>
                <c:ext xmlns:c15="http://schemas.microsoft.com/office/drawing/2012/chart" uri="{CE6537A1-D6FC-4f65-9D91-7224C49458BB}"/>
                <c:ext xmlns:c16="http://schemas.microsoft.com/office/drawing/2014/chart" uri="{C3380CC4-5D6E-409C-BE32-E72D297353CC}">
                  <c16:uniqueId val="{0000001A-3AB7-469B-927A-EC4DDE2F33B1}"/>
                </c:ext>
              </c:extLst>
            </c:dLbl>
            <c:dLbl>
              <c:idx val="24"/>
              <c:delete val="1"/>
              <c:extLst>
                <c:ext xmlns:c15="http://schemas.microsoft.com/office/drawing/2012/chart" uri="{CE6537A1-D6FC-4f65-9D91-7224C49458BB}"/>
                <c:ext xmlns:c16="http://schemas.microsoft.com/office/drawing/2014/chart" uri="{C3380CC4-5D6E-409C-BE32-E72D297353CC}">
                  <c16:uniqueId val="{0000001B-3AB7-469B-927A-EC4DDE2F33B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AB7-469B-927A-EC4DDE2F33B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Speyer, kreisfreie Stadt (07318)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69" t="s">
        <v>226</v>
      </c>
      <c r="B3" s="569"/>
      <c r="C3" s="569"/>
      <c r="D3" s="569"/>
      <c r="E3" s="569"/>
      <c r="F3" s="569"/>
      <c r="G3" s="569"/>
      <c r="H3" s="569"/>
      <c r="I3" s="569"/>
      <c r="J3" s="569"/>
      <c r="K3" s="569"/>
    </row>
    <row r="4" spans="1:255" s="94" customFormat="1" ht="12" customHeight="1" x14ac:dyDescent="0.2">
      <c r="A4" s="570" t="s">
        <v>92</v>
      </c>
      <c r="B4" s="570"/>
      <c r="C4" s="570"/>
      <c r="D4" s="570"/>
      <c r="E4" s="570"/>
      <c r="F4" s="570"/>
      <c r="G4" s="570"/>
      <c r="H4" s="570"/>
      <c r="I4" s="570"/>
      <c r="J4" s="570"/>
      <c r="K4" s="570"/>
    </row>
    <row r="5" spans="1:255" s="94" customFormat="1" ht="12" customHeight="1" x14ac:dyDescent="0.2">
      <c r="A5" s="571" t="s">
        <v>57</v>
      </c>
      <c r="B5" s="571"/>
      <c r="C5" s="571"/>
      <c r="D5" s="571"/>
      <c r="E5" s="571"/>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6" t="s">
        <v>227</v>
      </c>
      <c r="B7" s="575"/>
      <c r="C7" s="575"/>
      <c r="D7" s="580" t="s">
        <v>94</v>
      </c>
      <c r="E7" s="583" t="s">
        <v>179</v>
      </c>
      <c r="F7" s="584"/>
      <c r="G7" s="584"/>
      <c r="H7" s="584"/>
      <c r="I7" s="585"/>
      <c r="J7" s="586" t="s">
        <v>180</v>
      </c>
      <c r="K7" s="587"/>
      <c r="L7" s="96"/>
      <c r="M7" s="96"/>
      <c r="N7" s="96"/>
    </row>
    <row r="8" spans="1:255" ht="21.75" customHeight="1" x14ac:dyDescent="0.2">
      <c r="A8" s="576"/>
      <c r="B8" s="577"/>
      <c r="C8" s="577"/>
      <c r="D8" s="581"/>
      <c r="E8" s="590" t="s">
        <v>97</v>
      </c>
      <c r="F8" s="590" t="s">
        <v>98</v>
      </c>
      <c r="G8" s="590" t="s">
        <v>99</v>
      </c>
      <c r="H8" s="590" t="s">
        <v>100</v>
      </c>
      <c r="I8" s="590" t="s">
        <v>101</v>
      </c>
      <c r="J8" s="588"/>
      <c r="K8" s="589"/>
    </row>
    <row r="9" spans="1:255" ht="12" customHeight="1" x14ac:dyDescent="0.2">
      <c r="A9" s="576"/>
      <c r="B9" s="577"/>
      <c r="C9" s="577"/>
      <c r="D9" s="581"/>
      <c r="E9" s="591"/>
      <c r="F9" s="591"/>
      <c r="G9" s="591"/>
      <c r="H9" s="591"/>
      <c r="I9" s="591"/>
      <c r="J9" s="98" t="s">
        <v>102</v>
      </c>
      <c r="K9" s="99" t="s">
        <v>103</v>
      </c>
    </row>
    <row r="10" spans="1:255" ht="12" customHeight="1" x14ac:dyDescent="0.2">
      <c r="A10" s="578"/>
      <c r="B10" s="579"/>
      <c r="C10" s="579"/>
      <c r="D10" s="582"/>
      <c r="E10" s="100">
        <v>1</v>
      </c>
      <c r="F10" s="100">
        <v>2</v>
      </c>
      <c r="G10" s="100">
        <v>3</v>
      </c>
      <c r="H10" s="100">
        <v>4</v>
      </c>
      <c r="I10" s="100">
        <v>5</v>
      </c>
      <c r="J10" s="100">
        <v>6</v>
      </c>
      <c r="K10" s="100">
        <v>7</v>
      </c>
    </row>
    <row r="11" spans="1:255" ht="12" customHeight="1" x14ac:dyDescent="0.2">
      <c r="A11" s="297" t="s">
        <v>104</v>
      </c>
      <c r="B11" s="298"/>
      <c r="C11" s="299"/>
      <c r="D11" s="262">
        <v>100</v>
      </c>
      <c r="E11" s="237">
        <v>29196</v>
      </c>
      <c r="F11" s="238">
        <v>29220</v>
      </c>
      <c r="G11" s="238">
        <v>29281</v>
      </c>
      <c r="H11" s="238">
        <v>29309</v>
      </c>
      <c r="I11" s="265">
        <v>29422</v>
      </c>
      <c r="J11" s="263">
        <v>-226</v>
      </c>
      <c r="K11" s="266">
        <v>-0.76813268982394123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18.543636114536238</v>
      </c>
      <c r="E13" s="115">
        <v>5414</v>
      </c>
      <c r="F13" s="114">
        <v>5435</v>
      </c>
      <c r="G13" s="114">
        <v>5644</v>
      </c>
      <c r="H13" s="114">
        <v>5786</v>
      </c>
      <c r="I13" s="140">
        <v>5832</v>
      </c>
      <c r="J13" s="115">
        <v>-418</v>
      </c>
      <c r="K13" s="116">
        <v>-7.1673525377229081</v>
      </c>
    </row>
    <row r="14" spans="1:255" ht="14.1" customHeight="1" x14ac:dyDescent="0.2">
      <c r="A14" s="306" t="s">
        <v>230</v>
      </c>
      <c r="B14" s="307"/>
      <c r="C14" s="308"/>
      <c r="D14" s="113">
        <v>58.388135361008359</v>
      </c>
      <c r="E14" s="115">
        <v>17047</v>
      </c>
      <c r="F14" s="114">
        <v>17069</v>
      </c>
      <c r="G14" s="114">
        <v>17113</v>
      </c>
      <c r="H14" s="114">
        <v>17120</v>
      </c>
      <c r="I14" s="140">
        <v>17198</v>
      </c>
      <c r="J14" s="115">
        <v>-151</v>
      </c>
      <c r="K14" s="116">
        <v>-0.8780090708221886</v>
      </c>
    </row>
    <row r="15" spans="1:255" ht="14.1" customHeight="1" x14ac:dyDescent="0.2">
      <c r="A15" s="306" t="s">
        <v>231</v>
      </c>
      <c r="B15" s="307"/>
      <c r="C15" s="308"/>
      <c r="D15" s="113">
        <v>11.409097136594054</v>
      </c>
      <c r="E15" s="115">
        <v>3331</v>
      </c>
      <c r="F15" s="114">
        <v>3317</v>
      </c>
      <c r="G15" s="114">
        <v>3157</v>
      </c>
      <c r="H15" s="114">
        <v>3063</v>
      </c>
      <c r="I15" s="140">
        <v>3044</v>
      </c>
      <c r="J15" s="115">
        <v>287</v>
      </c>
      <c r="K15" s="116">
        <v>9.4283837056504591</v>
      </c>
    </row>
    <row r="16" spans="1:255" ht="14.1" customHeight="1" x14ac:dyDescent="0.2">
      <c r="A16" s="306" t="s">
        <v>232</v>
      </c>
      <c r="B16" s="307"/>
      <c r="C16" s="308"/>
      <c r="D16" s="113">
        <v>11.645430880942595</v>
      </c>
      <c r="E16" s="115">
        <v>3400</v>
      </c>
      <c r="F16" s="114">
        <v>3395</v>
      </c>
      <c r="G16" s="114">
        <v>3363</v>
      </c>
      <c r="H16" s="114">
        <v>3336</v>
      </c>
      <c r="I16" s="140">
        <v>3341</v>
      </c>
      <c r="J16" s="115">
        <v>59</v>
      </c>
      <c r="K16" s="116">
        <v>1.7659383418138281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0.30826140567200988</v>
      </c>
      <c r="E18" s="115">
        <v>90</v>
      </c>
      <c r="F18" s="114">
        <v>92</v>
      </c>
      <c r="G18" s="114">
        <v>92</v>
      </c>
      <c r="H18" s="114">
        <v>87</v>
      </c>
      <c r="I18" s="140">
        <v>88</v>
      </c>
      <c r="J18" s="115">
        <v>2</v>
      </c>
      <c r="K18" s="116">
        <v>2.2727272727272729</v>
      </c>
    </row>
    <row r="19" spans="1:255" ht="14.1" customHeight="1" x14ac:dyDescent="0.2">
      <c r="A19" s="306" t="s">
        <v>235</v>
      </c>
      <c r="B19" s="307" t="s">
        <v>236</v>
      </c>
      <c r="C19" s="308"/>
      <c r="D19" s="113">
        <v>0.2123578572407179</v>
      </c>
      <c r="E19" s="115">
        <v>62</v>
      </c>
      <c r="F19" s="114">
        <v>62</v>
      </c>
      <c r="G19" s="114">
        <v>65</v>
      </c>
      <c r="H19" s="114">
        <v>61</v>
      </c>
      <c r="I19" s="140">
        <v>58</v>
      </c>
      <c r="J19" s="115">
        <v>4</v>
      </c>
      <c r="K19" s="116">
        <v>6.8965517241379306</v>
      </c>
    </row>
    <row r="20" spans="1:255" ht="14.1" customHeight="1" x14ac:dyDescent="0.2">
      <c r="A20" s="306">
        <v>12</v>
      </c>
      <c r="B20" s="307" t="s">
        <v>237</v>
      </c>
      <c r="C20" s="308"/>
      <c r="D20" s="113">
        <v>0.6576243321002877</v>
      </c>
      <c r="E20" s="115">
        <v>192</v>
      </c>
      <c r="F20" s="114">
        <v>182</v>
      </c>
      <c r="G20" s="114">
        <v>188</v>
      </c>
      <c r="H20" s="114">
        <v>191</v>
      </c>
      <c r="I20" s="140">
        <v>190</v>
      </c>
      <c r="J20" s="115">
        <v>2</v>
      </c>
      <c r="K20" s="116">
        <v>1.0526315789473684</v>
      </c>
    </row>
    <row r="21" spans="1:255" ht="14.1" customHeight="1" x14ac:dyDescent="0.2">
      <c r="A21" s="306">
        <v>21</v>
      </c>
      <c r="B21" s="307" t="s">
        <v>238</v>
      </c>
      <c r="C21" s="308"/>
      <c r="D21" s="113">
        <v>0.26715988491574189</v>
      </c>
      <c r="E21" s="115">
        <v>78</v>
      </c>
      <c r="F21" s="114">
        <v>77</v>
      </c>
      <c r="G21" s="114">
        <v>76</v>
      </c>
      <c r="H21" s="114">
        <v>72</v>
      </c>
      <c r="I21" s="140">
        <v>75</v>
      </c>
      <c r="J21" s="115">
        <v>3</v>
      </c>
      <c r="K21" s="116">
        <v>4</v>
      </c>
    </row>
    <row r="22" spans="1:255" ht="14.1" customHeight="1" x14ac:dyDescent="0.2">
      <c r="A22" s="306">
        <v>22</v>
      </c>
      <c r="B22" s="307" t="s">
        <v>239</v>
      </c>
      <c r="C22" s="308"/>
      <c r="D22" s="113">
        <v>0.73297712015344563</v>
      </c>
      <c r="E22" s="115">
        <v>214</v>
      </c>
      <c r="F22" s="114">
        <v>223</v>
      </c>
      <c r="G22" s="114">
        <v>221</v>
      </c>
      <c r="H22" s="114">
        <v>220</v>
      </c>
      <c r="I22" s="140">
        <v>219</v>
      </c>
      <c r="J22" s="115">
        <v>-5</v>
      </c>
      <c r="K22" s="116">
        <v>-2.2831050228310503</v>
      </c>
    </row>
    <row r="23" spans="1:255" ht="14.1" customHeight="1" x14ac:dyDescent="0.2">
      <c r="A23" s="306">
        <v>23</v>
      </c>
      <c r="B23" s="307" t="s">
        <v>240</v>
      </c>
      <c r="C23" s="308"/>
      <c r="D23" s="113">
        <v>0.45211672831894778</v>
      </c>
      <c r="E23" s="115">
        <v>132</v>
      </c>
      <c r="F23" s="114">
        <v>147</v>
      </c>
      <c r="G23" s="114">
        <v>160</v>
      </c>
      <c r="H23" s="114">
        <v>127</v>
      </c>
      <c r="I23" s="140">
        <v>138</v>
      </c>
      <c r="J23" s="115">
        <v>-6</v>
      </c>
      <c r="K23" s="116">
        <v>-4.3478260869565215</v>
      </c>
    </row>
    <row r="24" spans="1:255" ht="14.1" customHeight="1" x14ac:dyDescent="0.2">
      <c r="A24" s="306">
        <v>24</v>
      </c>
      <c r="B24" s="307" t="s">
        <v>241</v>
      </c>
      <c r="C24" s="308"/>
      <c r="D24" s="113">
        <v>5.3500479517742159</v>
      </c>
      <c r="E24" s="115">
        <v>1562</v>
      </c>
      <c r="F24" s="114">
        <v>1615</v>
      </c>
      <c r="G24" s="114">
        <v>1647</v>
      </c>
      <c r="H24" s="114">
        <v>1651</v>
      </c>
      <c r="I24" s="140">
        <v>1648</v>
      </c>
      <c r="J24" s="115">
        <v>-86</v>
      </c>
      <c r="K24" s="116">
        <v>-5.2184466019417473</v>
      </c>
    </row>
    <row r="25" spans="1:255" ht="14.1" customHeight="1" x14ac:dyDescent="0.2">
      <c r="A25" s="306">
        <v>25</v>
      </c>
      <c r="B25" s="307" t="s">
        <v>242</v>
      </c>
      <c r="C25" s="308"/>
      <c r="D25" s="113">
        <v>5.5726811892040002</v>
      </c>
      <c r="E25" s="115">
        <v>1627</v>
      </c>
      <c r="F25" s="114">
        <v>1700</v>
      </c>
      <c r="G25" s="114">
        <v>1969</v>
      </c>
      <c r="H25" s="114">
        <v>2087</v>
      </c>
      <c r="I25" s="140">
        <v>2135</v>
      </c>
      <c r="J25" s="115">
        <v>-508</v>
      </c>
      <c r="K25" s="116">
        <v>-23.793911007025763</v>
      </c>
    </row>
    <row r="26" spans="1:255" ht="14.1" customHeight="1" x14ac:dyDescent="0.2">
      <c r="A26" s="306">
        <v>26</v>
      </c>
      <c r="B26" s="307" t="s">
        <v>243</v>
      </c>
      <c r="C26" s="308"/>
      <c r="D26" s="113">
        <v>2.0036991368680641</v>
      </c>
      <c r="E26" s="115">
        <v>585</v>
      </c>
      <c r="F26" s="114">
        <v>580</v>
      </c>
      <c r="G26" s="114">
        <v>602</v>
      </c>
      <c r="H26" s="114">
        <v>594</v>
      </c>
      <c r="I26" s="140">
        <v>598</v>
      </c>
      <c r="J26" s="115">
        <v>-13</v>
      </c>
      <c r="K26" s="116">
        <v>-2.1739130434782608</v>
      </c>
    </row>
    <row r="27" spans="1:255" ht="14.1" customHeight="1" x14ac:dyDescent="0.2">
      <c r="A27" s="306">
        <v>27</v>
      </c>
      <c r="B27" s="307" t="s">
        <v>244</v>
      </c>
      <c r="C27" s="308"/>
      <c r="D27" s="113">
        <v>2.729826003562132</v>
      </c>
      <c r="E27" s="115">
        <v>797</v>
      </c>
      <c r="F27" s="114">
        <v>796</v>
      </c>
      <c r="G27" s="114">
        <v>787</v>
      </c>
      <c r="H27" s="114">
        <v>780</v>
      </c>
      <c r="I27" s="140">
        <v>772</v>
      </c>
      <c r="J27" s="115">
        <v>25</v>
      </c>
      <c r="K27" s="116">
        <v>3.2383419689119171</v>
      </c>
    </row>
    <row r="28" spans="1:255" ht="14.1" customHeight="1" x14ac:dyDescent="0.2">
      <c r="A28" s="306">
        <v>28</v>
      </c>
      <c r="B28" s="307" t="s">
        <v>245</v>
      </c>
      <c r="C28" s="308"/>
      <c r="D28" s="113">
        <v>0.10617892862035895</v>
      </c>
      <c r="E28" s="115">
        <v>31</v>
      </c>
      <c r="F28" s="114">
        <v>32</v>
      </c>
      <c r="G28" s="114">
        <v>30</v>
      </c>
      <c r="H28" s="114">
        <v>30</v>
      </c>
      <c r="I28" s="140">
        <v>26</v>
      </c>
      <c r="J28" s="115">
        <v>5</v>
      </c>
      <c r="K28" s="116">
        <v>19.23076923076923</v>
      </c>
    </row>
    <row r="29" spans="1:255" ht="14.1" customHeight="1" x14ac:dyDescent="0.2">
      <c r="A29" s="306">
        <v>29</v>
      </c>
      <c r="B29" s="307" t="s">
        <v>246</v>
      </c>
      <c r="C29" s="308"/>
      <c r="D29" s="113">
        <v>2.466091245376079</v>
      </c>
      <c r="E29" s="115">
        <v>720</v>
      </c>
      <c r="F29" s="114">
        <v>724</v>
      </c>
      <c r="G29" s="114">
        <v>730</v>
      </c>
      <c r="H29" s="114">
        <v>731</v>
      </c>
      <c r="I29" s="140">
        <v>732</v>
      </c>
      <c r="J29" s="115">
        <v>-12</v>
      </c>
      <c r="K29" s="116">
        <v>-1.639344262295082</v>
      </c>
    </row>
    <row r="30" spans="1:255" ht="14.1" customHeight="1" x14ac:dyDescent="0.2">
      <c r="A30" s="306" t="s">
        <v>247</v>
      </c>
      <c r="B30" s="307" t="s">
        <v>248</v>
      </c>
      <c r="C30" s="308"/>
      <c r="D30" s="113">
        <v>0.37333881353610082</v>
      </c>
      <c r="E30" s="115">
        <v>109</v>
      </c>
      <c r="F30" s="114">
        <v>104</v>
      </c>
      <c r="G30" s="114">
        <v>100</v>
      </c>
      <c r="H30" s="114">
        <v>102</v>
      </c>
      <c r="I30" s="140">
        <v>107</v>
      </c>
      <c r="J30" s="115">
        <v>2</v>
      </c>
      <c r="K30" s="116">
        <v>1.8691588785046729</v>
      </c>
    </row>
    <row r="31" spans="1:255" ht="14.1" customHeight="1" x14ac:dyDescent="0.2">
      <c r="A31" s="306" t="s">
        <v>249</v>
      </c>
      <c r="B31" s="307" t="s">
        <v>250</v>
      </c>
      <c r="C31" s="308"/>
      <c r="D31" s="113">
        <v>2.0516509110837102</v>
      </c>
      <c r="E31" s="115">
        <v>599</v>
      </c>
      <c r="F31" s="114">
        <v>608</v>
      </c>
      <c r="G31" s="114">
        <v>618</v>
      </c>
      <c r="H31" s="114">
        <v>618</v>
      </c>
      <c r="I31" s="140">
        <v>614</v>
      </c>
      <c r="J31" s="115">
        <v>-15</v>
      </c>
      <c r="K31" s="116">
        <v>-2.44299674267101</v>
      </c>
    </row>
    <row r="32" spans="1:255" ht="14.1" customHeight="1" x14ac:dyDescent="0.2">
      <c r="A32" s="306">
        <v>31</v>
      </c>
      <c r="B32" s="307" t="s">
        <v>251</v>
      </c>
      <c r="C32" s="308"/>
      <c r="D32" s="113">
        <v>0.63707357172215373</v>
      </c>
      <c r="E32" s="115">
        <v>186</v>
      </c>
      <c r="F32" s="114">
        <v>183</v>
      </c>
      <c r="G32" s="114">
        <v>182</v>
      </c>
      <c r="H32" s="114">
        <v>181</v>
      </c>
      <c r="I32" s="140">
        <v>184</v>
      </c>
      <c r="J32" s="115">
        <v>2</v>
      </c>
      <c r="K32" s="116">
        <v>1.0869565217391304</v>
      </c>
    </row>
    <row r="33" spans="1:11" ht="14.1" customHeight="1" x14ac:dyDescent="0.2">
      <c r="A33" s="306">
        <v>32</v>
      </c>
      <c r="B33" s="307" t="s">
        <v>252</v>
      </c>
      <c r="C33" s="308"/>
      <c r="D33" s="113">
        <v>1.5447321550897384</v>
      </c>
      <c r="E33" s="115">
        <v>451</v>
      </c>
      <c r="F33" s="114">
        <v>442</v>
      </c>
      <c r="G33" s="114">
        <v>456</v>
      </c>
      <c r="H33" s="114">
        <v>454</v>
      </c>
      <c r="I33" s="140">
        <v>450</v>
      </c>
      <c r="J33" s="115">
        <v>1</v>
      </c>
      <c r="K33" s="116">
        <v>0.22222222222222221</v>
      </c>
    </row>
    <row r="34" spans="1:11" ht="14.1" customHeight="1" x14ac:dyDescent="0.2">
      <c r="A34" s="306">
        <v>33</v>
      </c>
      <c r="B34" s="307" t="s">
        <v>253</v>
      </c>
      <c r="C34" s="308"/>
      <c r="D34" s="113">
        <v>0.81518016166598162</v>
      </c>
      <c r="E34" s="115">
        <v>238</v>
      </c>
      <c r="F34" s="114">
        <v>230</v>
      </c>
      <c r="G34" s="114">
        <v>236</v>
      </c>
      <c r="H34" s="114">
        <v>236</v>
      </c>
      <c r="I34" s="140">
        <v>257</v>
      </c>
      <c r="J34" s="115">
        <v>-19</v>
      </c>
      <c r="K34" s="116">
        <v>-7.3929961089494167</v>
      </c>
    </row>
    <row r="35" spans="1:11" ht="14.1" customHeight="1" x14ac:dyDescent="0.2">
      <c r="A35" s="306">
        <v>34</v>
      </c>
      <c r="B35" s="307" t="s">
        <v>254</v>
      </c>
      <c r="C35" s="308"/>
      <c r="D35" s="113">
        <v>1.3632004384162213</v>
      </c>
      <c r="E35" s="115">
        <v>398</v>
      </c>
      <c r="F35" s="114">
        <v>381</v>
      </c>
      <c r="G35" s="114">
        <v>379</v>
      </c>
      <c r="H35" s="114">
        <v>386</v>
      </c>
      <c r="I35" s="140">
        <v>383</v>
      </c>
      <c r="J35" s="115">
        <v>15</v>
      </c>
      <c r="K35" s="116">
        <v>3.9164490861618799</v>
      </c>
    </row>
    <row r="36" spans="1:11" ht="14.1" customHeight="1" x14ac:dyDescent="0.2">
      <c r="A36" s="306">
        <v>41</v>
      </c>
      <c r="B36" s="307" t="s">
        <v>255</v>
      </c>
      <c r="C36" s="308"/>
      <c r="D36" s="113">
        <v>2.8702561994793809</v>
      </c>
      <c r="E36" s="115">
        <v>838</v>
      </c>
      <c r="F36" s="114">
        <v>849</v>
      </c>
      <c r="G36" s="114">
        <v>859</v>
      </c>
      <c r="H36" s="114">
        <v>851</v>
      </c>
      <c r="I36" s="140">
        <v>839</v>
      </c>
      <c r="J36" s="115">
        <v>-1</v>
      </c>
      <c r="K36" s="116">
        <v>-0.11918951132300358</v>
      </c>
    </row>
    <row r="37" spans="1:11" ht="14.1" customHeight="1" x14ac:dyDescent="0.2">
      <c r="A37" s="306">
        <v>42</v>
      </c>
      <c r="B37" s="307" t="s">
        <v>256</v>
      </c>
      <c r="C37" s="308"/>
      <c r="D37" s="113">
        <v>6.1652281134401972E-2</v>
      </c>
      <c r="E37" s="115">
        <v>18</v>
      </c>
      <c r="F37" s="114">
        <v>17</v>
      </c>
      <c r="G37" s="114">
        <v>18</v>
      </c>
      <c r="H37" s="114">
        <v>19</v>
      </c>
      <c r="I37" s="140">
        <v>20</v>
      </c>
      <c r="J37" s="115">
        <v>-2</v>
      </c>
      <c r="K37" s="116">
        <v>-10</v>
      </c>
    </row>
    <row r="38" spans="1:11" ht="14.1" customHeight="1" x14ac:dyDescent="0.2">
      <c r="A38" s="306">
        <v>43</v>
      </c>
      <c r="B38" s="307" t="s">
        <v>257</v>
      </c>
      <c r="C38" s="308"/>
      <c r="D38" s="113">
        <v>1.1200164406083024</v>
      </c>
      <c r="E38" s="115">
        <v>327</v>
      </c>
      <c r="F38" s="114">
        <v>319</v>
      </c>
      <c r="G38" s="114">
        <v>321</v>
      </c>
      <c r="H38" s="114">
        <v>306</v>
      </c>
      <c r="I38" s="140">
        <v>313</v>
      </c>
      <c r="J38" s="115">
        <v>14</v>
      </c>
      <c r="K38" s="116">
        <v>4.4728434504792336</v>
      </c>
    </row>
    <row r="39" spans="1:11" ht="14.1" customHeight="1" x14ac:dyDescent="0.2">
      <c r="A39" s="306">
        <v>51</v>
      </c>
      <c r="B39" s="307" t="s">
        <v>258</v>
      </c>
      <c r="C39" s="308"/>
      <c r="D39" s="113">
        <v>8.0798739553363479</v>
      </c>
      <c r="E39" s="115">
        <v>2359</v>
      </c>
      <c r="F39" s="114">
        <v>2334</v>
      </c>
      <c r="G39" s="114">
        <v>2346</v>
      </c>
      <c r="H39" s="114">
        <v>2369</v>
      </c>
      <c r="I39" s="140">
        <v>2476</v>
      </c>
      <c r="J39" s="115">
        <v>-117</v>
      </c>
      <c r="K39" s="116">
        <v>-4.725363489499192</v>
      </c>
    </row>
    <row r="40" spans="1:11" ht="14.1" customHeight="1" x14ac:dyDescent="0.2">
      <c r="A40" s="306" t="s">
        <v>259</v>
      </c>
      <c r="B40" s="307" t="s">
        <v>260</v>
      </c>
      <c r="C40" s="308"/>
      <c r="D40" s="113">
        <v>7.288669680778189</v>
      </c>
      <c r="E40" s="115">
        <v>2128</v>
      </c>
      <c r="F40" s="114">
        <v>2101</v>
      </c>
      <c r="G40" s="114">
        <v>2109</v>
      </c>
      <c r="H40" s="114">
        <v>2123</v>
      </c>
      <c r="I40" s="140">
        <v>2220</v>
      </c>
      <c r="J40" s="115">
        <v>-92</v>
      </c>
      <c r="K40" s="116">
        <v>-4.1441441441441444</v>
      </c>
    </row>
    <row r="41" spans="1:11" ht="14.1" customHeight="1" x14ac:dyDescent="0.2">
      <c r="A41" s="306"/>
      <c r="B41" s="307" t="s">
        <v>261</v>
      </c>
      <c r="C41" s="308"/>
      <c r="D41" s="113">
        <v>6.0453486779010825</v>
      </c>
      <c r="E41" s="115">
        <v>1765</v>
      </c>
      <c r="F41" s="114">
        <v>1720</v>
      </c>
      <c r="G41" s="114">
        <v>1725</v>
      </c>
      <c r="H41" s="114">
        <v>1777</v>
      </c>
      <c r="I41" s="140">
        <v>1867</v>
      </c>
      <c r="J41" s="115">
        <v>-102</v>
      </c>
      <c r="K41" s="116">
        <v>-5.4633101231922874</v>
      </c>
    </row>
    <row r="42" spans="1:11" ht="14.1" customHeight="1" x14ac:dyDescent="0.2">
      <c r="A42" s="306">
        <v>52</v>
      </c>
      <c r="B42" s="307" t="s">
        <v>262</v>
      </c>
      <c r="C42" s="308"/>
      <c r="D42" s="113">
        <v>2.3564871900260309</v>
      </c>
      <c r="E42" s="115">
        <v>688</v>
      </c>
      <c r="F42" s="114">
        <v>688</v>
      </c>
      <c r="G42" s="114">
        <v>661</v>
      </c>
      <c r="H42" s="114">
        <v>877</v>
      </c>
      <c r="I42" s="140">
        <v>883</v>
      </c>
      <c r="J42" s="115">
        <v>-195</v>
      </c>
      <c r="K42" s="116">
        <v>-22.083805209513024</v>
      </c>
    </row>
    <row r="43" spans="1:11" ht="14.1" customHeight="1" x14ac:dyDescent="0.2">
      <c r="A43" s="306" t="s">
        <v>263</v>
      </c>
      <c r="B43" s="307" t="s">
        <v>264</v>
      </c>
      <c r="C43" s="308"/>
      <c r="D43" s="113">
        <v>1.9283463488149062</v>
      </c>
      <c r="E43" s="115">
        <v>563</v>
      </c>
      <c r="F43" s="114">
        <v>572</v>
      </c>
      <c r="G43" s="114">
        <v>537</v>
      </c>
      <c r="H43" s="114">
        <v>759</v>
      </c>
      <c r="I43" s="140">
        <v>764</v>
      </c>
      <c r="J43" s="115">
        <v>-201</v>
      </c>
      <c r="K43" s="116">
        <v>-26.308900523560208</v>
      </c>
    </row>
    <row r="44" spans="1:11" ht="14.1" customHeight="1" x14ac:dyDescent="0.2">
      <c r="A44" s="306">
        <v>53</v>
      </c>
      <c r="B44" s="307" t="s">
        <v>265</v>
      </c>
      <c r="C44" s="308"/>
      <c r="D44" s="113">
        <v>0.66789971228935474</v>
      </c>
      <c r="E44" s="115">
        <v>195</v>
      </c>
      <c r="F44" s="114">
        <v>187</v>
      </c>
      <c r="G44" s="114">
        <v>186</v>
      </c>
      <c r="H44" s="114">
        <v>185</v>
      </c>
      <c r="I44" s="140">
        <v>184</v>
      </c>
      <c r="J44" s="115">
        <v>11</v>
      </c>
      <c r="K44" s="116">
        <v>5.9782608695652177</v>
      </c>
    </row>
    <row r="45" spans="1:11" ht="14.1" customHeight="1" x14ac:dyDescent="0.2">
      <c r="A45" s="306" t="s">
        <v>266</v>
      </c>
      <c r="B45" s="307" t="s">
        <v>267</v>
      </c>
      <c r="C45" s="308"/>
      <c r="D45" s="113">
        <v>0.61309768461433078</v>
      </c>
      <c r="E45" s="115">
        <v>179</v>
      </c>
      <c r="F45" s="114">
        <v>170</v>
      </c>
      <c r="G45" s="114">
        <v>170</v>
      </c>
      <c r="H45" s="114">
        <v>170</v>
      </c>
      <c r="I45" s="140">
        <v>168</v>
      </c>
      <c r="J45" s="115">
        <v>11</v>
      </c>
      <c r="K45" s="116">
        <v>6.5476190476190474</v>
      </c>
    </row>
    <row r="46" spans="1:11" ht="14.1" customHeight="1" x14ac:dyDescent="0.2">
      <c r="A46" s="306">
        <v>54</v>
      </c>
      <c r="B46" s="307" t="s">
        <v>268</v>
      </c>
      <c r="C46" s="308"/>
      <c r="D46" s="113">
        <v>2.8839567063981368</v>
      </c>
      <c r="E46" s="115">
        <v>842</v>
      </c>
      <c r="F46" s="114">
        <v>853</v>
      </c>
      <c r="G46" s="114">
        <v>850</v>
      </c>
      <c r="H46" s="114">
        <v>851</v>
      </c>
      <c r="I46" s="140">
        <v>845</v>
      </c>
      <c r="J46" s="115">
        <v>-3</v>
      </c>
      <c r="K46" s="116">
        <v>-0.35502958579881655</v>
      </c>
    </row>
    <row r="47" spans="1:11" ht="14.1" customHeight="1" x14ac:dyDescent="0.2">
      <c r="A47" s="306">
        <v>61</v>
      </c>
      <c r="B47" s="307" t="s">
        <v>269</v>
      </c>
      <c r="C47" s="308"/>
      <c r="D47" s="113">
        <v>2.020824770516509</v>
      </c>
      <c r="E47" s="115">
        <v>590</v>
      </c>
      <c r="F47" s="114">
        <v>583</v>
      </c>
      <c r="G47" s="114">
        <v>583</v>
      </c>
      <c r="H47" s="114">
        <v>556</v>
      </c>
      <c r="I47" s="140">
        <v>565</v>
      </c>
      <c r="J47" s="115">
        <v>25</v>
      </c>
      <c r="K47" s="116">
        <v>4.4247787610619467</v>
      </c>
    </row>
    <row r="48" spans="1:11" ht="14.1" customHeight="1" x14ac:dyDescent="0.2">
      <c r="A48" s="306">
        <v>62</v>
      </c>
      <c r="B48" s="307" t="s">
        <v>270</v>
      </c>
      <c r="C48" s="308"/>
      <c r="D48" s="113">
        <v>6.4597890121934514</v>
      </c>
      <c r="E48" s="115">
        <v>1886</v>
      </c>
      <c r="F48" s="114">
        <v>1940</v>
      </c>
      <c r="G48" s="114">
        <v>1933</v>
      </c>
      <c r="H48" s="114">
        <v>1912</v>
      </c>
      <c r="I48" s="140">
        <v>1910</v>
      </c>
      <c r="J48" s="115">
        <v>-24</v>
      </c>
      <c r="K48" s="116">
        <v>-1.256544502617801</v>
      </c>
    </row>
    <row r="49" spans="1:11" ht="14.1" customHeight="1" x14ac:dyDescent="0.2">
      <c r="A49" s="306">
        <v>63</v>
      </c>
      <c r="B49" s="307" t="s">
        <v>271</v>
      </c>
      <c r="C49" s="308"/>
      <c r="D49" s="113">
        <v>2.8325798054528017</v>
      </c>
      <c r="E49" s="115">
        <v>827</v>
      </c>
      <c r="F49" s="114">
        <v>860</v>
      </c>
      <c r="G49" s="114">
        <v>886</v>
      </c>
      <c r="H49" s="114">
        <v>885</v>
      </c>
      <c r="I49" s="140">
        <v>861</v>
      </c>
      <c r="J49" s="115">
        <v>-34</v>
      </c>
      <c r="K49" s="116">
        <v>-3.9488966318234611</v>
      </c>
    </row>
    <row r="50" spans="1:11" ht="14.1" customHeight="1" x14ac:dyDescent="0.2">
      <c r="A50" s="306" t="s">
        <v>272</v>
      </c>
      <c r="B50" s="307" t="s">
        <v>273</v>
      </c>
      <c r="C50" s="308"/>
      <c r="D50" s="113">
        <v>0.6096725578846417</v>
      </c>
      <c r="E50" s="115">
        <v>178</v>
      </c>
      <c r="F50" s="114">
        <v>182</v>
      </c>
      <c r="G50" s="114">
        <v>182</v>
      </c>
      <c r="H50" s="114">
        <v>175</v>
      </c>
      <c r="I50" s="140">
        <v>170</v>
      </c>
      <c r="J50" s="115">
        <v>8</v>
      </c>
      <c r="K50" s="116">
        <v>4.7058823529411766</v>
      </c>
    </row>
    <row r="51" spans="1:11" ht="14.1" customHeight="1" x14ac:dyDescent="0.2">
      <c r="A51" s="306" t="s">
        <v>274</v>
      </c>
      <c r="B51" s="307" t="s">
        <v>275</v>
      </c>
      <c r="C51" s="308"/>
      <c r="D51" s="113">
        <v>1.9420468557336621</v>
      </c>
      <c r="E51" s="115">
        <v>567</v>
      </c>
      <c r="F51" s="114">
        <v>599</v>
      </c>
      <c r="G51" s="114">
        <v>628</v>
      </c>
      <c r="H51" s="114">
        <v>633</v>
      </c>
      <c r="I51" s="140">
        <v>617</v>
      </c>
      <c r="J51" s="115">
        <v>-50</v>
      </c>
      <c r="K51" s="116">
        <v>-8.1037277147487838</v>
      </c>
    </row>
    <row r="52" spans="1:11" ht="14.1" customHeight="1" x14ac:dyDescent="0.2">
      <c r="A52" s="306">
        <v>71</v>
      </c>
      <c r="B52" s="307" t="s">
        <v>276</v>
      </c>
      <c r="C52" s="308"/>
      <c r="D52" s="113">
        <v>13.299767091382382</v>
      </c>
      <c r="E52" s="115">
        <v>3883</v>
      </c>
      <c r="F52" s="114">
        <v>3872</v>
      </c>
      <c r="G52" s="114">
        <v>3888</v>
      </c>
      <c r="H52" s="114">
        <v>3812</v>
      </c>
      <c r="I52" s="140">
        <v>3812</v>
      </c>
      <c r="J52" s="115">
        <v>71</v>
      </c>
      <c r="K52" s="116">
        <v>1.862539349422875</v>
      </c>
    </row>
    <row r="53" spans="1:11" ht="14.1" customHeight="1" x14ac:dyDescent="0.2">
      <c r="A53" s="306" t="s">
        <v>277</v>
      </c>
      <c r="B53" s="307" t="s">
        <v>278</v>
      </c>
      <c r="C53" s="308"/>
      <c r="D53" s="113">
        <v>2.9969858884778735</v>
      </c>
      <c r="E53" s="115">
        <v>875</v>
      </c>
      <c r="F53" s="114">
        <v>872</v>
      </c>
      <c r="G53" s="114">
        <v>886</v>
      </c>
      <c r="H53" s="114">
        <v>858</v>
      </c>
      <c r="I53" s="140">
        <v>875</v>
      </c>
      <c r="J53" s="115">
        <v>0</v>
      </c>
      <c r="K53" s="116">
        <v>0</v>
      </c>
    </row>
    <row r="54" spans="1:11" ht="14.1" customHeight="1" x14ac:dyDescent="0.2">
      <c r="A54" s="306" t="s">
        <v>279</v>
      </c>
      <c r="B54" s="307" t="s">
        <v>280</v>
      </c>
      <c r="C54" s="308"/>
      <c r="D54" s="113">
        <v>9.3231949582134543</v>
      </c>
      <c r="E54" s="115">
        <v>2722</v>
      </c>
      <c r="F54" s="114">
        <v>2712</v>
      </c>
      <c r="G54" s="114">
        <v>2713</v>
      </c>
      <c r="H54" s="114">
        <v>2661</v>
      </c>
      <c r="I54" s="140">
        <v>2649</v>
      </c>
      <c r="J54" s="115">
        <v>73</v>
      </c>
      <c r="K54" s="116">
        <v>2.7557568893922233</v>
      </c>
    </row>
    <row r="55" spans="1:11" ht="14.1" customHeight="1" x14ac:dyDescent="0.2">
      <c r="A55" s="306">
        <v>72</v>
      </c>
      <c r="B55" s="307" t="s">
        <v>281</v>
      </c>
      <c r="C55" s="308"/>
      <c r="D55" s="113">
        <v>3.8292916837923001</v>
      </c>
      <c r="E55" s="115">
        <v>1118</v>
      </c>
      <c r="F55" s="114">
        <v>1115</v>
      </c>
      <c r="G55" s="114">
        <v>996</v>
      </c>
      <c r="H55" s="114">
        <v>1036</v>
      </c>
      <c r="I55" s="140">
        <v>1030</v>
      </c>
      <c r="J55" s="115">
        <v>88</v>
      </c>
      <c r="K55" s="116">
        <v>8.5436893203883493</v>
      </c>
    </row>
    <row r="56" spans="1:11" ht="14.1" customHeight="1" x14ac:dyDescent="0.2">
      <c r="A56" s="306" t="s">
        <v>282</v>
      </c>
      <c r="B56" s="307" t="s">
        <v>283</v>
      </c>
      <c r="C56" s="308"/>
      <c r="D56" s="113">
        <v>2.2914097821619399</v>
      </c>
      <c r="E56" s="115">
        <v>669</v>
      </c>
      <c r="F56" s="114">
        <v>676</v>
      </c>
      <c r="G56" s="114">
        <v>568</v>
      </c>
      <c r="H56" s="114">
        <v>615</v>
      </c>
      <c r="I56" s="140">
        <v>621</v>
      </c>
      <c r="J56" s="115">
        <v>48</v>
      </c>
      <c r="K56" s="116">
        <v>7.7294685990338161</v>
      </c>
    </row>
    <row r="57" spans="1:11" ht="14.1" customHeight="1" x14ac:dyDescent="0.2">
      <c r="A57" s="306" t="s">
        <v>284</v>
      </c>
      <c r="B57" s="307" t="s">
        <v>285</v>
      </c>
      <c r="C57" s="308"/>
      <c r="D57" s="113">
        <v>0.9624606110426086</v>
      </c>
      <c r="E57" s="115">
        <v>281</v>
      </c>
      <c r="F57" s="114">
        <v>279</v>
      </c>
      <c r="G57" s="114">
        <v>271</v>
      </c>
      <c r="H57" s="114">
        <v>267</v>
      </c>
      <c r="I57" s="140">
        <v>258</v>
      </c>
      <c r="J57" s="115">
        <v>23</v>
      </c>
      <c r="K57" s="116">
        <v>8.9147286821705425</v>
      </c>
    </row>
    <row r="58" spans="1:11" ht="14.1" customHeight="1" x14ac:dyDescent="0.2">
      <c r="A58" s="306">
        <v>73</v>
      </c>
      <c r="B58" s="307" t="s">
        <v>286</v>
      </c>
      <c r="C58" s="308"/>
      <c r="D58" s="113">
        <v>3.0894643101794768</v>
      </c>
      <c r="E58" s="115">
        <v>902</v>
      </c>
      <c r="F58" s="114">
        <v>896</v>
      </c>
      <c r="G58" s="114">
        <v>897</v>
      </c>
      <c r="H58" s="114">
        <v>876</v>
      </c>
      <c r="I58" s="140">
        <v>879</v>
      </c>
      <c r="J58" s="115">
        <v>23</v>
      </c>
      <c r="K58" s="116">
        <v>2.6166097838452789</v>
      </c>
    </row>
    <row r="59" spans="1:11" ht="14.1" customHeight="1" x14ac:dyDescent="0.2">
      <c r="A59" s="306" t="s">
        <v>287</v>
      </c>
      <c r="B59" s="307" t="s">
        <v>288</v>
      </c>
      <c r="C59" s="308"/>
      <c r="D59" s="113">
        <v>2.6750239758871079</v>
      </c>
      <c r="E59" s="115">
        <v>781</v>
      </c>
      <c r="F59" s="114">
        <v>774</v>
      </c>
      <c r="G59" s="114">
        <v>775</v>
      </c>
      <c r="H59" s="114">
        <v>754</v>
      </c>
      <c r="I59" s="140">
        <v>752</v>
      </c>
      <c r="J59" s="115">
        <v>29</v>
      </c>
      <c r="K59" s="116">
        <v>3.8563829787234041</v>
      </c>
    </row>
    <row r="60" spans="1:11" ht="14.1" customHeight="1" x14ac:dyDescent="0.2">
      <c r="A60" s="306">
        <v>81</v>
      </c>
      <c r="B60" s="307" t="s">
        <v>289</v>
      </c>
      <c r="C60" s="308"/>
      <c r="D60" s="113">
        <v>11.337169475270585</v>
      </c>
      <c r="E60" s="115">
        <v>3310</v>
      </c>
      <c r="F60" s="114">
        <v>3316</v>
      </c>
      <c r="G60" s="114">
        <v>3156</v>
      </c>
      <c r="H60" s="114">
        <v>3069</v>
      </c>
      <c r="I60" s="140">
        <v>3013</v>
      </c>
      <c r="J60" s="115">
        <v>297</v>
      </c>
      <c r="K60" s="116">
        <v>9.8572850979090614</v>
      </c>
    </row>
    <row r="61" spans="1:11" ht="14.1" customHeight="1" x14ac:dyDescent="0.2">
      <c r="A61" s="306" t="s">
        <v>290</v>
      </c>
      <c r="B61" s="307" t="s">
        <v>291</v>
      </c>
      <c r="C61" s="308"/>
      <c r="D61" s="113">
        <v>2.2948349088916289</v>
      </c>
      <c r="E61" s="115">
        <v>670</v>
      </c>
      <c r="F61" s="114">
        <v>682</v>
      </c>
      <c r="G61" s="114">
        <v>688</v>
      </c>
      <c r="H61" s="114">
        <v>658</v>
      </c>
      <c r="I61" s="140">
        <v>663</v>
      </c>
      <c r="J61" s="115">
        <v>7</v>
      </c>
      <c r="K61" s="116">
        <v>1.0558069381598794</v>
      </c>
    </row>
    <row r="62" spans="1:11" ht="14.1" customHeight="1" x14ac:dyDescent="0.2">
      <c r="A62" s="306" t="s">
        <v>292</v>
      </c>
      <c r="B62" s="307" t="s">
        <v>293</v>
      </c>
      <c r="C62" s="308"/>
      <c r="D62" s="113">
        <v>5.5795314426633782</v>
      </c>
      <c r="E62" s="115">
        <v>1629</v>
      </c>
      <c r="F62" s="114">
        <v>1597</v>
      </c>
      <c r="G62" s="114">
        <v>1578</v>
      </c>
      <c r="H62" s="114">
        <v>1591</v>
      </c>
      <c r="I62" s="140">
        <v>1554</v>
      </c>
      <c r="J62" s="115">
        <v>75</v>
      </c>
      <c r="K62" s="116">
        <v>4.8262548262548259</v>
      </c>
    </row>
    <row r="63" spans="1:11" ht="14.1" customHeight="1" x14ac:dyDescent="0.2">
      <c r="A63" s="306"/>
      <c r="B63" s="307" t="s">
        <v>294</v>
      </c>
      <c r="C63" s="308"/>
      <c r="D63" s="113">
        <v>5.1102890806959858</v>
      </c>
      <c r="E63" s="115">
        <v>1492</v>
      </c>
      <c r="F63" s="114">
        <v>1461</v>
      </c>
      <c r="G63" s="114">
        <v>1467</v>
      </c>
      <c r="H63" s="114">
        <v>1488</v>
      </c>
      <c r="I63" s="140">
        <v>1464</v>
      </c>
      <c r="J63" s="115">
        <v>28</v>
      </c>
      <c r="K63" s="116">
        <v>1.9125683060109289</v>
      </c>
    </row>
    <row r="64" spans="1:11" ht="14.1" customHeight="1" x14ac:dyDescent="0.2">
      <c r="A64" s="306" t="s">
        <v>295</v>
      </c>
      <c r="B64" s="307" t="s">
        <v>296</v>
      </c>
      <c r="C64" s="308"/>
      <c r="D64" s="113">
        <v>1.3049732840115085</v>
      </c>
      <c r="E64" s="115">
        <v>381</v>
      </c>
      <c r="F64" s="114">
        <v>383</v>
      </c>
      <c r="G64" s="114">
        <v>375</v>
      </c>
      <c r="H64" s="114">
        <v>362</v>
      </c>
      <c r="I64" s="140">
        <v>362</v>
      </c>
      <c r="J64" s="115">
        <v>19</v>
      </c>
      <c r="K64" s="116">
        <v>5.2486187845303869</v>
      </c>
    </row>
    <row r="65" spans="1:11" ht="14.1" customHeight="1" x14ac:dyDescent="0.2">
      <c r="A65" s="306" t="s">
        <v>297</v>
      </c>
      <c r="B65" s="307" t="s">
        <v>298</v>
      </c>
      <c r="C65" s="308"/>
      <c r="D65" s="113">
        <v>1.2501712563364844</v>
      </c>
      <c r="E65" s="115">
        <v>365</v>
      </c>
      <c r="F65" s="114">
        <v>387</v>
      </c>
      <c r="G65" s="114">
        <v>246</v>
      </c>
      <c r="H65" s="114">
        <v>203</v>
      </c>
      <c r="I65" s="140">
        <v>176</v>
      </c>
      <c r="J65" s="115">
        <v>189</v>
      </c>
      <c r="K65" s="116">
        <v>107.38636363636364</v>
      </c>
    </row>
    <row r="66" spans="1:11" ht="14.1" customHeight="1" x14ac:dyDescent="0.2">
      <c r="A66" s="306">
        <v>82</v>
      </c>
      <c r="B66" s="307" t="s">
        <v>299</v>
      </c>
      <c r="C66" s="308"/>
      <c r="D66" s="113">
        <v>2.7229757501027536</v>
      </c>
      <c r="E66" s="115">
        <v>795</v>
      </c>
      <c r="F66" s="114">
        <v>801</v>
      </c>
      <c r="G66" s="114">
        <v>814</v>
      </c>
      <c r="H66" s="114">
        <v>775</v>
      </c>
      <c r="I66" s="140">
        <v>775</v>
      </c>
      <c r="J66" s="115">
        <v>20</v>
      </c>
      <c r="K66" s="116">
        <v>2.5806451612903225</v>
      </c>
    </row>
    <row r="67" spans="1:11" ht="14.1" customHeight="1" x14ac:dyDescent="0.2">
      <c r="A67" s="306" t="s">
        <v>300</v>
      </c>
      <c r="B67" s="307" t="s">
        <v>301</v>
      </c>
      <c r="C67" s="308"/>
      <c r="D67" s="113">
        <v>1.5515824085491163</v>
      </c>
      <c r="E67" s="115">
        <v>453</v>
      </c>
      <c r="F67" s="114">
        <v>462</v>
      </c>
      <c r="G67" s="114">
        <v>458</v>
      </c>
      <c r="H67" s="114">
        <v>439</v>
      </c>
      <c r="I67" s="140">
        <v>441</v>
      </c>
      <c r="J67" s="115">
        <v>12</v>
      </c>
      <c r="K67" s="116">
        <v>2.7210884353741496</v>
      </c>
    </row>
    <row r="68" spans="1:11" ht="14.1" customHeight="1" x14ac:dyDescent="0.2">
      <c r="A68" s="306" t="s">
        <v>302</v>
      </c>
      <c r="B68" s="307" t="s">
        <v>303</v>
      </c>
      <c r="C68" s="308"/>
      <c r="D68" s="113">
        <v>0.63364844499246475</v>
      </c>
      <c r="E68" s="115">
        <v>185</v>
      </c>
      <c r="F68" s="114">
        <v>185</v>
      </c>
      <c r="G68" s="114">
        <v>196</v>
      </c>
      <c r="H68" s="114">
        <v>183</v>
      </c>
      <c r="I68" s="140">
        <v>176</v>
      </c>
      <c r="J68" s="115">
        <v>9</v>
      </c>
      <c r="K68" s="116">
        <v>5.1136363636363633</v>
      </c>
    </row>
    <row r="69" spans="1:11" ht="14.1" customHeight="1" x14ac:dyDescent="0.2">
      <c r="A69" s="306">
        <v>83</v>
      </c>
      <c r="B69" s="307" t="s">
        <v>304</v>
      </c>
      <c r="C69" s="308"/>
      <c r="D69" s="113">
        <v>7.9976709138238116</v>
      </c>
      <c r="E69" s="115">
        <v>2335</v>
      </c>
      <c r="F69" s="114">
        <v>2202</v>
      </c>
      <c r="G69" s="114">
        <v>2163</v>
      </c>
      <c r="H69" s="114">
        <v>2142</v>
      </c>
      <c r="I69" s="140">
        <v>2165</v>
      </c>
      <c r="J69" s="115">
        <v>170</v>
      </c>
      <c r="K69" s="116">
        <v>7.8521939953810627</v>
      </c>
    </row>
    <row r="70" spans="1:11" ht="14.1" customHeight="1" x14ac:dyDescent="0.2">
      <c r="A70" s="306" t="s">
        <v>305</v>
      </c>
      <c r="B70" s="307" t="s">
        <v>306</v>
      </c>
      <c r="C70" s="308"/>
      <c r="D70" s="113">
        <v>5.5007535278805317</v>
      </c>
      <c r="E70" s="115">
        <v>1606</v>
      </c>
      <c r="F70" s="114">
        <v>1497</v>
      </c>
      <c r="G70" s="114">
        <v>1465</v>
      </c>
      <c r="H70" s="114">
        <v>1450</v>
      </c>
      <c r="I70" s="140">
        <v>1477</v>
      </c>
      <c r="J70" s="115">
        <v>129</v>
      </c>
      <c r="K70" s="116">
        <v>8.7339201083276912</v>
      </c>
    </row>
    <row r="71" spans="1:11" ht="14.1" customHeight="1" x14ac:dyDescent="0.2">
      <c r="A71" s="306"/>
      <c r="B71" s="307" t="s">
        <v>307</v>
      </c>
      <c r="C71" s="308"/>
      <c r="D71" s="113">
        <v>2.9250582271544046</v>
      </c>
      <c r="E71" s="115">
        <v>854</v>
      </c>
      <c r="F71" s="114">
        <v>760</v>
      </c>
      <c r="G71" s="114">
        <v>751</v>
      </c>
      <c r="H71" s="114">
        <v>733</v>
      </c>
      <c r="I71" s="140">
        <v>764</v>
      </c>
      <c r="J71" s="115">
        <v>90</v>
      </c>
      <c r="K71" s="116">
        <v>11.780104712041885</v>
      </c>
    </row>
    <row r="72" spans="1:11" ht="14.1" customHeight="1" x14ac:dyDescent="0.2">
      <c r="A72" s="306">
        <v>84</v>
      </c>
      <c r="B72" s="307" t="s">
        <v>308</v>
      </c>
      <c r="C72" s="308"/>
      <c r="D72" s="113">
        <v>2.3359364296478971</v>
      </c>
      <c r="E72" s="115">
        <v>682</v>
      </c>
      <c r="F72" s="114">
        <v>683</v>
      </c>
      <c r="G72" s="114">
        <v>670</v>
      </c>
      <c r="H72" s="114">
        <v>668</v>
      </c>
      <c r="I72" s="140">
        <v>665</v>
      </c>
      <c r="J72" s="115">
        <v>17</v>
      </c>
      <c r="K72" s="116">
        <v>2.5563909774436091</v>
      </c>
    </row>
    <row r="73" spans="1:11" ht="14.1" customHeight="1" x14ac:dyDescent="0.2">
      <c r="A73" s="306" t="s">
        <v>309</v>
      </c>
      <c r="B73" s="307" t="s">
        <v>310</v>
      </c>
      <c r="C73" s="308"/>
      <c r="D73" s="113">
        <v>1.1405672009864365</v>
      </c>
      <c r="E73" s="115">
        <v>333</v>
      </c>
      <c r="F73" s="114">
        <v>337</v>
      </c>
      <c r="G73" s="114">
        <v>344</v>
      </c>
      <c r="H73" s="114">
        <v>349</v>
      </c>
      <c r="I73" s="140">
        <v>357</v>
      </c>
      <c r="J73" s="115">
        <v>-24</v>
      </c>
      <c r="K73" s="116">
        <v>-6.7226890756302522</v>
      </c>
    </row>
    <row r="74" spans="1:11" ht="14.1" customHeight="1" x14ac:dyDescent="0.2">
      <c r="A74" s="306" t="s">
        <v>311</v>
      </c>
      <c r="B74" s="307" t="s">
        <v>312</v>
      </c>
      <c r="C74" s="308"/>
      <c r="D74" s="113">
        <v>0.32881216605014385</v>
      </c>
      <c r="E74" s="115">
        <v>96</v>
      </c>
      <c r="F74" s="114">
        <v>97</v>
      </c>
      <c r="G74" s="114">
        <v>90</v>
      </c>
      <c r="H74" s="114">
        <v>89</v>
      </c>
      <c r="I74" s="140">
        <v>85</v>
      </c>
      <c r="J74" s="115">
        <v>11</v>
      </c>
      <c r="K74" s="116">
        <v>12.941176470588236</v>
      </c>
    </row>
    <row r="75" spans="1:11" ht="14.1" customHeight="1" x14ac:dyDescent="0.2">
      <c r="A75" s="306" t="s">
        <v>313</v>
      </c>
      <c r="B75" s="307" t="s">
        <v>314</v>
      </c>
      <c r="C75" s="308"/>
      <c r="D75" s="113">
        <v>0.40759008083299081</v>
      </c>
      <c r="E75" s="115">
        <v>119</v>
      </c>
      <c r="F75" s="114">
        <v>112</v>
      </c>
      <c r="G75" s="114">
        <v>111</v>
      </c>
      <c r="H75" s="114">
        <v>110</v>
      </c>
      <c r="I75" s="140">
        <v>106</v>
      </c>
      <c r="J75" s="115">
        <v>13</v>
      </c>
      <c r="K75" s="116">
        <v>12.264150943396226</v>
      </c>
    </row>
    <row r="76" spans="1:11" ht="14.1" customHeight="1" x14ac:dyDescent="0.2">
      <c r="A76" s="306">
        <v>91</v>
      </c>
      <c r="B76" s="307" t="s">
        <v>315</v>
      </c>
      <c r="C76" s="308"/>
      <c r="D76" s="113">
        <v>0.12330456226880394</v>
      </c>
      <c r="E76" s="115">
        <v>36</v>
      </c>
      <c r="F76" s="114">
        <v>34</v>
      </c>
      <c r="G76" s="114">
        <v>33</v>
      </c>
      <c r="H76" s="114">
        <v>37</v>
      </c>
      <c r="I76" s="140">
        <v>37</v>
      </c>
      <c r="J76" s="115">
        <v>-1</v>
      </c>
      <c r="K76" s="116">
        <v>-2.7027027027027026</v>
      </c>
    </row>
    <row r="77" spans="1:11" ht="14.1" customHeight="1" x14ac:dyDescent="0.2">
      <c r="A77" s="306">
        <v>92</v>
      </c>
      <c r="B77" s="307" t="s">
        <v>316</v>
      </c>
      <c r="C77" s="308"/>
      <c r="D77" s="113">
        <v>0.64392382518153168</v>
      </c>
      <c r="E77" s="115">
        <v>188</v>
      </c>
      <c r="F77" s="114">
        <v>186</v>
      </c>
      <c r="G77" s="114">
        <v>189</v>
      </c>
      <c r="H77" s="114">
        <v>186</v>
      </c>
      <c r="I77" s="140">
        <v>181</v>
      </c>
      <c r="J77" s="115">
        <v>7</v>
      </c>
      <c r="K77" s="116">
        <v>3.867403314917127</v>
      </c>
    </row>
    <row r="78" spans="1:11" ht="14.1" customHeight="1" x14ac:dyDescent="0.2">
      <c r="A78" s="306">
        <v>93</v>
      </c>
      <c r="B78" s="307" t="s">
        <v>317</v>
      </c>
      <c r="C78" s="308"/>
      <c r="D78" s="113">
        <v>8.5628168242224967E-2</v>
      </c>
      <c r="E78" s="115">
        <v>25</v>
      </c>
      <c r="F78" s="114">
        <v>25</v>
      </c>
      <c r="G78" s="114">
        <v>25</v>
      </c>
      <c r="H78" s="114">
        <v>25</v>
      </c>
      <c r="I78" s="140">
        <v>27</v>
      </c>
      <c r="J78" s="115">
        <v>-2</v>
      </c>
      <c r="K78" s="116">
        <v>-7.4074074074074074</v>
      </c>
    </row>
    <row r="79" spans="1:11" ht="14.1" customHeight="1" x14ac:dyDescent="0.2">
      <c r="A79" s="306">
        <v>94</v>
      </c>
      <c r="B79" s="307" t="s">
        <v>318</v>
      </c>
      <c r="C79" s="308"/>
      <c r="D79" s="113">
        <v>0.16098095629538292</v>
      </c>
      <c r="E79" s="115">
        <v>47</v>
      </c>
      <c r="F79" s="114">
        <v>52</v>
      </c>
      <c r="G79" s="114">
        <v>48</v>
      </c>
      <c r="H79" s="114">
        <v>41</v>
      </c>
      <c r="I79" s="140">
        <v>40</v>
      </c>
      <c r="J79" s="115">
        <v>7</v>
      </c>
      <c r="K79" s="116">
        <v>17.5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1.3700506918755994E-2</v>
      </c>
      <c r="E81" s="143">
        <v>4</v>
      </c>
      <c r="F81" s="144">
        <v>4</v>
      </c>
      <c r="G81" s="144">
        <v>4</v>
      </c>
      <c r="H81" s="144">
        <v>4</v>
      </c>
      <c r="I81" s="145">
        <v>7</v>
      </c>
      <c r="J81" s="143">
        <v>-3</v>
      </c>
      <c r="K81" s="146">
        <v>-42.857142857142854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69" t="s">
        <v>324</v>
      </c>
      <c r="B3" s="569"/>
      <c r="C3" s="569"/>
      <c r="D3" s="569"/>
      <c r="E3" s="569"/>
      <c r="F3" s="569"/>
      <c r="G3" s="569"/>
      <c r="H3" s="569"/>
      <c r="I3" s="569"/>
      <c r="J3" s="569"/>
      <c r="K3"/>
      <c r="L3"/>
      <c r="M3"/>
      <c r="N3"/>
      <c r="O3"/>
      <c r="P3"/>
    </row>
    <row r="4" spans="1:16" s="94" customFormat="1" ht="12" customHeight="1" x14ac:dyDescent="0.2">
      <c r="A4" s="571" t="s">
        <v>126</v>
      </c>
      <c r="B4" s="571"/>
      <c r="C4" s="571"/>
      <c r="D4" s="571"/>
      <c r="E4" s="571"/>
      <c r="F4" s="571"/>
      <c r="G4" s="571"/>
      <c r="H4" s="571"/>
      <c r="I4" s="571"/>
      <c r="J4" s="571"/>
      <c r="K4"/>
      <c r="L4"/>
      <c r="M4"/>
      <c r="N4"/>
      <c r="O4"/>
      <c r="P4"/>
    </row>
    <row r="5" spans="1:16" s="94" customFormat="1" ht="12" customHeight="1" x14ac:dyDescent="0.2">
      <c r="A5" s="571" t="s">
        <v>57</v>
      </c>
      <c r="B5" s="571"/>
      <c r="C5" s="571"/>
      <c r="D5" s="571"/>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4" t="s">
        <v>325</v>
      </c>
      <c r="B7" s="575"/>
      <c r="C7" s="580" t="s">
        <v>178</v>
      </c>
      <c r="D7" s="583" t="s">
        <v>326</v>
      </c>
      <c r="E7" s="584"/>
      <c r="F7" s="584"/>
      <c r="G7" s="584"/>
      <c r="H7" s="585"/>
      <c r="I7" s="586" t="s">
        <v>180</v>
      </c>
      <c r="J7" s="587"/>
      <c r="K7"/>
      <c r="L7"/>
      <c r="M7"/>
      <c r="N7"/>
      <c r="O7"/>
      <c r="P7"/>
    </row>
    <row r="8" spans="1:16" ht="21.75" customHeight="1" x14ac:dyDescent="0.2">
      <c r="A8" s="576"/>
      <c r="B8" s="577"/>
      <c r="C8" s="581"/>
      <c r="D8" s="590" t="s">
        <v>97</v>
      </c>
      <c r="E8" s="590" t="s">
        <v>98</v>
      </c>
      <c r="F8" s="590" t="s">
        <v>99</v>
      </c>
      <c r="G8" s="590" t="s">
        <v>100</v>
      </c>
      <c r="H8" s="590" t="s">
        <v>101</v>
      </c>
      <c r="I8" s="588"/>
      <c r="J8" s="589"/>
      <c r="K8"/>
      <c r="L8"/>
      <c r="M8"/>
      <c r="N8"/>
      <c r="O8"/>
      <c r="P8"/>
    </row>
    <row r="9" spans="1:16" ht="12" customHeight="1" x14ac:dyDescent="0.2">
      <c r="A9" s="576"/>
      <c r="B9" s="577"/>
      <c r="C9" s="581"/>
      <c r="D9" s="591"/>
      <c r="E9" s="591"/>
      <c r="F9" s="591"/>
      <c r="G9" s="591"/>
      <c r="H9" s="591"/>
      <c r="I9" s="98" t="s">
        <v>102</v>
      </c>
      <c r="J9" s="99" t="s">
        <v>103</v>
      </c>
      <c r="K9"/>
      <c r="L9"/>
      <c r="M9"/>
      <c r="N9"/>
      <c r="O9"/>
      <c r="P9"/>
    </row>
    <row r="10" spans="1:16" ht="12" customHeight="1" x14ac:dyDescent="0.2">
      <c r="A10" s="578"/>
      <c r="B10" s="579"/>
      <c r="C10" s="582"/>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5920</v>
      </c>
      <c r="E12" s="114">
        <v>6231</v>
      </c>
      <c r="F12" s="114">
        <v>6263</v>
      </c>
      <c r="G12" s="114">
        <v>6343</v>
      </c>
      <c r="H12" s="140">
        <v>6282</v>
      </c>
      <c r="I12" s="115">
        <v>-362</v>
      </c>
      <c r="J12" s="116">
        <v>-5.7624960203756768</v>
      </c>
      <c r="K12"/>
      <c r="L12"/>
      <c r="M12"/>
      <c r="N12"/>
      <c r="O12"/>
      <c r="P12"/>
    </row>
    <row r="13" spans="1:16" s="110" customFormat="1" ht="14.45" customHeight="1" x14ac:dyDescent="0.2">
      <c r="A13" s="120" t="s">
        <v>105</v>
      </c>
      <c r="B13" s="119" t="s">
        <v>106</v>
      </c>
      <c r="C13" s="113">
        <v>38.66554054054054</v>
      </c>
      <c r="D13" s="115">
        <v>2289</v>
      </c>
      <c r="E13" s="114">
        <v>2431</v>
      </c>
      <c r="F13" s="114">
        <v>2473</v>
      </c>
      <c r="G13" s="114">
        <v>2507</v>
      </c>
      <c r="H13" s="140">
        <v>2477</v>
      </c>
      <c r="I13" s="115">
        <v>-188</v>
      </c>
      <c r="J13" s="116">
        <v>-7.5898264029067422</v>
      </c>
      <c r="K13"/>
      <c r="L13"/>
      <c r="M13"/>
      <c r="N13"/>
      <c r="O13"/>
      <c r="P13"/>
    </row>
    <row r="14" spans="1:16" s="110" customFormat="1" ht="14.45" customHeight="1" x14ac:dyDescent="0.2">
      <c r="A14" s="120"/>
      <c r="B14" s="119" t="s">
        <v>107</v>
      </c>
      <c r="C14" s="113">
        <v>61.33445945945946</v>
      </c>
      <c r="D14" s="115">
        <v>3631</v>
      </c>
      <c r="E14" s="114">
        <v>3800</v>
      </c>
      <c r="F14" s="114">
        <v>3790</v>
      </c>
      <c r="G14" s="114">
        <v>3836</v>
      </c>
      <c r="H14" s="140">
        <v>3805</v>
      </c>
      <c r="I14" s="115">
        <v>-174</v>
      </c>
      <c r="J14" s="116">
        <v>-4.5729303547963207</v>
      </c>
      <c r="K14"/>
      <c r="L14"/>
      <c r="M14"/>
      <c r="N14"/>
      <c r="O14"/>
      <c r="P14"/>
    </row>
    <row r="15" spans="1:16" s="110" customFormat="1" ht="14.45" customHeight="1" x14ac:dyDescent="0.2">
      <c r="A15" s="118" t="s">
        <v>105</v>
      </c>
      <c r="B15" s="121" t="s">
        <v>108</v>
      </c>
      <c r="C15" s="113">
        <v>19.087837837837839</v>
      </c>
      <c r="D15" s="115">
        <v>1130</v>
      </c>
      <c r="E15" s="114">
        <v>1207</v>
      </c>
      <c r="F15" s="114">
        <v>1237</v>
      </c>
      <c r="G15" s="114">
        <v>1273</v>
      </c>
      <c r="H15" s="140">
        <v>1220</v>
      </c>
      <c r="I15" s="115">
        <v>-90</v>
      </c>
      <c r="J15" s="116">
        <v>-7.3770491803278686</v>
      </c>
      <c r="K15"/>
      <c r="L15"/>
      <c r="M15"/>
      <c r="N15"/>
      <c r="O15"/>
      <c r="P15"/>
    </row>
    <row r="16" spans="1:16" s="110" customFormat="1" ht="14.45" customHeight="1" x14ac:dyDescent="0.2">
      <c r="A16" s="118"/>
      <c r="B16" s="121" t="s">
        <v>109</v>
      </c>
      <c r="C16" s="113">
        <v>46.925675675675677</v>
      </c>
      <c r="D16" s="115">
        <v>2778</v>
      </c>
      <c r="E16" s="114">
        <v>2973</v>
      </c>
      <c r="F16" s="114">
        <v>2994</v>
      </c>
      <c r="G16" s="114">
        <v>3016</v>
      </c>
      <c r="H16" s="140">
        <v>3018</v>
      </c>
      <c r="I16" s="115">
        <v>-240</v>
      </c>
      <c r="J16" s="116">
        <v>-7.9522862823061633</v>
      </c>
      <c r="K16"/>
      <c r="L16"/>
      <c r="M16"/>
      <c r="N16"/>
      <c r="O16"/>
      <c r="P16"/>
    </row>
    <row r="17" spans="1:16" s="110" customFormat="1" ht="14.45" customHeight="1" x14ac:dyDescent="0.2">
      <c r="A17" s="118"/>
      <c r="B17" s="121" t="s">
        <v>110</v>
      </c>
      <c r="C17" s="113">
        <v>18.75</v>
      </c>
      <c r="D17" s="115">
        <v>1110</v>
      </c>
      <c r="E17" s="114">
        <v>1129</v>
      </c>
      <c r="F17" s="114">
        <v>1127</v>
      </c>
      <c r="G17" s="114">
        <v>1153</v>
      </c>
      <c r="H17" s="140">
        <v>1146</v>
      </c>
      <c r="I17" s="115">
        <v>-36</v>
      </c>
      <c r="J17" s="116">
        <v>-3.1413612565445028</v>
      </c>
      <c r="K17"/>
      <c r="L17"/>
      <c r="M17"/>
      <c r="N17"/>
      <c r="O17"/>
      <c r="P17"/>
    </row>
    <row r="18" spans="1:16" s="110" customFormat="1" ht="14.45" customHeight="1" x14ac:dyDescent="0.2">
      <c r="A18" s="120"/>
      <c r="B18" s="121" t="s">
        <v>111</v>
      </c>
      <c r="C18" s="113">
        <v>15.236486486486486</v>
      </c>
      <c r="D18" s="115">
        <v>902</v>
      </c>
      <c r="E18" s="114">
        <v>922</v>
      </c>
      <c r="F18" s="114">
        <v>905</v>
      </c>
      <c r="G18" s="114">
        <v>901</v>
      </c>
      <c r="H18" s="140">
        <v>898</v>
      </c>
      <c r="I18" s="115">
        <v>4</v>
      </c>
      <c r="J18" s="116">
        <v>0.44543429844097998</v>
      </c>
      <c r="K18"/>
      <c r="L18"/>
      <c r="M18"/>
      <c r="N18"/>
      <c r="O18"/>
      <c r="P18"/>
    </row>
    <row r="19" spans="1:16" s="110" customFormat="1" ht="14.45" customHeight="1" x14ac:dyDescent="0.2">
      <c r="A19" s="120"/>
      <c r="B19" s="121" t="s">
        <v>112</v>
      </c>
      <c r="C19" s="113">
        <v>1.3513513513513513</v>
      </c>
      <c r="D19" s="115">
        <v>80</v>
      </c>
      <c r="E19" s="114">
        <v>81</v>
      </c>
      <c r="F19" s="114">
        <v>77</v>
      </c>
      <c r="G19" s="114">
        <v>73</v>
      </c>
      <c r="H19" s="140">
        <v>78</v>
      </c>
      <c r="I19" s="115">
        <v>2</v>
      </c>
      <c r="J19" s="116">
        <v>2.5641025641025643</v>
      </c>
      <c r="K19"/>
      <c r="L19"/>
      <c r="M19"/>
      <c r="N19"/>
      <c r="O19"/>
      <c r="P19"/>
    </row>
    <row r="20" spans="1:16" s="110" customFormat="1" ht="14.45" customHeight="1" x14ac:dyDescent="0.2">
      <c r="A20" s="120" t="s">
        <v>113</v>
      </c>
      <c r="B20" s="119" t="s">
        <v>116</v>
      </c>
      <c r="C20" s="113">
        <v>84.628378378378372</v>
      </c>
      <c r="D20" s="115">
        <v>5010</v>
      </c>
      <c r="E20" s="114">
        <v>5258</v>
      </c>
      <c r="F20" s="114">
        <v>5292</v>
      </c>
      <c r="G20" s="114">
        <v>5391</v>
      </c>
      <c r="H20" s="140">
        <v>5367</v>
      </c>
      <c r="I20" s="115">
        <v>-357</v>
      </c>
      <c r="J20" s="116">
        <v>-6.6517607602012294</v>
      </c>
      <c r="K20"/>
      <c r="L20"/>
      <c r="M20"/>
      <c r="N20"/>
      <c r="O20"/>
      <c r="P20"/>
    </row>
    <row r="21" spans="1:16" s="110" customFormat="1" ht="14.45" customHeight="1" x14ac:dyDescent="0.2">
      <c r="A21" s="123"/>
      <c r="B21" s="124" t="s">
        <v>117</v>
      </c>
      <c r="C21" s="125">
        <v>14.932432432432432</v>
      </c>
      <c r="D21" s="143">
        <v>884</v>
      </c>
      <c r="E21" s="144">
        <v>950</v>
      </c>
      <c r="F21" s="144">
        <v>952</v>
      </c>
      <c r="G21" s="144">
        <v>937</v>
      </c>
      <c r="H21" s="145">
        <v>897</v>
      </c>
      <c r="I21" s="143">
        <v>-13</v>
      </c>
      <c r="J21" s="146">
        <v>-1.4492753623188406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4497</v>
      </c>
      <c r="E56" s="114">
        <v>4776</v>
      </c>
      <c r="F56" s="114">
        <v>4831</v>
      </c>
      <c r="G56" s="114">
        <v>4843</v>
      </c>
      <c r="H56" s="140">
        <v>4755</v>
      </c>
      <c r="I56" s="115">
        <v>-258</v>
      </c>
      <c r="J56" s="116">
        <v>-5.4258675078864353</v>
      </c>
      <c r="K56"/>
      <c r="L56"/>
      <c r="M56"/>
      <c r="N56"/>
      <c r="O56"/>
      <c r="P56"/>
    </row>
    <row r="57" spans="1:16" s="110" customFormat="1" ht="14.45" customHeight="1" x14ac:dyDescent="0.2">
      <c r="A57" s="120" t="s">
        <v>105</v>
      </c>
      <c r="B57" s="119" t="s">
        <v>106</v>
      </c>
      <c r="C57" s="113">
        <v>38.492328218812538</v>
      </c>
      <c r="D57" s="115">
        <v>1731</v>
      </c>
      <c r="E57" s="114">
        <v>1844</v>
      </c>
      <c r="F57" s="114">
        <v>1865</v>
      </c>
      <c r="G57" s="114">
        <v>1867</v>
      </c>
      <c r="H57" s="140">
        <v>1809</v>
      </c>
      <c r="I57" s="115">
        <v>-78</v>
      </c>
      <c r="J57" s="116">
        <v>-4.3117744610281923</v>
      </c>
    </row>
    <row r="58" spans="1:16" s="110" customFormat="1" ht="14.45" customHeight="1" x14ac:dyDescent="0.2">
      <c r="A58" s="120"/>
      <c r="B58" s="119" t="s">
        <v>107</v>
      </c>
      <c r="C58" s="113">
        <v>61.507671781187462</v>
      </c>
      <c r="D58" s="115">
        <v>2766</v>
      </c>
      <c r="E58" s="114">
        <v>2932</v>
      </c>
      <c r="F58" s="114">
        <v>2966</v>
      </c>
      <c r="G58" s="114">
        <v>2976</v>
      </c>
      <c r="H58" s="140">
        <v>2946</v>
      </c>
      <c r="I58" s="115">
        <v>-180</v>
      </c>
      <c r="J58" s="116">
        <v>-6.1099796334012222</v>
      </c>
    </row>
    <row r="59" spans="1:16" s="110" customFormat="1" ht="14.45" customHeight="1" x14ac:dyDescent="0.2">
      <c r="A59" s="118" t="s">
        <v>105</v>
      </c>
      <c r="B59" s="121" t="s">
        <v>108</v>
      </c>
      <c r="C59" s="113">
        <v>16.766733377807427</v>
      </c>
      <c r="D59" s="115">
        <v>754</v>
      </c>
      <c r="E59" s="114">
        <v>805</v>
      </c>
      <c r="F59" s="114">
        <v>806</v>
      </c>
      <c r="G59" s="114">
        <v>783</v>
      </c>
      <c r="H59" s="140">
        <v>758</v>
      </c>
      <c r="I59" s="115">
        <v>-4</v>
      </c>
      <c r="J59" s="116">
        <v>-0.52770448548812665</v>
      </c>
    </row>
    <row r="60" spans="1:16" s="110" customFormat="1" ht="14.45" customHeight="1" x14ac:dyDescent="0.2">
      <c r="A60" s="118"/>
      <c r="B60" s="121" t="s">
        <v>109</v>
      </c>
      <c r="C60" s="113">
        <v>47.87636201912386</v>
      </c>
      <c r="D60" s="115">
        <v>2153</v>
      </c>
      <c r="E60" s="114">
        <v>2327</v>
      </c>
      <c r="F60" s="114">
        <v>2382</v>
      </c>
      <c r="G60" s="114">
        <v>2421</v>
      </c>
      <c r="H60" s="140">
        <v>2405</v>
      </c>
      <c r="I60" s="115">
        <v>-252</v>
      </c>
      <c r="J60" s="116">
        <v>-10.478170478170478</v>
      </c>
    </row>
    <row r="61" spans="1:16" s="110" customFormat="1" ht="14.45" customHeight="1" x14ac:dyDescent="0.2">
      <c r="A61" s="118"/>
      <c r="B61" s="121" t="s">
        <v>110</v>
      </c>
      <c r="C61" s="113">
        <v>19.412941961307538</v>
      </c>
      <c r="D61" s="115">
        <v>873</v>
      </c>
      <c r="E61" s="114">
        <v>904</v>
      </c>
      <c r="F61" s="114">
        <v>913</v>
      </c>
      <c r="G61" s="114">
        <v>908</v>
      </c>
      <c r="H61" s="140">
        <v>884</v>
      </c>
      <c r="I61" s="115">
        <v>-11</v>
      </c>
      <c r="J61" s="116">
        <v>-1.244343891402715</v>
      </c>
    </row>
    <row r="62" spans="1:16" s="110" customFormat="1" ht="14.45" customHeight="1" x14ac:dyDescent="0.2">
      <c r="A62" s="120"/>
      <c r="B62" s="121" t="s">
        <v>111</v>
      </c>
      <c r="C62" s="113">
        <v>15.943962641761175</v>
      </c>
      <c r="D62" s="115">
        <v>717</v>
      </c>
      <c r="E62" s="114">
        <v>740</v>
      </c>
      <c r="F62" s="114">
        <v>730</v>
      </c>
      <c r="G62" s="114">
        <v>731</v>
      </c>
      <c r="H62" s="140">
        <v>708</v>
      </c>
      <c r="I62" s="115">
        <v>9</v>
      </c>
      <c r="J62" s="116">
        <v>1.271186440677966</v>
      </c>
    </row>
    <row r="63" spans="1:16" s="110" customFormat="1" ht="14.45" customHeight="1" x14ac:dyDescent="0.2">
      <c r="A63" s="120"/>
      <c r="B63" s="121" t="s">
        <v>112</v>
      </c>
      <c r="C63" s="113">
        <v>1.4454080498109851</v>
      </c>
      <c r="D63" s="115">
        <v>65</v>
      </c>
      <c r="E63" s="114">
        <v>74</v>
      </c>
      <c r="F63" s="114">
        <v>67</v>
      </c>
      <c r="G63" s="114">
        <v>67</v>
      </c>
      <c r="H63" s="140">
        <v>55</v>
      </c>
      <c r="I63" s="115">
        <v>10</v>
      </c>
      <c r="J63" s="116">
        <v>18.181818181818183</v>
      </c>
    </row>
    <row r="64" spans="1:16" s="110" customFormat="1" ht="14.45" customHeight="1" x14ac:dyDescent="0.2">
      <c r="A64" s="120" t="s">
        <v>113</v>
      </c>
      <c r="B64" s="119" t="s">
        <v>116</v>
      </c>
      <c r="C64" s="113">
        <v>82.721814543028685</v>
      </c>
      <c r="D64" s="115">
        <v>3720</v>
      </c>
      <c r="E64" s="114">
        <v>3933</v>
      </c>
      <c r="F64" s="114">
        <v>3981</v>
      </c>
      <c r="G64" s="114">
        <v>3997</v>
      </c>
      <c r="H64" s="140">
        <v>3939</v>
      </c>
      <c r="I64" s="115">
        <v>-219</v>
      </c>
      <c r="J64" s="116">
        <v>-5.5597867479055596</v>
      </c>
    </row>
    <row r="65" spans="1:10" s="110" customFormat="1" ht="14.45" customHeight="1" x14ac:dyDescent="0.2">
      <c r="A65" s="123"/>
      <c r="B65" s="124" t="s">
        <v>117</v>
      </c>
      <c r="C65" s="125">
        <v>16.788970424727598</v>
      </c>
      <c r="D65" s="143">
        <v>755</v>
      </c>
      <c r="E65" s="144">
        <v>823</v>
      </c>
      <c r="F65" s="144">
        <v>831</v>
      </c>
      <c r="G65" s="144">
        <v>829</v>
      </c>
      <c r="H65" s="145">
        <v>799</v>
      </c>
      <c r="I65" s="143">
        <v>-44</v>
      </c>
      <c r="J65" s="146">
        <v>-5.5068836045056324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6" t="s">
        <v>123</v>
      </c>
      <c r="B68" s="567"/>
      <c r="C68" s="567"/>
      <c r="D68" s="567"/>
      <c r="E68" s="567"/>
      <c r="F68" s="567"/>
      <c r="G68" s="567"/>
      <c r="H68" s="567"/>
      <c r="I68" s="567"/>
      <c r="J68" s="567"/>
    </row>
    <row r="69" spans="1:10" ht="21" customHeight="1" x14ac:dyDescent="0.2">
      <c r="A69" s="566"/>
      <c r="B69" s="567"/>
      <c r="C69" s="567"/>
      <c r="D69" s="567"/>
      <c r="E69" s="567"/>
      <c r="F69" s="567"/>
      <c r="G69" s="567"/>
      <c r="H69" s="567"/>
      <c r="I69" s="567"/>
      <c r="J69" s="567"/>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69" t="s">
        <v>327</v>
      </c>
      <c r="B3" s="569"/>
      <c r="C3" s="569"/>
      <c r="D3" s="569"/>
      <c r="E3" s="569"/>
      <c r="F3" s="569"/>
      <c r="G3" s="569"/>
      <c r="H3" s="569"/>
      <c r="I3" s="569"/>
      <c r="J3" s="569"/>
      <c r="K3" s="569"/>
      <c r="L3" s="569"/>
    </row>
    <row r="4" spans="1:17" s="94" customFormat="1" ht="12" customHeight="1" x14ac:dyDescent="0.2">
      <c r="A4" s="570" t="s">
        <v>92</v>
      </c>
      <c r="B4" s="570"/>
      <c r="C4" s="570"/>
      <c r="D4" s="570"/>
      <c r="E4" s="570"/>
      <c r="F4" s="570"/>
      <c r="G4" s="570"/>
      <c r="H4" s="570"/>
      <c r="I4" s="570"/>
      <c r="J4" s="570"/>
      <c r="K4" s="570"/>
      <c r="L4" s="570"/>
    </row>
    <row r="5" spans="1:17" s="94" customFormat="1" ht="12" customHeight="1" x14ac:dyDescent="0.2">
      <c r="A5" s="571" t="s">
        <v>57</v>
      </c>
      <c r="B5" s="571"/>
      <c r="C5" s="571"/>
      <c r="D5" s="571"/>
      <c r="E5" s="571"/>
      <c r="F5" s="571"/>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4" t="s">
        <v>93</v>
      </c>
      <c r="B7" s="575"/>
      <c r="C7" s="575"/>
      <c r="D7" s="575"/>
      <c r="E7" s="580" t="s">
        <v>94</v>
      </c>
      <c r="F7" s="583" t="s">
        <v>326</v>
      </c>
      <c r="G7" s="584"/>
      <c r="H7" s="584"/>
      <c r="I7" s="584"/>
      <c r="J7" s="585"/>
      <c r="K7" s="586" t="s">
        <v>180</v>
      </c>
      <c r="L7" s="587"/>
      <c r="M7" s="96"/>
      <c r="N7" s="96"/>
      <c r="O7" s="96"/>
      <c r="P7" s="96"/>
      <c r="Q7" s="96"/>
    </row>
    <row r="8" spans="1:17" ht="21.75" customHeight="1" x14ac:dyDescent="0.2">
      <c r="A8" s="576"/>
      <c r="B8" s="577"/>
      <c r="C8" s="577"/>
      <c r="D8" s="577"/>
      <c r="E8" s="581"/>
      <c r="F8" s="590" t="s">
        <v>97</v>
      </c>
      <c r="G8" s="590" t="s">
        <v>98</v>
      </c>
      <c r="H8" s="590" t="s">
        <v>99</v>
      </c>
      <c r="I8" s="590" t="s">
        <v>100</v>
      </c>
      <c r="J8" s="590" t="s">
        <v>101</v>
      </c>
      <c r="K8" s="588"/>
      <c r="L8" s="589"/>
    </row>
    <row r="9" spans="1:17" ht="12" customHeight="1" x14ac:dyDescent="0.2">
      <c r="A9" s="576"/>
      <c r="B9" s="577"/>
      <c r="C9" s="577"/>
      <c r="D9" s="577"/>
      <c r="E9" s="581"/>
      <c r="F9" s="591"/>
      <c r="G9" s="591"/>
      <c r="H9" s="591"/>
      <c r="I9" s="591"/>
      <c r="J9" s="591"/>
      <c r="K9" s="98" t="s">
        <v>102</v>
      </c>
      <c r="L9" s="99" t="s">
        <v>103</v>
      </c>
    </row>
    <row r="10" spans="1:17" ht="12" customHeight="1" x14ac:dyDescent="0.2">
      <c r="A10" s="578"/>
      <c r="B10" s="579"/>
      <c r="C10" s="579"/>
      <c r="D10" s="579"/>
      <c r="E10" s="582"/>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5920</v>
      </c>
      <c r="G11" s="114">
        <v>6231</v>
      </c>
      <c r="H11" s="114">
        <v>6263</v>
      </c>
      <c r="I11" s="114">
        <v>6343</v>
      </c>
      <c r="J11" s="140">
        <v>6282</v>
      </c>
      <c r="K11" s="114">
        <v>-362</v>
      </c>
      <c r="L11" s="116">
        <v>-5.7624960203756768</v>
      </c>
    </row>
    <row r="12" spans="1:17" s="110" customFormat="1" ht="24" customHeight="1" x14ac:dyDescent="0.2">
      <c r="A12" s="604" t="s">
        <v>185</v>
      </c>
      <c r="B12" s="605"/>
      <c r="C12" s="605"/>
      <c r="D12" s="606"/>
      <c r="E12" s="113">
        <v>38.66554054054054</v>
      </c>
      <c r="F12" s="115">
        <v>2289</v>
      </c>
      <c r="G12" s="114">
        <v>2431</v>
      </c>
      <c r="H12" s="114">
        <v>2473</v>
      </c>
      <c r="I12" s="114">
        <v>2507</v>
      </c>
      <c r="J12" s="140">
        <v>2477</v>
      </c>
      <c r="K12" s="114">
        <v>-188</v>
      </c>
      <c r="L12" s="116">
        <v>-7.5898264029067422</v>
      </c>
    </row>
    <row r="13" spans="1:17" s="110" customFormat="1" ht="15" customHeight="1" x14ac:dyDescent="0.2">
      <c r="A13" s="120"/>
      <c r="B13" s="607" t="s">
        <v>107</v>
      </c>
      <c r="C13" s="607"/>
      <c r="E13" s="113">
        <v>61.33445945945946</v>
      </c>
      <c r="F13" s="115">
        <v>3631</v>
      </c>
      <c r="G13" s="114">
        <v>3800</v>
      </c>
      <c r="H13" s="114">
        <v>3790</v>
      </c>
      <c r="I13" s="114">
        <v>3836</v>
      </c>
      <c r="J13" s="140">
        <v>3805</v>
      </c>
      <c r="K13" s="114">
        <v>-174</v>
      </c>
      <c r="L13" s="116">
        <v>-4.5729303547963207</v>
      </c>
    </row>
    <row r="14" spans="1:17" s="110" customFormat="1" ht="22.5" customHeight="1" x14ac:dyDescent="0.2">
      <c r="A14" s="604" t="s">
        <v>186</v>
      </c>
      <c r="B14" s="605"/>
      <c r="C14" s="605"/>
      <c r="D14" s="606"/>
      <c r="E14" s="113">
        <v>19.087837837837839</v>
      </c>
      <c r="F14" s="115">
        <v>1130</v>
      </c>
      <c r="G14" s="114">
        <v>1207</v>
      </c>
      <c r="H14" s="114">
        <v>1237</v>
      </c>
      <c r="I14" s="114">
        <v>1273</v>
      </c>
      <c r="J14" s="140">
        <v>1220</v>
      </c>
      <c r="K14" s="114">
        <v>-90</v>
      </c>
      <c r="L14" s="116">
        <v>-7.3770491803278686</v>
      </c>
    </row>
    <row r="15" spans="1:17" s="110" customFormat="1" ht="15" customHeight="1" x14ac:dyDescent="0.2">
      <c r="A15" s="120"/>
      <c r="B15" s="119"/>
      <c r="C15" s="258" t="s">
        <v>106</v>
      </c>
      <c r="E15" s="113">
        <v>47.168141592920357</v>
      </c>
      <c r="F15" s="115">
        <v>533</v>
      </c>
      <c r="G15" s="114">
        <v>571</v>
      </c>
      <c r="H15" s="114">
        <v>573</v>
      </c>
      <c r="I15" s="114">
        <v>598</v>
      </c>
      <c r="J15" s="140">
        <v>575</v>
      </c>
      <c r="K15" s="114">
        <v>-42</v>
      </c>
      <c r="L15" s="116">
        <v>-7.3043478260869561</v>
      </c>
    </row>
    <row r="16" spans="1:17" s="110" customFormat="1" ht="15" customHeight="1" x14ac:dyDescent="0.2">
      <c r="A16" s="120"/>
      <c r="B16" s="119"/>
      <c r="C16" s="258" t="s">
        <v>107</v>
      </c>
      <c r="E16" s="113">
        <v>52.831858407079643</v>
      </c>
      <c r="F16" s="115">
        <v>597</v>
      </c>
      <c r="G16" s="114">
        <v>636</v>
      </c>
      <c r="H16" s="114">
        <v>664</v>
      </c>
      <c r="I16" s="114">
        <v>675</v>
      </c>
      <c r="J16" s="140">
        <v>645</v>
      </c>
      <c r="K16" s="114">
        <v>-48</v>
      </c>
      <c r="L16" s="116">
        <v>-7.441860465116279</v>
      </c>
    </row>
    <row r="17" spans="1:12" s="110" customFormat="1" ht="15" customHeight="1" x14ac:dyDescent="0.2">
      <c r="A17" s="120"/>
      <c r="B17" s="121" t="s">
        <v>109</v>
      </c>
      <c r="C17" s="258"/>
      <c r="E17" s="113">
        <v>46.925675675675677</v>
      </c>
      <c r="F17" s="115">
        <v>2778</v>
      </c>
      <c r="G17" s="114">
        <v>2973</v>
      </c>
      <c r="H17" s="114">
        <v>2994</v>
      </c>
      <c r="I17" s="114">
        <v>3016</v>
      </c>
      <c r="J17" s="140">
        <v>3018</v>
      </c>
      <c r="K17" s="114">
        <v>-240</v>
      </c>
      <c r="L17" s="116">
        <v>-7.9522862823061633</v>
      </c>
    </row>
    <row r="18" spans="1:12" s="110" customFormat="1" ht="15" customHeight="1" x14ac:dyDescent="0.2">
      <c r="A18" s="120"/>
      <c r="B18" s="119"/>
      <c r="C18" s="258" t="s">
        <v>106</v>
      </c>
      <c r="E18" s="113">
        <v>35.061195104391651</v>
      </c>
      <c r="F18" s="115">
        <v>974</v>
      </c>
      <c r="G18" s="114">
        <v>1063</v>
      </c>
      <c r="H18" s="114">
        <v>1099</v>
      </c>
      <c r="I18" s="114">
        <v>1094</v>
      </c>
      <c r="J18" s="140">
        <v>1084</v>
      </c>
      <c r="K18" s="114">
        <v>-110</v>
      </c>
      <c r="L18" s="116">
        <v>-10.14760147601476</v>
      </c>
    </row>
    <row r="19" spans="1:12" s="110" customFormat="1" ht="15" customHeight="1" x14ac:dyDescent="0.2">
      <c r="A19" s="120"/>
      <c r="B19" s="119"/>
      <c r="C19" s="258" t="s">
        <v>107</v>
      </c>
      <c r="E19" s="113">
        <v>64.938804895608357</v>
      </c>
      <c r="F19" s="115">
        <v>1804</v>
      </c>
      <c r="G19" s="114">
        <v>1910</v>
      </c>
      <c r="H19" s="114">
        <v>1895</v>
      </c>
      <c r="I19" s="114">
        <v>1922</v>
      </c>
      <c r="J19" s="140">
        <v>1934</v>
      </c>
      <c r="K19" s="114">
        <v>-130</v>
      </c>
      <c r="L19" s="116">
        <v>-6.7218200620475699</v>
      </c>
    </row>
    <row r="20" spans="1:12" s="110" customFormat="1" ht="15" customHeight="1" x14ac:dyDescent="0.2">
      <c r="A20" s="120"/>
      <c r="B20" s="121" t="s">
        <v>110</v>
      </c>
      <c r="C20" s="258"/>
      <c r="E20" s="113">
        <v>18.75</v>
      </c>
      <c r="F20" s="115">
        <v>1110</v>
      </c>
      <c r="G20" s="114">
        <v>1129</v>
      </c>
      <c r="H20" s="114">
        <v>1127</v>
      </c>
      <c r="I20" s="114">
        <v>1153</v>
      </c>
      <c r="J20" s="140">
        <v>1146</v>
      </c>
      <c r="K20" s="114">
        <v>-36</v>
      </c>
      <c r="L20" s="116">
        <v>-3.1413612565445028</v>
      </c>
    </row>
    <row r="21" spans="1:12" s="110" customFormat="1" ht="15" customHeight="1" x14ac:dyDescent="0.2">
      <c r="A21" s="120"/>
      <c r="B21" s="119"/>
      <c r="C21" s="258" t="s">
        <v>106</v>
      </c>
      <c r="E21" s="113">
        <v>31.981981981981981</v>
      </c>
      <c r="F21" s="115">
        <v>355</v>
      </c>
      <c r="G21" s="114">
        <v>366</v>
      </c>
      <c r="H21" s="114">
        <v>374</v>
      </c>
      <c r="I21" s="114">
        <v>388</v>
      </c>
      <c r="J21" s="140">
        <v>385</v>
      </c>
      <c r="K21" s="114">
        <v>-30</v>
      </c>
      <c r="L21" s="116">
        <v>-7.7922077922077921</v>
      </c>
    </row>
    <row r="22" spans="1:12" s="110" customFormat="1" ht="15" customHeight="1" x14ac:dyDescent="0.2">
      <c r="A22" s="120"/>
      <c r="B22" s="119"/>
      <c r="C22" s="258" t="s">
        <v>107</v>
      </c>
      <c r="E22" s="113">
        <v>68.018018018018012</v>
      </c>
      <c r="F22" s="115">
        <v>755</v>
      </c>
      <c r="G22" s="114">
        <v>763</v>
      </c>
      <c r="H22" s="114">
        <v>753</v>
      </c>
      <c r="I22" s="114">
        <v>765</v>
      </c>
      <c r="J22" s="140">
        <v>761</v>
      </c>
      <c r="K22" s="114">
        <v>-6</v>
      </c>
      <c r="L22" s="116">
        <v>-0.78843626806833111</v>
      </c>
    </row>
    <row r="23" spans="1:12" s="110" customFormat="1" ht="15" customHeight="1" x14ac:dyDescent="0.2">
      <c r="A23" s="120"/>
      <c r="B23" s="121" t="s">
        <v>111</v>
      </c>
      <c r="C23" s="258"/>
      <c r="E23" s="113">
        <v>15.236486486486486</v>
      </c>
      <c r="F23" s="115">
        <v>902</v>
      </c>
      <c r="G23" s="114">
        <v>922</v>
      </c>
      <c r="H23" s="114">
        <v>905</v>
      </c>
      <c r="I23" s="114">
        <v>901</v>
      </c>
      <c r="J23" s="140">
        <v>898</v>
      </c>
      <c r="K23" s="114">
        <v>4</v>
      </c>
      <c r="L23" s="116">
        <v>0.44543429844097998</v>
      </c>
    </row>
    <row r="24" spans="1:12" s="110" customFormat="1" ht="15" customHeight="1" x14ac:dyDescent="0.2">
      <c r="A24" s="120"/>
      <c r="B24" s="119"/>
      <c r="C24" s="258" t="s">
        <v>106</v>
      </c>
      <c r="E24" s="113">
        <v>47.339246119733922</v>
      </c>
      <c r="F24" s="115">
        <v>427</v>
      </c>
      <c r="G24" s="114">
        <v>431</v>
      </c>
      <c r="H24" s="114">
        <v>427</v>
      </c>
      <c r="I24" s="114">
        <v>427</v>
      </c>
      <c r="J24" s="140">
        <v>433</v>
      </c>
      <c r="K24" s="114">
        <v>-6</v>
      </c>
      <c r="L24" s="116">
        <v>-1.3856812933025404</v>
      </c>
    </row>
    <row r="25" spans="1:12" s="110" customFormat="1" ht="15" customHeight="1" x14ac:dyDescent="0.2">
      <c r="A25" s="120"/>
      <c r="B25" s="119"/>
      <c r="C25" s="258" t="s">
        <v>107</v>
      </c>
      <c r="E25" s="113">
        <v>52.660753880266078</v>
      </c>
      <c r="F25" s="115">
        <v>475</v>
      </c>
      <c r="G25" s="114">
        <v>491</v>
      </c>
      <c r="H25" s="114">
        <v>478</v>
      </c>
      <c r="I25" s="114">
        <v>474</v>
      </c>
      <c r="J25" s="140">
        <v>465</v>
      </c>
      <c r="K25" s="114">
        <v>10</v>
      </c>
      <c r="L25" s="116">
        <v>2.150537634408602</v>
      </c>
    </row>
    <row r="26" spans="1:12" s="110" customFormat="1" ht="15" customHeight="1" x14ac:dyDescent="0.2">
      <c r="A26" s="120"/>
      <c r="C26" s="121" t="s">
        <v>187</v>
      </c>
      <c r="D26" s="110" t="s">
        <v>188</v>
      </c>
      <c r="E26" s="113">
        <v>1.3513513513513513</v>
      </c>
      <c r="F26" s="115">
        <v>80</v>
      </c>
      <c r="G26" s="114">
        <v>81</v>
      </c>
      <c r="H26" s="114">
        <v>77</v>
      </c>
      <c r="I26" s="114">
        <v>73</v>
      </c>
      <c r="J26" s="140">
        <v>78</v>
      </c>
      <c r="K26" s="114">
        <v>2</v>
      </c>
      <c r="L26" s="116">
        <v>2.5641025641025643</v>
      </c>
    </row>
    <row r="27" spans="1:12" s="110" customFormat="1" ht="15" customHeight="1" x14ac:dyDescent="0.2">
      <c r="A27" s="120"/>
      <c r="B27" s="119"/>
      <c r="D27" s="259" t="s">
        <v>106</v>
      </c>
      <c r="E27" s="113">
        <v>37.5</v>
      </c>
      <c r="F27" s="115">
        <v>30</v>
      </c>
      <c r="G27" s="114">
        <v>30</v>
      </c>
      <c r="H27" s="114">
        <v>31</v>
      </c>
      <c r="I27" s="114">
        <v>31</v>
      </c>
      <c r="J27" s="140">
        <v>40</v>
      </c>
      <c r="K27" s="114">
        <v>-10</v>
      </c>
      <c r="L27" s="116">
        <v>-25</v>
      </c>
    </row>
    <row r="28" spans="1:12" s="110" customFormat="1" ht="15" customHeight="1" x14ac:dyDescent="0.2">
      <c r="A28" s="120"/>
      <c r="B28" s="119"/>
      <c r="D28" s="259" t="s">
        <v>107</v>
      </c>
      <c r="E28" s="113">
        <v>62.5</v>
      </c>
      <c r="F28" s="115">
        <v>50</v>
      </c>
      <c r="G28" s="114">
        <v>51</v>
      </c>
      <c r="H28" s="114">
        <v>46</v>
      </c>
      <c r="I28" s="114">
        <v>42</v>
      </c>
      <c r="J28" s="140">
        <v>38</v>
      </c>
      <c r="K28" s="114">
        <v>12</v>
      </c>
      <c r="L28" s="116">
        <v>31.578947368421051</v>
      </c>
    </row>
    <row r="29" spans="1:12" s="110" customFormat="1" ht="24" customHeight="1" x14ac:dyDescent="0.2">
      <c r="A29" s="604" t="s">
        <v>189</v>
      </c>
      <c r="B29" s="605"/>
      <c r="C29" s="605"/>
      <c r="D29" s="606"/>
      <c r="E29" s="113">
        <v>84.628378378378372</v>
      </c>
      <c r="F29" s="115">
        <v>5010</v>
      </c>
      <c r="G29" s="114">
        <v>5258</v>
      </c>
      <c r="H29" s="114">
        <v>5292</v>
      </c>
      <c r="I29" s="114">
        <v>5391</v>
      </c>
      <c r="J29" s="140">
        <v>5367</v>
      </c>
      <c r="K29" s="114">
        <v>-357</v>
      </c>
      <c r="L29" s="116">
        <v>-6.6517607602012294</v>
      </c>
    </row>
    <row r="30" spans="1:12" s="110" customFormat="1" ht="15" customHeight="1" x14ac:dyDescent="0.2">
      <c r="A30" s="120"/>
      <c r="B30" s="119"/>
      <c r="C30" s="258" t="s">
        <v>106</v>
      </c>
      <c r="E30" s="113">
        <v>37.864271457085827</v>
      </c>
      <c r="F30" s="115">
        <v>1897</v>
      </c>
      <c r="G30" s="114">
        <v>2009</v>
      </c>
      <c r="H30" s="114">
        <v>2041</v>
      </c>
      <c r="I30" s="114">
        <v>2088</v>
      </c>
      <c r="J30" s="140">
        <v>2075</v>
      </c>
      <c r="K30" s="114">
        <v>-178</v>
      </c>
      <c r="L30" s="116">
        <v>-8.5783132530120483</v>
      </c>
    </row>
    <row r="31" spans="1:12" s="110" customFormat="1" ht="15" customHeight="1" x14ac:dyDescent="0.2">
      <c r="A31" s="120"/>
      <c r="B31" s="119"/>
      <c r="C31" s="258" t="s">
        <v>107</v>
      </c>
      <c r="E31" s="113">
        <v>62.135728542914173</v>
      </c>
      <c r="F31" s="115">
        <v>3113</v>
      </c>
      <c r="G31" s="114">
        <v>3249</v>
      </c>
      <c r="H31" s="114">
        <v>3251</v>
      </c>
      <c r="I31" s="114">
        <v>3303</v>
      </c>
      <c r="J31" s="140">
        <v>3292</v>
      </c>
      <c r="K31" s="114">
        <v>-179</v>
      </c>
      <c r="L31" s="116">
        <v>-5.4374240583232076</v>
      </c>
    </row>
    <row r="32" spans="1:12" s="110" customFormat="1" ht="15" customHeight="1" x14ac:dyDescent="0.2">
      <c r="A32" s="120"/>
      <c r="B32" s="119" t="s">
        <v>117</v>
      </c>
      <c r="C32" s="258"/>
      <c r="E32" s="113">
        <v>14.932432432432432</v>
      </c>
      <c r="F32" s="114">
        <v>884</v>
      </c>
      <c r="G32" s="114">
        <v>950</v>
      </c>
      <c r="H32" s="114">
        <v>952</v>
      </c>
      <c r="I32" s="114">
        <v>937</v>
      </c>
      <c r="J32" s="140">
        <v>897</v>
      </c>
      <c r="K32" s="114">
        <v>-13</v>
      </c>
      <c r="L32" s="116">
        <v>-1.4492753623188406</v>
      </c>
    </row>
    <row r="33" spans="1:12" s="110" customFormat="1" ht="15" customHeight="1" x14ac:dyDescent="0.2">
      <c r="A33" s="120"/>
      <c r="B33" s="119"/>
      <c r="C33" s="258" t="s">
        <v>106</v>
      </c>
      <c r="E33" s="113">
        <v>43.325791855203619</v>
      </c>
      <c r="F33" s="114">
        <v>383</v>
      </c>
      <c r="G33" s="114">
        <v>413</v>
      </c>
      <c r="H33" s="114">
        <v>424</v>
      </c>
      <c r="I33" s="114">
        <v>415</v>
      </c>
      <c r="J33" s="140">
        <v>396</v>
      </c>
      <c r="K33" s="114">
        <v>-13</v>
      </c>
      <c r="L33" s="116">
        <v>-3.2828282828282829</v>
      </c>
    </row>
    <row r="34" spans="1:12" s="110" customFormat="1" ht="15" customHeight="1" x14ac:dyDescent="0.2">
      <c r="A34" s="120"/>
      <c r="B34" s="119"/>
      <c r="C34" s="258" t="s">
        <v>107</v>
      </c>
      <c r="E34" s="113">
        <v>56.674208144796381</v>
      </c>
      <c r="F34" s="114">
        <v>501</v>
      </c>
      <c r="G34" s="114">
        <v>537</v>
      </c>
      <c r="H34" s="114">
        <v>528</v>
      </c>
      <c r="I34" s="114">
        <v>522</v>
      </c>
      <c r="J34" s="140">
        <v>501</v>
      </c>
      <c r="K34" s="114">
        <v>0</v>
      </c>
      <c r="L34" s="116">
        <v>0</v>
      </c>
    </row>
    <row r="35" spans="1:12" s="110" customFormat="1" ht="24" customHeight="1" x14ac:dyDescent="0.2">
      <c r="A35" s="604" t="s">
        <v>192</v>
      </c>
      <c r="B35" s="605"/>
      <c r="C35" s="605"/>
      <c r="D35" s="606"/>
      <c r="E35" s="113">
        <v>21.25</v>
      </c>
      <c r="F35" s="114">
        <v>1258</v>
      </c>
      <c r="G35" s="114">
        <v>1320</v>
      </c>
      <c r="H35" s="114">
        <v>1344</v>
      </c>
      <c r="I35" s="114">
        <v>1386</v>
      </c>
      <c r="J35" s="114">
        <v>1357</v>
      </c>
      <c r="K35" s="318">
        <v>-99</v>
      </c>
      <c r="L35" s="319">
        <v>-7.2955047899778922</v>
      </c>
    </row>
    <row r="36" spans="1:12" s="110" customFormat="1" ht="15" customHeight="1" x14ac:dyDescent="0.2">
      <c r="A36" s="120"/>
      <c r="B36" s="119"/>
      <c r="C36" s="258" t="s">
        <v>106</v>
      </c>
      <c r="E36" s="113">
        <v>41.335453100158979</v>
      </c>
      <c r="F36" s="114">
        <v>520</v>
      </c>
      <c r="G36" s="114">
        <v>551</v>
      </c>
      <c r="H36" s="114">
        <v>557</v>
      </c>
      <c r="I36" s="114">
        <v>579</v>
      </c>
      <c r="J36" s="114">
        <v>539</v>
      </c>
      <c r="K36" s="318">
        <v>-19</v>
      </c>
      <c r="L36" s="116">
        <v>-3.5250463821892395</v>
      </c>
    </row>
    <row r="37" spans="1:12" s="110" customFormat="1" ht="15" customHeight="1" x14ac:dyDescent="0.2">
      <c r="A37" s="120"/>
      <c r="B37" s="119"/>
      <c r="C37" s="258" t="s">
        <v>107</v>
      </c>
      <c r="E37" s="113">
        <v>58.664546899841021</v>
      </c>
      <c r="F37" s="114">
        <v>738</v>
      </c>
      <c r="G37" s="114">
        <v>769</v>
      </c>
      <c r="H37" s="114">
        <v>787</v>
      </c>
      <c r="I37" s="114">
        <v>807</v>
      </c>
      <c r="J37" s="140">
        <v>818</v>
      </c>
      <c r="K37" s="114">
        <v>-80</v>
      </c>
      <c r="L37" s="116">
        <v>-9.7799511002444994</v>
      </c>
    </row>
    <row r="38" spans="1:12" s="110" customFormat="1" ht="15" customHeight="1" x14ac:dyDescent="0.2">
      <c r="A38" s="120"/>
      <c r="B38" s="119" t="s">
        <v>328</v>
      </c>
      <c r="C38" s="258"/>
      <c r="E38" s="113">
        <v>51.925675675675677</v>
      </c>
      <c r="F38" s="114">
        <v>3074</v>
      </c>
      <c r="G38" s="114">
        <v>3240</v>
      </c>
      <c r="H38" s="114">
        <v>3239</v>
      </c>
      <c r="I38" s="114">
        <v>3275</v>
      </c>
      <c r="J38" s="140">
        <v>3273</v>
      </c>
      <c r="K38" s="114">
        <v>-199</v>
      </c>
      <c r="L38" s="116">
        <v>-6.0800488848151542</v>
      </c>
    </row>
    <row r="39" spans="1:12" s="110" customFormat="1" ht="15" customHeight="1" x14ac:dyDescent="0.2">
      <c r="A39" s="120"/>
      <c r="B39" s="119"/>
      <c r="C39" s="258" t="s">
        <v>106</v>
      </c>
      <c r="E39" s="113">
        <v>37.280416395575799</v>
      </c>
      <c r="F39" s="115">
        <v>1146</v>
      </c>
      <c r="G39" s="114">
        <v>1222</v>
      </c>
      <c r="H39" s="114">
        <v>1248</v>
      </c>
      <c r="I39" s="114">
        <v>1259</v>
      </c>
      <c r="J39" s="140">
        <v>1274</v>
      </c>
      <c r="K39" s="114">
        <v>-128</v>
      </c>
      <c r="L39" s="116">
        <v>-10.047095761381476</v>
      </c>
    </row>
    <row r="40" spans="1:12" s="110" customFormat="1" ht="15" customHeight="1" x14ac:dyDescent="0.2">
      <c r="A40" s="120"/>
      <c r="B40" s="119"/>
      <c r="C40" s="258" t="s">
        <v>107</v>
      </c>
      <c r="E40" s="113">
        <v>62.719583604424201</v>
      </c>
      <c r="F40" s="115">
        <v>1928</v>
      </c>
      <c r="G40" s="114">
        <v>2018</v>
      </c>
      <c r="H40" s="114">
        <v>1991</v>
      </c>
      <c r="I40" s="114">
        <v>2016</v>
      </c>
      <c r="J40" s="140">
        <v>1999</v>
      </c>
      <c r="K40" s="114">
        <v>-71</v>
      </c>
      <c r="L40" s="116">
        <v>-3.5517758879439718</v>
      </c>
    </row>
    <row r="41" spans="1:12" s="110" customFormat="1" ht="15" customHeight="1" x14ac:dyDescent="0.2">
      <c r="A41" s="120"/>
      <c r="B41" s="320" t="s">
        <v>517</v>
      </c>
      <c r="C41" s="258"/>
      <c r="E41" s="113">
        <v>7.9729729729729728</v>
      </c>
      <c r="F41" s="115">
        <v>472</v>
      </c>
      <c r="G41" s="114">
        <v>484</v>
      </c>
      <c r="H41" s="114">
        <v>485</v>
      </c>
      <c r="I41" s="114">
        <v>500</v>
      </c>
      <c r="J41" s="140">
        <v>498</v>
      </c>
      <c r="K41" s="114">
        <v>-26</v>
      </c>
      <c r="L41" s="116">
        <v>-5.2208835341365463</v>
      </c>
    </row>
    <row r="42" spans="1:12" s="110" customFormat="1" ht="15" customHeight="1" x14ac:dyDescent="0.2">
      <c r="A42" s="120"/>
      <c r="B42" s="119"/>
      <c r="C42" s="268" t="s">
        <v>106</v>
      </c>
      <c r="D42" s="182"/>
      <c r="E42" s="113">
        <v>40.042372881355931</v>
      </c>
      <c r="F42" s="115">
        <v>189</v>
      </c>
      <c r="G42" s="114">
        <v>194</v>
      </c>
      <c r="H42" s="114">
        <v>197</v>
      </c>
      <c r="I42" s="114">
        <v>204</v>
      </c>
      <c r="J42" s="140">
        <v>205</v>
      </c>
      <c r="K42" s="114">
        <v>-16</v>
      </c>
      <c r="L42" s="116">
        <v>-7.8048780487804876</v>
      </c>
    </row>
    <row r="43" spans="1:12" s="110" customFormat="1" ht="15" customHeight="1" x14ac:dyDescent="0.2">
      <c r="A43" s="120"/>
      <c r="B43" s="119"/>
      <c r="C43" s="268" t="s">
        <v>107</v>
      </c>
      <c r="D43" s="182"/>
      <c r="E43" s="113">
        <v>59.957627118644069</v>
      </c>
      <c r="F43" s="115">
        <v>283</v>
      </c>
      <c r="G43" s="114">
        <v>290</v>
      </c>
      <c r="H43" s="114">
        <v>288</v>
      </c>
      <c r="I43" s="114">
        <v>296</v>
      </c>
      <c r="J43" s="140">
        <v>293</v>
      </c>
      <c r="K43" s="114">
        <v>-10</v>
      </c>
      <c r="L43" s="116">
        <v>-3.4129692832764507</v>
      </c>
    </row>
    <row r="44" spans="1:12" s="110" customFormat="1" ht="15" customHeight="1" x14ac:dyDescent="0.2">
      <c r="A44" s="120"/>
      <c r="B44" s="119" t="s">
        <v>205</v>
      </c>
      <c r="C44" s="268"/>
      <c r="D44" s="182"/>
      <c r="E44" s="113">
        <v>18.851351351351351</v>
      </c>
      <c r="F44" s="115">
        <v>1116</v>
      </c>
      <c r="G44" s="114">
        <v>1187</v>
      </c>
      <c r="H44" s="114">
        <v>1195</v>
      </c>
      <c r="I44" s="114">
        <v>1182</v>
      </c>
      <c r="J44" s="140">
        <v>1154</v>
      </c>
      <c r="K44" s="114">
        <v>-38</v>
      </c>
      <c r="L44" s="116">
        <v>-3.2928942807625652</v>
      </c>
    </row>
    <row r="45" spans="1:12" s="110" customFormat="1" ht="15" customHeight="1" x14ac:dyDescent="0.2">
      <c r="A45" s="120"/>
      <c r="B45" s="119"/>
      <c r="C45" s="268" t="s">
        <v>106</v>
      </c>
      <c r="D45" s="182"/>
      <c r="E45" s="113">
        <v>38.888888888888886</v>
      </c>
      <c r="F45" s="115">
        <v>434</v>
      </c>
      <c r="G45" s="114">
        <v>464</v>
      </c>
      <c r="H45" s="114">
        <v>471</v>
      </c>
      <c r="I45" s="114">
        <v>465</v>
      </c>
      <c r="J45" s="140">
        <v>459</v>
      </c>
      <c r="K45" s="114">
        <v>-25</v>
      </c>
      <c r="L45" s="116">
        <v>-5.4466230936819171</v>
      </c>
    </row>
    <row r="46" spans="1:12" s="110" customFormat="1" ht="15" customHeight="1" x14ac:dyDescent="0.2">
      <c r="A46" s="123"/>
      <c r="B46" s="124"/>
      <c r="C46" s="260" t="s">
        <v>107</v>
      </c>
      <c r="D46" s="261"/>
      <c r="E46" s="125">
        <v>61.111111111111114</v>
      </c>
      <c r="F46" s="143">
        <v>682</v>
      </c>
      <c r="G46" s="144">
        <v>723</v>
      </c>
      <c r="H46" s="144">
        <v>724</v>
      </c>
      <c r="I46" s="144">
        <v>717</v>
      </c>
      <c r="J46" s="145">
        <v>695</v>
      </c>
      <c r="K46" s="144">
        <v>-13</v>
      </c>
      <c r="L46" s="146">
        <v>-1.8705035971223021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6" t="s">
        <v>210</v>
      </c>
      <c r="B51" s="566"/>
      <c r="C51" s="566"/>
      <c r="D51" s="566"/>
      <c r="E51" s="566"/>
      <c r="F51" s="566"/>
      <c r="G51" s="566"/>
      <c r="H51" s="566"/>
      <c r="I51" s="566"/>
      <c r="J51" s="566"/>
      <c r="K51" s="566"/>
      <c r="L51" s="566"/>
    </row>
    <row r="52" spans="1:12" ht="11.25" x14ac:dyDescent="0.2">
      <c r="A52" s="566" t="s">
        <v>211</v>
      </c>
      <c r="B52" s="566"/>
      <c r="C52" s="566"/>
      <c r="D52" s="566"/>
      <c r="E52" s="566"/>
      <c r="F52" s="566"/>
      <c r="G52" s="566"/>
      <c r="H52" s="566"/>
      <c r="I52" s="566"/>
      <c r="J52" s="566"/>
      <c r="K52" s="566"/>
      <c r="L52" s="566"/>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69" t="s">
        <v>330</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213</v>
      </c>
      <c r="B7" s="587"/>
      <c r="C7" s="580" t="s">
        <v>94</v>
      </c>
      <c r="D7" s="583" t="s">
        <v>326</v>
      </c>
      <c r="E7" s="584"/>
      <c r="F7" s="584"/>
      <c r="G7" s="584"/>
      <c r="H7" s="585"/>
      <c r="I7" s="586" t="s">
        <v>180</v>
      </c>
      <c r="J7" s="587"/>
      <c r="K7" s="96"/>
      <c r="L7" s="96"/>
      <c r="M7" s="96"/>
      <c r="N7" s="96"/>
      <c r="O7" s="96"/>
    </row>
    <row r="8" spans="1:15" ht="21.75" customHeight="1" x14ac:dyDescent="0.2">
      <c r="A8" s="614"/>
      <c r="B8" s="615"/>
      <c r="C8" s="581"/>
      <c r="D8" s="590" t="s">
        <v>97</v>
      </c>
      <c r="E8" s="590" t="s">
        <v>98</v>
      </c>
      <c r="F8" s="590" t="s">
        <v>99</v>
      </c>
      <c r="G8" s="590" t="s">
        <v>100</v>
      </c>
      <c r="H8" s="590" t="s">
        <v>101</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5920</v>
      </c>
      <c r="E11" s="114">
        <v>6231</v>
      </c>
      <c r="F11" s="114">
        <v>6263</v>
      </c>
      <c r="G11" s="114">
        <v>6343</v>
      </c>
      <c r="H11" s="140">
        <v>6282</v>
      </c>
      <c r="I11" s="115">
        <v>-362</v>
      </c>
      <c r="J11" s="116">
        <v>-5.7624960203756768</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3.5810810810810811</v>
      </c>
      <c r="D14" s="115">
        <v>212</v>
      </c>
      <c r="E14" s="114">
        <v>218</v>
      </c>
      <c r="F14" s="114">
        <v>212</v>
      </c>
      <c r="G14" s="114">
        <v>220</v>
      </c>
      <c r="H14" s="140">
        <v>219</v>
      </c>
      <c r="I14" s="115">
        <v>-7</v>
      </c>
      <c r="J14" s="116">
        <v>-3.1963470319634704</v>
      </c>
      <c r="K14" s="110"/>
      <c r="L14" s="110"/>
      <c r="M14" s="110"/>
      <c r="N14" s="110"/>
      <c r="O14" s="110"/>
    </row>
    <row r="15" spans="1:15" s="110" customFormat="1" ht="24.95" customHeight="1" x14ac:dyDescent="0.2">
      <c r="A15" s="193" t="s">
        <v>216</v>
      </c>
      <c r="B15" s="199" t="s">
        <v>217</v>
      </c>
      <c r="C15" s="113">
        <v>1.1993243243243243</v>
      </c>
      <c r="D15" s="115">
        <v>71</v>
      </c>
      <c r="E15" s="114">
        <v>76</v>
      </c>
      <c r="F15" s="114">
        <v>72</v>
      </c>
      <c r="G15" s="114">
        <v>73</v>
      </c>
      <c r="H15" s="140">
        <v>69</v>
      </c>
      <c r="I15" s="115">
        <v>2</v>
      </c>
      <c r="J15" s="116">
        <v>2.8985507246376812</v>
      </c>
    </row>
    <row r="16" spans="1:15" s="287" customFormat="1" ht="24.95" customHeight="1" x14ac:dyDescent="0.2">
      <c r="A16" s="193" t="s">
        <v>218</v>
      </c>
      <c r="B16" s="199" t="s">
        <v>141</v>
      </c>
      <c r="C16" s="113">
        <v>1.9932432432432432</v>
      </c>
      <c r="D16" s="115">
        <v>118</v>
      </c>
      <c r="E16" s="114">
        <v>118</v>
      </c>
      <c r="F16" s="114">
        <v>116</v>
      </c>
      <c r="G16" s="114">
        <v>120</v>
      </c>
      <c r="H16" s="140">
        <v>123</v>
      </c>
      <c r="I16" s="115">
        <v>-5</v>
      </c>
      <c r="J16" s="116">
        <v>-4.0650406504065044</v>
      </c>
      <c r="K16" s="110"/>
      <c r="L16" s="110"/>
      <c r="M16" s="110"/>
      <c r="N16" s="110"/>
      <c r="O16" s="110"/>
    </row>
    <row r="17" spans="1:15" s="110" customFormat="1" ht="24.95" customHeight="1" x14ac:dyDescent="0.2">
      <c r="A17" s="193" t="s">
        <v>142</v>
      </c>
      <c r="B17" s="199" t="s">
        <v>220</v>
      </c>
      <c r="C17" s="113">
        <v>0.38851351351351349</v>
      </c>
      <c r="D17" s="115">
        <v>23</v>
      </c>
      <c r="E17" s="114">
        <v>24</v>
      </c>
      <c r="F17" s="114">
        <v>24</v>
      </c>
      <c r="G17" s="114">
        <v>27</v>
      </c>
      <c r="H17" s="140">
        <v>27</v>
      </c>
      <c r="I17" s="115">
        <v>-4</v>
      </c>
      <c r="J17" s="116">
        <v>-14.814814814814815</v>
      </c>
    </row>
    <row r="18" spans="1:15" s="287" customFormat="1" ht="24.95" customHeight="1" x14ac:dyDescent="0.2">
      <c r="A18" s="201" t="s">
        <v>144</v>
      </c>
      <c r="B18" s="202" t="s">
        <v>145</v>
      </c>
      <c r="C18" s="113">
        <v>2.939189189189189</v>
      </c>
      <c r="D18" s="115">
        <v>174</v>
      </c>
      <c r="E18" s="114">
        <v>183</v>
      </c>
      <c r="F18" s="114">
        <v>183</v>
      </c>
      <c r="G18" s="114">
        <v>177</v>
      </c>
      <c r="H18" s="140">
        <v>166</v>
      </c>
      <c r="I18" s="115">
        <v>8</v>
      </c>
      <c r="J18" s="116">
        <v>4.8192771084337354</v>
      </c>
      <c r="K18" s="110"/>
      <c r="L18" s="110"/>
      <c r="M18" s="110"/>
      <c r="N18" s="110"/>
      <c r="O18" s="110"/>
    </row>
    <row r="19" spans="1:15" s="110" customFormat="1" ht="24.95" customHeight="1" x14ac:dyDescent="0.2">
      <c r="A19" s="193" t="s">
        <v>146</v>
      </c>
      <c r="B19" s="199" t="s">
        <v>147</v>
      </c>
      <c r="C19" s="113">
        <v>15.861486486486486</v>
      </c>
      <c r="D19" s="115">
        <v>939</v>
      </c>
      <c r="E19" s="114">
        <v>960</v>
      </c>
      <c r="F19" s="114">
        <v>934</v>
      </c>
      <c r="G19" s="114">
        <v>941</v>
      </c>
      <c r="H19" s="140">
        <v>946</v>
      </c>
      <c r="I19" s="115">
        <v>-7</v>
      </c>
      <c r="J19" s="116">
        <v>-0.7399577167019028</v>
      </c>
    </row>
    <row r="20" spans="1:15" s="287" customFormat="1" ht="24.95" customHeight="1" x14ac:dyDescent="0.2">
      <c r="A20" s="193" t="s">
        <v>148</v>
      </c>
      <c r="B20" s="199" t="s">
        <v>149</v>
      </c>
      <c r="C20" s="113">
        <v>10.405405405405405</v>
      </c>
      <c r="D20" s="115">
        <v>616</v>
      </c>
      <c r="E20" s="114">
        <v>663</v>
      </c>
      <c r="F20" s="114">
        <v>675</v>
      </c>
      <c r="G20" s="114">
        <v>742</v>
      </c>
      <c r="H20" s="140">
        <v>767</v>
      </c>
      <c r="I20" s="115">
        <v>-151</v>
      </c>
      <c r="J20" s="116">
        <v>-19.687092568448502</v>
      </c>
      <c r="K20" s="110"/>
      <c r="L20" s="110"/>
      <c r="M20" s="110"/>
      <c r="N20" s="110"/>
      <c r="O20" s="110"/>
    </row>
    <row r="21" spans="1:15" s="110" customFormat="1" ht="24.95" customHeight="1" x14ac:dyDescent="0.2">
      <c r="A21" s="201" t="s">
        <v>150</v>
      </c>
      <c r="B21" s="202" t="s">
        <v>151</v>
      </c>
      <c r="C21" s="113">
        <v>12.668918918918919</v>
      </c>
      <c r="D21" s="115">
        <v>750</v>
      </c>
      <c r="E21" s="114">
        <v>927</v>
      </c>
      <c r="F21" s="114">
        <v>959</v>
      </c>
      <c r="G21" s="114">
        <v>981</v>
      </c>
      <c r="H21" s="140">
        <v>910</v>
      </c>
      <c r="I21" s="115">
        <v>-160</v>
      </c>
      <c r="J21" s="116">
        <v>-17.582417582417584</v>
      </c>
    </row>
    <row r="22" spans="1:15" s="110" customFormat="1" ht="24.95" customHeight="1" x14ac:dyDescent="0.2">
      <c r="A22" s="201" t="s">
        <v>152</v>
      </c>
      <c r="B22" s="199" t="s">
        <v>153</v>
      </c>
      <c r="C22" s="113">
        <v>4.3581081081081079</v>
      </c>
      <c r="D22" s="115">
        <v>258</v>
      </c>
      <c r="E22" s="114">
        <v>244</v>
      </c>
      <c r="F22" s="114">
        <v>257</v>
      </c>
      <c r="G22" s="114">
        <v>245</v>
      </c>
      <c r="H22" s="140">
        <v>258</v>
      </c>
      <c r="I22" s="115">
        <v>0</v>
      </c>
      <c r="J22" s="116">
        <v>0</v>
      </c>
    </row>
    <row r="23" spans="1:15" s="110" customFormat="1" ht="24.95" customHeight="1" x14ac:dyDescent="0.2">
      <c r="A23" s="193" t="s">
        <v>154</v>
      </c>
      <c r="B23" s="199" t="s">
        <v>155</v>
      </c>
      <c r="C23" s="113">
        <v>1.5540540540540539</v>
      </c>
      <c r="D23" s="115">
        <v>92</v>
      </c>
      <c r="E23" s="114">
        <v>91</v>
      </c>
      <c r="F23" s="114">
        <v>87</v>
      </c>
      <c r="G23" s="114">
        <v>80</v>
      </c>
      <c r="H23" s="140">
        <v>80</v>
      </c>
      <c r="I23" s="115">
        <v>12</v>
      </c>
      <c r="J23" s="116">
        <v>15</v>
      </c>
    </row>
    <row r="24" spans="1:15" s="110" customFormat="1" ht="24.95" customHeight="1" x14ac:dyDescent="0.2">
      <c r="A24" s="193" t="s">
        <v>156</v>
      </c>
      <c r="B24" s="199" t="s">
        <v>221</v>
      </c>
      <c r="C24" s="113">
        <v>11.064189189189189</v>
      </c>
      <c r="D24" s="115">
        <v>655</v>
      </c>
      <c r="E24" s="114">
        <v>688</v>
      </c>
      <c r="F24" s="114">
        <v>682</v>
      </c>
      <c r="G24" s="114">
        <v>666</v>
      </c>
      <c r="H24" s="140">
        <v>658</v>
      </c>
      <c r="I24" s="115">
        <v>-3</v>
      </c>
      <c r="J24" s="116">
        <v>-0.45592705167173253</v>
      </c>
    </row>
    <row r="25" spans="1:15" s="110" customFormat="1" ht="24.95" customHeight="1" x14ac:dyDescent="0.2">
      <c r="A25" s="193" t="s">
        <v>222</v>
      </c>
      <c r="B25" s="204" t="s">
        <v>159</v>
      </c>
      <c r="C25" s="113">
        <v>6.6216216216216219</v>
      </c>
      <c r="D25" s="115">
        <v>392</v>
      </c>
      <c r="E25" s="114">
        <v>378</v>
      </c>
      <c r="F25" s="114">
        <v>404</v>
      </c>
      <c r="G25" s="114">
        <v>392</v>
      </c>
      <c r="H25" s="140">
        <v>350</v>
      </c>
      <c r="I25" s="115">
        <v>42</v>
      </c>
      <c r="J25" s="116">
        <v>12</v>
      </c>
    </row>
    <row r="26" spans="1:15" s="110" customFormat="1" ht="24.95" customHeight="1" x14ac:dyDescent="0.2">
      <c r="A26" s="201">
        <v>782.78300000000002</v>
      </c>
      <c r="B26" s="203" t="s">
        <v>160</v>
      </c>
      <c r="C26" s="113">
        <v>1.0304054054054055</v>
      </c>
      <c r="D26" s="115">
        <v>61</v>
      </c>
      <c r="E26" s="114">
        <v>63</v>
      </c>
      <c r="F26" s="114">
        <v>60</v>
      </c>
      <c r="G26" s="114">
        <v>59</v>
      </c>
      <c r="H26" s="140">
        <v>52</v>
      </c>
      <c r="I26" s="115">
        <v>9</v>
      </c>
      <c r="J26" s="116">
        <v>17.307692307692307</v>
      </c>
    </row>
    <row r="27" spans="1:15" s="110" customFormat="1" ht="24.95" customHeight="1" x14ac:dyDescent="0.2">
      <c r="A27" s="193" t="s">
        <v>161</v>
      </c>
      <c r="B27" s="199" t="s">
        <v>162</v>
      </c>
      <c r="C27" s="113">
        <v>0.70945945945945943</v>
      </c>
      <c r="D27" s="115">
        <v>42</v>
      </c>
      <c r="E27" s="114">
        <v>43</v>
      </c>
      <c r="F27" s="114">
        <v>40</v>
      </c>
      <c r="G27" s="114">
        <v>39</v>
      </c>
      <c r="H27" s="140">
        <v>46</v>
      </c>
      <c r="I27" s="115">
        <v>-4</v>
      </c>
      <c r="J27" s="116">
        <v>-8.695652173913043</v>
      </c>
    </row>
    <row r="28" spans="1:15" s="110" customFormat="1" ht="24.95" customHeight="1" x14ac:dyDescent="0.2">
      <c r="A28" s="193" t="s">
        <v>163</v>
      </c>
      <c r="B28" s="199" t="s">
        <v>164</v>
      </c>
      <c r="C28" s="113">
        <v>2.060810810810811</v>
      </c>
      <c r="D28" s="115">
        <v>122</v>
      </c>
      <c r="E28" s="114">
        <v>123</v>
      </c>
      <c r="F28" s="114">
        <v>105</v>
      </c>
      <c r="G28" s="114">
        <v>121</v>
      </c>
      <c r="H28" s="140">
        <v>122</v>
      </c>
      <c r="I28" s="115">
        <v>0</v>
      </c>
      <c r="J28" s="116">
        <v>0</v>
      </c>
    </row>
    <row r="29" spans="1:15" s="110" customFormat="1" ht="24.95" customHeight="1" x14ac:dyDescent="0.2">
      <c r="A29" s="193">
        <v>86</v>
      </c>
      <c r="B29" s="199" t="s">
        <v>165</v>
      </c>
      <c r="C29" s="113">
        <v>5.3040540540540544</v>
      </c>
      <c r="D29" s="115">
        <v>314</v>
      </c>
      <c r="E29" s="114">
        <v>348</v>
      </c>
      <c r="F29" s="114">
        <v>356</v>
      </c>
      <c r="G29" s="114">
        <v>369</v>
      </c>
      <c r="H29" s="140">
        <v>396</v>
      </c>
      <c r="I29" s="115">
        <v>-82</v>
      </c>
      <c r="J29" s="116">
        <v>-20.707070707070706</v>
      </c>
    </row>
    <row r="30" spans="1:15" s="110" customFormat="1" ht="24.95" customHeight="1" x14ac:dyDescent="0.2">
      <c r="A30" s="193">
        <v>87.88</v>
      </c>
      <c r="B30" s="204" t="s">
        <v>166</v>
      </c>
      <c r="C30" s="113">
        <v>3.2094594594594597</v>
      </c>
      <c r="D30" s="115">
        <v>190</v>
      </c>
      <c r="E30" s="114">
        <v>210</v>
      </c>
      <c r="F30" s="114">
        <v>208</v>
      </c>
      <c r="G30" s="114">
        <v>199</v>
      </c>
      <c r="H30" s="140">
        <v>209</v>
      </c>
      <c r="I30" s="115">
        <v>-19</v>
      </c>
      <c r="J30" s="116">
        <v>-9.0909090909090917</v>
      </c>
    </row>
    <row r="31" spans="1:15" s="110" customFormat="1" ht="24.95" customHeight="1" x14ac:dyDescent="0.2">
      <c r="A31" s="193" t="s">
        <v>167</v>
      </c>
      <c r="B31" s="199" t="s">
        <v>168</v>
      </c>
      <c r="C31" s="113">
        <v>18.023648648648649</v>
      </c>
      <c r="D31" s="115">
        <v>1067</v>
      </c>
      <c r="E31" s="114">
        <v>1059</v>
      </c>
      <c r="F31" s="114">
        <v>1069</v>
      </c>
      <c r="G31" s="114">
        <v>1078</v>
      </c>
      <c r="H31" s="140">
        <v>1072</v>
      </c>
      <c r="I31" s="115">
        <v>-5</v>
      </c>
      <c r="J31" s="116">
        <v>-0.46641791044776121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92.871621621621628</v>
      </c>
      <c r="D36" s="143">
        <v>5498</v>
      </c>
      <c r="E36" s="144">
        <v>5797</v>
      </c>
      <c r="F36" s="144">
        <v>5836</v>
      </c>
      <c r="G36" s="144">
        <v>5912</v>
      </c>
      <c r="H36" s="145">
        <v>5866</v>
      </c>
      <c r="I36" s="143">
        <v>-368</v>
      </c>
      <c r="J36" s="146">
        <v>-6.2734401636549606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3" t="s">
        <v>225</v>
      </c>
      <c r="B39" s="613"/>
      <c r="C39" s="613"/>
      <c r="D39" s="613"/>
      <c r="E39" s="613"/>
      <c r="F39" s="613"/>
      <c r="G39" s="613"/>
      <c r="H39" s="613"/>
      <c r="I39" s="613"/>
      <c r="J39" s="613"/>
    </row>
    <row r="40" spans="1:10" ht="18.75" customHeight="1" x14ac:dyDescent="0.2">
      <c r="A40" s="613"/>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69" t="s">
        <v>331</v>
      </c>
      <c r="B3" s="569"/>
      <c r="C3" s="569"/>
      <c r="D3" s="569"/>
      <c r="E3" s="569"/>
      <c r="F3" s="569"/>
      <c r="G3" s="569"/>
      <c r="H3" s="569"/>
      <c r="I3" s="569"/>
      <c r="J3" s="569"/>
      <c r="K3" s="569"/>
    </row>
    <row r="4" spans="1:15" s="94" customFormat="1" ht="12" customHeight="1" x14ac:dyDescent="0.2">
      <c r="A4" s="570" t="s">
        <v>92</v>
      </c>
      <c r="B4" s="570"/>
      <c r="C4" s="570"/>
      <c r="D4" s="570"/>
      <c r="E4" s="570"/>
      <c r="F4" s="570"/>
      <c r="G4" s="570"/>
      <c r="H4" s="570"/>
      <c r="I4" s="570"/>
      <c r="J4" s="570"/>
      <c r="K4" s="570"/>
    </row>
    <row r="5" spans="1:15" s="94" customFormat="1" ht="12" customHeight="1" x14ac:dyDescent="0.2">
      <c r="A5" s="571" t="s">
        <v>57</v>
      </c>
      <c r="B5" s="571"/>
      <c r="C5" s="571"/>
      <c r="D5" s="571"/>
      <c r="E5" s="571"/>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332</v>
      </c>
      <c r="B7" s="575"/>
      <c r="C7" s="575"/>
      <c r="D7" s="580" t="s">
        <v>94</v>
      </c>
      <c r="E7" s="583" t="s">
        <v>326</v>
      </c>
      <c r="F7" s="584"/>
      <c r="G7" s="584"/>
      <c r="H7" s="584"/>
      <c r="I7" s="585"/>
      <c r="J7" s="586" t="s">
        <v>180</v>
      </c>
      <c r="K7" s="587"/>
      <c r="L7" s="96"/>
      <c r="M7" s="96"/>
      <c r="N7" s="96"/>
      <c r="O7" s="96"/>
    </row>
    <row r="8" spans="1:15" ht="21.75" customHeight="1" x14ac:dyDescent="0.2">
      <c r="A8" s="576"/>
      <c r="B8" s="577"/>
      <c r="C8" s="577"/>
      <c r="D8" s="581"/>
      <c r="E8" s="590" t="s">
        <v>97</v>
      </c>
      <c r="F8" s="590" t="s">
        <v>98</v>
      </c>
      <c r="G8" s="590" t="s">
        <v>99</v>
      </c>
      <c r="H8" s="590" t="s">
        <v>100</v>
      </c>
      <c r="I8" s="590" t="s">
        <v>101</v>
      </c>
      <c r="J8" s="588"/>
      <c r="K8" s="589"/>
    </row>
    <row r="9" spans="1:15" ht="12" customHeight="1" x14ac:dyDescent="0.2">
      <c r="A9" s="576"/>
      <c r="B9" s="577"/>
      <c r="C9" s="577"/>
      <c r="D9" s="581"/>
      <c r="E9" s="591"/>
      <c r="F9" s="591"/>
      <c r="G9" s="591"/>
      <c r="H9" s="591"/>
      <c r="I9" s="591"/>
      <c r="J9" s="98" t="s">
        <v>102</v>
      </c>
      <c r="K9" s="99" t="s">
        <v>103</v>
      </c>
    </row>
    <row r="10" spans="1:15" ht="12" customHeight="1" x14ac:dyDescent="0.2">
      <c r="A10" s="578"/>
      <c r="B10" s="579"/>
      <c r="C10" s="579"/>
      <c r="D10" s="582"/>
      <c r="E10" s="100">
        <v>1</v>
      </c>
      <c r="F10" s="100">
        <v>2</v>
      </c>
      <c r="G10" s="100">
        <v>3</v>
      </c>
      <c r="H10" s="100">
        <v>4</v>
      </c>
      <c r="I10" s="100">
        <v>5</v>
      </c>
      <c r="J10" s="100">
        <v>6</v>
      </c>
      <c r="K10" s="100">
        <v>7</v>
      </c>
    </row>
    <row r="11" spans="1:15" ht="18" customHeight="1" x14ac:dyDescent="0.2">
      <c r="A11" s="297" t="s">
        <v>104</v>
      </c>
      <c r="B11" s="298"/>
      <c r="C11" s="299"/>
      <c r="D11" s="262">
        <v>100</v>
      </c>
      <c r="E11" s="263">
        <v>5920</v>
      </c>
      <c r="F11" s="264">
        <v>6231</v>
      </c>
      <c r="G11" s="264">
        <v>6263</v>
      </c>
      <c r="H11" s="264">
        <v>6343</v>
      </c>
      <c r="I11" s="265">
        <v>6282</v>
      </c>
      <c r="J11" s="263">
        <v>-362</v>
      </c>
      <c r="K11" s="266">
        <v>-5.7624960203756768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44.932432432432435</v>
      </c>
      <c r="E13" s="115">
        <v>2660</v>
      </c>
      <c r="F13" s="114">
        <v>2738</v>
      </c>
      <c r="G13" s="114">
        <v>2781</v>
      </c>
      <c r="H13" s="114">
        <v>2809</v>
      </c>
      <c r="I13" s="140">
        <v>2759</v>
      </c>
      <c r="J13" s="115">
        <v>-99</v>
      </c>
      <c r="K13" s="116">
        <v>-3.5882566147154766</v>
      </c>
    </row>
    <row r="14" spans="1:15" ht="15.95" customHeight="1" x14ac:dyDescent="0.2">
      <c r="A14" s="306" t="s">
        <v>230</v>
      </c>
      <c r="B14" s="307"/>
      <c r="C14" s="308"/>
      <c r="D14" s="113">
        <v>42.702702702702702</v>
      </c>
      <c r="E14" s="115">
        <v>2528</v>
      </c>
      <c r="F14" s="114">
        <v>2751</v>
      </c>
      <c r="G14" s="114">
        <v>2762</v>
      </c>
      <c r="H14" s="114">
        <v>2810</v>
      </c>
      <c r="I14" s="140">
        <v>2801</v>
      </c>
      <c r="J14" s="115">
        <v>-273</v>
      </c>
      <c r="K14" s="116">
        <v>-9.7465191003213132</v>
      </c>
    </row>
    <row r="15" spans="1:15" ht="15.95" customHeight="1" x14ac:dyDescent="0.2">
      <c r="A15" s="306" t="s">
        <v>231</v>
      </c>
      <c r="B15" s="307"/>
      <c r="C15" s="308"/>
      <c r="D15" s="113">
        <v>6.3006756756756754</v>
      </c>
      <c r="E15" s="115">
        <v>373</v>
      </c>
      <c r="F15" s="114">
        <v>388</v>
      </c>
      <c r="G15" s="114">
        <v>373</v>
      </c>
      <c r="H15" s="114">
        <v>366</v>
      </c>
      <c r="I15" s="140">
        <v>366</v>
      </c>
      <c r="J15" s="115">
        <v>7</v>
      </c>
      <c r="K15" s="116">
        <v>1.9125683060109289</v>
      </c>
    </row>
    <row r="16" spans="1:15" ht="15.95" customHeight="1" x14ac:dyDescent="0.2">
      <c r="A16" s="306" t="s">
        <v>232</v>
      </c>
      <c r="B16" s="307"/>
      <c r="C16" s="308"/>
      <c r="D16" s="113">
        <v>2.1959459459459461</v>
      </c>
      <c r="E16" s="115">
        <v>130</v>
      </c>
      <c r="F16" s="114">
        <v>127</v>
      </c>
      <c r="G16" s="114">
        <v>119</v>
      </c>
      <c r="H16" s="114">
        <v>124</v>
      </c>
      <c r="I16" s="140">
        <v>127</v>
      </c>
      <c r="J16" s="115">
        <v>3</v>
      </c>
      <c r="K16" s="116">
        <v>2.3622047244094486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0.1858108108108108</v>
      </c>
      <c r="E18" s="115">
        <v>11</v>
      </c>
      <c r="F18" s="114">
        <v>9</v>
      </c>
      <c r="G18" s="114">
        <v>10</v>
      </c>
      <c r="H18" s="114">
        <v>12</v>
      </c>
      <c r="I18" s="140">
        <v>10</v>
      </c>
      <c r="J18" s="115">
        <v>1</v>
      </c>
      <c r="K18" s="116">
        <v>10</v>
      </c>
    </row>
    <row r="19" spans="1:11" ht="14.1" customHeight="1" x14ac:dyDescent="0.2">
      <c r="A19" s="306" t="s">
        <v>235</v>
      </c>
      <c r="B19" s="307" t="s">
        <v>236</v>
      </c>
      <c r="C19" s="308"/>
      <c r="D19" s="113">
        <v>0.11824324324324324</v>
      </c>
      <c r="E19" s="115">
        <v>7</v>
      </c>
      <c r="F19" s="114">
        <v>6</v>
      </c>
      <c r="G19" s="114">
        <v>6</v>
      </c>
      <c r="H19" s="114">
        <v>6</v>
      </c>
      <c r="I19" s="140">
        <v>6</v>
      </c>
      <c r="J19" s="115">
        <v>1</v>
      </c>
      <c r="K19" s="116">
        <v>16.666666666666668</v>
      </c>
    </row>
    <row r="20" spans="1:11" ht="14.1" customHeight="1" x14ac:dyDescent="0.2">
      <c r="A20" s="306">
        <v>12</v>
      </c>
      <c r="B20" s="307" t="s">
        <v>237</v>
      </c>
      <c r="C20" s="308"/>
      <c r="D20" s="113">
        <v>0.82770270270270274</v>
      </c>
      <c r="E20" s="115">
        <v>49</v>
      </c>
      <c r="F20" s="114">
        <v>53</v>
      </c>
      <c r="G20" s="114">
        <v>58</v>
      </c>
      <c r="H20" s="114">
        <v>57</v>
      </c>
      <c r="I20" s="140">
        <v>50</v>
      </c>
      <c r="J20" s="115">
        <v>-1</v>
      </c>
      <c r="K20" s="116">
        <v>-2</v>
      </c>
    </row>
    <row r="21" spans="1:11" ht="14.1" customHeight="1" x14ac:dyDescent="0.2">
      <c r="A21" s="306">
        <v>21</v>
      </c>
      <c r="B21" s="307" t="s">
        <v>238</v>
      </c>
      <c r="C21" s="308"/>
      <c r="D21" s="113" t="s">
        <v>513</v>
      </c>
      <c r="E21" s="115" t="s">
        <v>513</v>
      </c>
      <c r="F21" s="114" t="s">
        <v>513</v>
      </c>
      <c r="G21" s="114" t="s">
        <v>513</v>
      </c>
      <c r="H21" s="114" t="s">
        <v>513</v>
      </c>
      <c r="I21" s="140" t="s">
        <v>513</v>
      </c>
      <c r="J21" s="115" t="s">
        <v>513</v>
      </c>
      <c r="K21" s="116" t="s">
        <v>513</v>
      </c>
    </row>
    <row r="22" spans="1:11" ht="14.1" customHeight="1" x14ac:dyDescent="0.2">
      <c r="A22" s="306">
        <v>22</v>
      </c>
      <c r="B22" s="307" t="s">
        <v>239</v>
      </c>
      <c r="C22" s="308"/>
      <c r="D22" s="113" t="s">
        <v>513</v>
      </c>
      <c r="E22" s="115" t="s">
        <v>513</v>
      </c>
      <c r="F22" s="114">
        <v>12</v>
      </c>
      <c r="G22" s="114">
        <v>14</v>
      </c>
      <c r="H22" s="114">
        <v>13</v>
      </c>
      <c r="I22" s="140">
        <v>12</v>
      </c>
      <c r="J22" s="115" t="s">
        <v>513</v>
      </c>
      <c r="K22" s="116" t="s">
        <v>513</v>
      </c>
    </row>
    <row r="23" spans="1:11" ht="14.1" customHeight="1" x14ac:dyDescent="0.2">
      <c r="A23" s="306">
        <v>23</v>
      </c>
      <c r="B23" s="307" t="s">
        <v>240</v>
      </c>
      <c r="C23" s="308"/>
      <c r="D23" s="113">
        <v>0.30405405405405406</v>
      </c>
      <c r="E23" s="115">
        <v>18</v>
      </c>
      <c r="F23" s="114">
        <v>20</v>
      </c>
      <c r="G23" s="114">
        <v>16</v>
      </c>
      <c r="H23" s="114">
        <v>17</v>
      </c>
      <c r="I23" s="140">
        <v>19</v>
      </c>
      <c r="J23" s="115">
        <v>-1</v>
      </c>
      <c r="K23" s="116">
        <v>-5.2631578947368425</v>
      </c>
    </row>
    <row r="24" spans="1:11" ht="14.1" customHeight="1" x14ac:dyDescent="0.2">
      <c r="A24" s="306">
        <v>24</v>
      </c>
      <c r="B24" s="307" t="s">
        <v>241</v>
      </c>
      <c r="C24" s="308"/>
      <c r="D24" s="113">
        <v>0.28716216216216217</v>
      </c>
      <c r="E24" s="115">
        <v>17</v>
      </c>
      <c r="F24" s="114">
        <v>17</v>
      </c>
      <c r="G24" s="114">
        <v>19</v>
      </c>
      <c r="H24" s="114">
        <v>21</v>
      </c>
      <c r="I24" s="140">
        <v>24</v>
      </c>
      <c r="J24" s="115">
        <v>-7</v>
      </c>
      <c r="K24" s="116">
        <v>-29.166666666666668</v>
      </c>
    </row>
    <row r="25" spans="1:11" ht="14.1" customHeight="1" x14ac:dyDescent="0.2">
      <c r="A25" s="306">
        <v>25</v>
      </c>
      <c r="B25" s="307" t="s">
        <v>242</v>
      </c>
      <c r="C25" s="308"/>
      <c r="D25" s="113">
        <v>1.1993243243243243</v>
      </c>
      <c r="E25" s="115">
        <v>71</v>
      </c>
      <c r="F25" s="114">
        <v>74</v>
      </c>
      <c r="G25" s="114">
        <v>73</v>
      </c>
      <c r="H25" s="114">
        <v>73</v>
      </c>
      <c r="I25" s="140">
        <v>65</v>
      </c>
      <c r="J25" s="115">
        <v>6</v>
      </c>
      <c r="K25" s="116">
        <v>9.2307692307692299</v>
      </c>
    </row>
    <row r="26" spans="1:11" ht="14.1" customHeight="1" x14ac:dyDescent="0.2">
      <c r="A26" s="306">
        <v>26</v>
      </c>
      <c r="B26" s="307" t="s">
        <v>243</v>
      </c>
      <c r="C26" s="308"/>
      <c r="D26" s="113">
        <v>0.54054054054054057</v>
      </c>
      <c r="E26" s="115">
        <v>32</v>
      </c>
      <c r="F26" s="114">
        <v>30</v>
      </c>
      <c r="G26" s="114">
        <v>27</v>
      </c>
      <c r="H26" s="114">
        <v>22</v>
      </c>
      <c r="I26" s="140">
        <v>25</v>
      </c>
      <c r="J26" s="115">
        <v>7</v>
      </c>
      <c r="K26" s="116">
        <v>28</v>
      </c>
    </row>
    <row r="27" spans="1:11" ht="14.1" customHeight="1" x14ac:dyDescent="0.2">
      <c r="A27" s="306">
        <v>27</v>
      </c>
      <c r="B27" s="307" t="s">
        <v>244</v>
      </c>
      <c r="C27" s="308"/>
      <c r="D27" s="113">
        <v>0.16891891891891891</v>
      </c>
      <c r="E27" s="115">
        <v>10</v>
      </c>
      <c r="F27" s="114">
        <v>11</v>
      </c>
      <c r="G27" s="114">
        <v>11</v>
      </c>
      <c r="H27" s="114">
        <v>17</v>
      </c>
      <c r="I27" s="140">
        <v>21</v>
      </c>
      <c r="J27" s="115">
        <v>-11</v>
      </c>
      <c r="K27" s="116">
        <v>-52.38095238095238</v>
      </c>
    </row>
    <row r="28" spans="1:11" ht="14.1" customHeight="1" x14ac:dyDescent="0.2">
      <c r="A28" s="306">
        <v>28</v>
      </c>
      <c r="B28" s="307" t="s">
        <v>245</v>
      </c>
      <c r="C28" s="308"/>
      <c r="D28" s="113">
        <v>0.3716216216216216</v>
      </c>
      <c r="E28" s="115">
        <v>22</v>
      </c>
      <c r="F28" s="114">
        <v>19</v>
      </c>
      <c r="G28" s="114">
        <v>22</v>
      </c>
      <c r="H28" s="114">
        <v>19</v>
      </c>
      <c r="I28" s="140">
        <v>18</v>
      </c>
      <c r="J28" s="115">
        <v>4</v>
      </c>
      <c r="K28" s="116">
        <v>22.222222222222221</v>
      </c>
    </row>
    <row r="29" spans="1:11" ht="14.1" customHeight="1" x14ac:dyDescent="0.2">
      <c r="A29" s="306">
        <v>29</v>
      </c>
      <c r="B29" s="307" t="s">
        <v>246</v>
      </c>
      <c r="C29" s="308"/>
      <c r="D29" s="113">
        <v>2.685810810810811</v>
      </c>
      <c r="E29" s="115">
        <v>159</v>
      </c>
      <c r="F29" s="114">
        <v>193</v>
      </c>
      <c r="G29" s="114">
        <v>186</v>
      </c>
      <c r="H29" s="114">
        <v>199</v>
      </c>
      <c r="I29" s="140">
        <v>200</v>
      </c>
      <c r="J29" s="115">
        <v>-41</v>
      </c>
      <c r="K29" s="116">
        <v>-20.5</v>
      </c>
    </row>
    <row r="30" spans="1:11" ht="14.1" customHeight="1" x14ac:dyDescent="0.2">
      <c r="A30" s="306" t="s">
        <v>247</v>
      </c>
      <c r="B30" s="307" t="s">
        <v>248</v>
      </c>
      <c r="C30" s="308"/>
      <c r="D30" s="113">
        <v>0.32094594594594594</v>
      </c>
      <c r="E30" s="115">
        <v>19</v>
      </c>
      <c r="F30" s="114">
        <v>21</v>
      </c>
      <c r="G30" s="114">
        <v>24</v>
      </c>
      <c r="H30" s="114">
        <v>23</v>
      </c>
      <c r="I30" s="140">
        <v>21</v>
      </c>
      <c r="J30" s="115">
        <v>-2</v>
      </c>
      <c r="K30" s="116">
        <v>-9.5238095238095237</v>
      </c>
    </row>
    <row r="31" spans="1:11" ht="14.1" customHeight="1" x14ac:dyDescent="0.2">
      <c r="A31" s="306" t="s">
        <v>249</v>
      </c>
      <c r="B31" s="307" t="s">
        <v>250</v>
      </c>
      <c r="C31" s="308"/>
      <c r="D31" s="113">
        <v>2.3648648648648649</v>
      </c>
      <c r="E31" s="115">
        <v>140</v>
      </c>
      <c r="F31" s="114">
        <v>172</v>
      </c>
      <c r="G31" s="114">
        <v>162</v>
      </c>
      <c r="H31" s="114">
        <v>176</v>
      </c>
      <c r="I31" s="140">
        <v>179</v>
      </c>
      <c r="J31" s="115">
        <v>-39</v>
      </c>
      <c r="K31" s="116">
        <v>-21.787709497206706</v>
      </c>
    </row>
    <row r="32" spans="1:11" ht="14.1" customHeight="1" x14ac:dyDescent="0.2">
      <c r="A32" s="306">
        <v>31</v>
      </c>
      <c r="B32" s="307" t="s">
        <v>251</v>
      </c>
      <c r="C32" s="308"/>
      <c r="D32" s="113">
        <v>0.15202702702702703</v>
      </c>
      <c r="E32" s="115">
        <v>9</v>
      </c>
      <c r="F32" s="114">
        <v>9</v>
      </c>
      <c r="G32" s="114">
        <v>8</v>
      </c>
      <c r="H32" s="114">
        <v>8</v>
      </c>
      <c r="I32" s="140">
        <v>9</v>
      </c>
      <c r="J32" s="115">
        <v>0</v>
      </c>
      <c r="K32" s="116">
        <v>0</v>
      </c>
    </row>
    <row r="33" spans="1:11" ht="14.1" customHeight="1" x14ac:dyDescent="0.2">
      <c r="A33" s="306">
        <v>32</v>
      </c>
      <c r="B33" s="307" t="s">
        <v>252</v>
      </c>
      <c r="C33" s="308"/>
      <c r="D33" s="113">
        <v>0.54054054054054057</v>
      </c>
      <c r="E33" s="115">
        <v>32</v>
      </c>
      <c r="F33" s="114">
        <v>34</v>
      </c>
      <c r="G33" s="114">
        <v>38</v>
      </c>
      <c r="H33" s="114">
        <v>35</v>
      </c>
      <c r="I33" s="140">
        <v>34</v>
      </c>
      <c r="J33" s="115">
        <v>-2</v>
      </c>
      <c r="K33" s="116">
        <v>-5.882352941176471</v>
      </c>
    </row>
    <row r="34" spans="1:11" ht="14.1" customHeight="1" x14ac:dyDescent="0.2">
      <c r="A34" s="306">
        <v>33</v>
      </c>
      <c r="B34" s="307" t="s">
        <v>253</v>
      </c>
      <c r="C34" s="308"/>
      <c r="D34" s="113">
        <v>0.5067567567567568</v>
      </c>
      <c r="E34" s="115">
        <v>30</v>
      </c>
      <c r="F34" s="114">
        <v>34</v>
      </c>
      <c r="G34" s="114">
        <v>30</v>
      </c>
      <c r="H34" s="114">
        <v>28</v>
      </c>
      <c r="I34" s="140">
        <v>30</v>
      </c>
      <c r="J34" s="115">
        <v>0</v>
      </c>
      <c r="K34" s="116">
        <v>0</v>
      </c>
    </row>
    <row r="35" spans="1:11" ht="14.1" customHeight="1" x14ac:dyDescent="0.2">
      <c r="A35" s="306">
        <v>34</v>
      </c>
      <c r="B35" s="307" t="s">
        <v>254</v>
      </c>
      <c r="C35" s="308"/>
      <c r="D35" s="113">
        <v>5.0844594594594597</v>
      </c>
      <c r="E35" s="115">
        <v>301</v>
      </c>
      <c r="F35" s="114">
        <v>296</v>
      </c>
      <c r="G35" s="114">
        <v>296</v>
      </c>
      <c r="H35" s="114">
        <v>293</v>
      </c>
      <c r="I35" s="140">
        <v>297</v>
      </c>
      <c r="J35" s="115">
        <v>4</v>
      </c>
      <c r="K35" s="116">
        <v>1.3468013468013469</v>
      </c>
    </row>
    <row r="36" spans="1:11" ht="14.1" customHeight="1" x14ac:dyDescent="0.2">
      <c r="A36" s="306">
        <v>41</v>
      </c>
      <c r="B36" s="307" t="s">
        <v>255</v>
      </c>
      <c r="C36" s="308"/>
      <c r="D36" s="113">
        <v>0.16891891891891891</v>
      </c>
      <c r="E36" s="115">
        <v>10</v>
      </c>
      <c r="F36" s="114">
        <v>14</v>
      </c>
      <c r="G36" s="114">
        <v>13</v>
      </c>
      <c r="H36" s="114">
        <v>14</v>
      </c>
      <c r="I36" s="140">
        <v>11</v>
      </c>
      <c r="J36" s="115">
        <v>-1</v>
      </c>
      <c r="K36" s="116">
        <v>-9.0909090909090917</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0.30405405405405406</v>
      </c>
      <c r="E38" s="115">
        <v>18</v>
      </c>
      <c r="F38" s="114">
        <v>19</v>
      </c>
      <c r="G38" s="114">
        <v>20</v>
      </c>
      <c r="H38" s="114">
        <v>18</v>
      </c>
      <c r="I38" s="140">
        <v>22</v>
      </c>
      <c r="J38" s="115">
        <v>-4</v>
      </c>
      <c r="K38" s="116">
        <v>-18.181818181818183</v>
      </c>
    </row>
    <row r="39" spans="1:11" ht="14.1" customHeight="1" x14ac:dyDescent="0.2">
      <c r="A39" s="306">
        <v>51</v>
      </c>
      <c r="B39" s="307" t="s">
        <v>258</v>
      </c>
      <c r="C39" s="308"/>
      <c r="D39" s="113">
        <v>14.054054054054054</v>
      </c>
      <c r="E39" s="115">
        <v>832</v>
      </c>
      <c r="F39" s="114">
        <v>841</v>
      </c>
      <c r="G39" s="114">
        <v>847</v>
      </c>
      <c r="H39" s="114">
        <v>873</v>
      </c>
      <c r="I39" s="140">
        <v>906</v>
      </c>
      <c r="J39" s="115">
        <v>-74</v>
      </c>
      <c r="K39" s="116">
        <v>-8.1677704194260485</v>
      </c>
    </row>
    <row r="40" spans="1:11" ht="14.1" customHeight="1" x14ac:dyDescent="0.2">
      <c r="A40" s="306" t="s">
        <v>259</v>
      </c>
      <c r="B40" s="307" t="s">
        <v>260</v>
      </c>
      <c r="C40" s="308"/>
      <c r="D40" s="113">
        <v>13.902027027027026</v>
      </c>
      <c r="E40" s="115">
        <v>823</v>
      </c>
      <c r="F40" s="114">
        <v>835</v>
      </c>
      <c r="G40" s="114">
        <v>839</v>
      </c>
      <c r="H40" s="114">
        <v>864</v>
      </c>
      <c r="I40" s="140">
        <v>897</v>
      </c>
      <c r="J40" s="115">
        <v>-74</v>
      </c>
      <c r="K40" s="116">
        <v>-8.2497212931995545</v>
      </c>
    </row>
    <row r="41" spans="1:11" ht="14.1" customHeight="1" x14ac:dyDescent="0.2">
      <c r="A41" s="306"/>
      <c r="B41" s="307" t="s">
        <v>261</v>
      </c>
      <c r="C41" s="308"/>
      <c r="D41" s="113">
        <v>7.6520270270270272</v>
      </c>
      <c r="E41" s="115">
        <v>453</v>
      </c>
      <c r="F41" s="114">
        <v>453</v>
      </c>
      <c r="G41" s="114">
        <v>452</v>
      </c>
      <c r="H41" s="114">
        <v>471</v>
      </c>
      <c r="I41" s="140">
        <v>504</v>
      </c>
      <c r="J41" s="115">
        <v>-51</v>
      </c>
      <c r="K41" s="116">
        <v>-10.119047619047619</v>
      </c>
    </row>
    <row r="42" spans="1:11" ht="14.1" customHeight="1" x14ac:dyDescent="0.2">
      <c r="A42" s="306">
        <v>52</v>
      </c>
      <c r="B42" s="307" t="s">
        <v>262</v>
      </c>
      <c r="C42" s="308"/>
      <c r="D42" s="113">
        <v>3.4290540540540539</v>
      </c>
      <c r="E42" s="115">
        <v>203</v>
      </c>
      <c r="F42" s="114">
        <v>233</v>
      </c>
      <c r="G42" s="114">
        <v>237</v>
      </c>
      <c r="H42" s="114">
        <v>276</v>
      </c>
      <c r="I42" s="140">
        <v>290</v>
      </c>
      <c r="J42" s="115">
        <v>-87</v>
      </c>
      <c r="K42" s="116">
        <v>-30</v>
      </c>
    </row>
    <row r="43" spans="1:11" ht="14.1" customHeight="1" x14ac:dyDescent="0.2">
      <c r="A43" s="306" t="s">
        <v>263</v>
      </c>
      <c r="B43" s="307" t="s">
        <v>264</v>
      </c>
      <c r="C43" s="308"/>
      <c r="D43" s="113">
        <v>3.3445945945945947</v>
      </c>
      <c r="E43" s="115">
        <v>198</v>
      </c>
      <c r="F43" s="114">
        <v>229</v>
      </c>
      <c r="G43" s="114">
        <v>233</v>
      </c>
      <c r="H43" s="114">
        <v>272</v>
      </c>
      <c r="I43" s="140">
        <v>287</v>
      </c>
      <c r="J43" s="115">
        <v>-89</v>
      </c>
      <c r="K43" s="116">
        <v>-31.010452961672474</v>
      </c>
    </row>
    <row r="44" spans="1:11" ht="14.1" customHeight="1" x14ac:dyDescent="0.2">
      <c r="A44" s="306">
        <v>53</v>
      </c>
      <c r="B44" s="307" t="s">
        <v>265</v>
      </c>
      <c r="C44" s="308"/>
      <c r="D44" s="113">
        <v>3.4628378378378377</v>
      </c>
      <c r="E44" s="115">
        <v>205</v>
      </c>
      <c r="F44" s="114">
        <v>179</v>
      </c>
      <c r="G44" s="114">
        <v>203</v>
      </c>
      <c r="H44" s="114">
        <v>214</v>
      </c>
      <c r="I44" s="140">
        <v>195</v>
      </c>
      <c r="J44" s="115">
        <v>10</v>
      </c>
      <c r="K44" s="116">
        <v>5.1282051282051286</v>
      </c>
    </row>
    <row r="45" spans="1:11" ht="14.1" customHeight="1" x14ac:dyDescent="0.2">
      <c r="A45" s="306" t="s">
        <v>266</v>
      </c>
      <c r="B45" s="307" t="s">
        <v>267</v>
      </c>
      <c r="C45" s="308"/>
      <c r="D45" s="113">
        <v>3.3783783783783785</v>
      </c>
      <c r="E45" s="115">
        <v>200</v>
      </c>
      <c r="F45" s="114">
        <v>179</v>
      </c>
      <c r="G45" s="114">
        <v>203</v>
      </c>
      <c r="H45" s="114">
        <v>214</v>
      </c>
      <c r="I45" s="140">
        <v>195</v>
      </c>
      <c r="J45" s="115">
        <v>5</v>
      </c>
      <c r="K45" s="116">
        <v>2.5641025641025643</v>
      </c>
    </row>
    <row r="46" spans="1:11" ht="14.1" customHeight="1" x14ac:dyDescent="0.2">
      <c r="A46" s="306">
        <v>54</v>
      </c>
      <c r="B46" s="307" t="s">
        <v>268</v>
      </c>
      <c r="C46" s="308"/>
      <c r="D46" s="113">
        <v>10.912162162162161</v>
      </c>
      <c r="E46" s="115">
        <v>646</v>
      </c>
      <c r="F46" s="114">
        <v>651</v>
      </c>
      <c r="G46" s="114">
        <v>652</v>
      </c>
      <c r="H46" s="114">
        <v>656</v>
      </c>
      <c r="I46" s="140">
        <v>657</v>
      </c>
      <c r="J46" s="115">
        <v>-11</v>
      </c>
      <c r="K46" s="116">
        <v>-1.6742770167427701</v>
      </c>
    </row>
    <row r="47" spans="1:11" ht="14.1" customHeight="1" x14ac:dyDescent="0.2">
      <c r="A47" s="306">
        <v>61</v>
      </c>
      <c r="B47" s="307" t="s">
        <v>269</v>
      </c>
      <c r="C47" s="308"/>
      <c r="D47" s="113">
        <v>0.59121621621621623</v>
      </c>
      <c r="E47" s="115">
        <v>35</v>
      </c>
      <c r="F47" s="114">
        <v>34</v>
      </c>
      <c r="G47" s="114">
        <v>31</v>
      </c>
      <c r="H47" s="114">
        <v>31</v>
      </c>
      <c r="I47" s="140">
        <v>31</v>
      </c>
      <c r="J47" s="115">
        <v>4</v>
      </c>
      <c r="K47" s="116">
        <v>12.903225806451612</v>
      </c>
    </row>
    <row r="48" spans="1:11" ht="14.1" customHeight="1" x14ac:dyDescent="0.2">
      <c r="A48" s="306">
        <v>62</v>
      </c>
      <c r="B48" s="307" t="s">
        <v>270</v>
      </c>
      <c r="C48" s="308"/>
      <c r="D48" s="113">
        <v>10.793918918918919</v>
      </c>
      <c r="E48" s="115">
        <v>639</v>
      </c>
      <c r="F48" s="114">
        <v>661</v>
      </c>
      <c r="G48" s="114">
        <v>658</v>
      </c>
      <c r="H48" s="114">
        <v>661</v>
      </c>
      <c r="I48" s="140">
        <v>642</v>
      </c>
      <c r="J48" s="115">
        <v>-3</v>
      </c>
      <c r="K48" s="116">
        <v>-0.46728971962616822</v>
      </c>
    </row>
    <row r="49" spans="1:11" ht="14.1" customHeight="1" x14ac:dyDescent="0.2">
      <c r="A49" s="306">
        <v>63</v>
      </c>
      <c r="B49" s="307" t="s">
        <v>271</v>
      </c>
      <c r="C49" s="308"/>
      <c r="D49" s="113">
        <v>12.347972972972974</v>
      </c>
      <c r="E49" s="115">
        <v>731</v>
      </c>
      <c r="F49" s="114">
        <v>876</v>
      </c>
      <c r="G49" s="114">
        <v>913</v>
      </c>
      <c r="H49" s="114">
        <v>908</v>
      </c>
      <c r="I49" s="140">
        <v>827</v>
      </c>
      <c r="J49" s="115">
        <v>-96</v>
      </c>
      <c r="K49" s="116">
        <v>-11.608222490931077</v>
      </c>
    </row>
    <row r="50" spans="1:11" ht="14.1" customHeight="1" x14ac:dyDescent="0.2">
      <c r="A50" s="306" t="s">
        <v>272</v>
      </c>
      <c r="B50" s="307" t="s">
        <v>273</v>
      </c>
      <c r="C50" s="308"/>
      <c r="D50" s="113">
        <v>1.5033783783783783</v>
      </c>
      <c r="E50" s="115">
        <v>89</v>
      </c>
      <c r="F50" s="114">
        <v>82</v>
      </c>
      <c r="G50" s="114">
        <v>83</v>
      </c>
      <c r="H50" s="114">
        <v>79</v>
      </c>
      <c r="I50" s="140">
        <v>81</v>
      </c>
      <c r="J50" s="115">
        <v>8</v>
      </c>
      <c r="K50" s="116">
        <v>9.8765432098765427</v>
      </c>
    </row>
    <row r="51" spans="1:11" ht="14.1" customHeight="1" x14ac:dyDescent="0.2">
      <c r="A51" s="306" t="s">
        <v>274</v>
      </c>
      <c r="B51" s="307" t="s">
        <v>275</v>
      </c>
      <c r="C51" s="308"/>
      <c r="D51" s="113">
        <v>10.422297297297296</v>
      </c>
      <c r="E51" s="115">
        <v>617</v>
      </c>
      <c r="F51" s="114">
        <v>768</v>
      </c>
      <c r="G51" s="114">
        <v>806</v>
      </c>
      <c r="H51" s="114">
        <v>809</v>
      </c>
      <c r="I51" s="140">
        <v>727</v>
      </c>
      <c r="J51" s="115">
        <v>-110</v>
      </c>
      <c r="K51" s="116">
        <v>-15.130674002751032</v>
      </c>
    </row>
    <row r="52" spans="1:11" ht="14.1" customHeight="1" x14ac:dyDescent="0.2">
      <c r="A52" s="306">
        <v>71</v>
      </c>
      <c r="B52" s="307" t="s">
        <v>276</v>
      </c>
      <c r="C52" s="308"/>
      <c r="D52" s="113">
        <v>11.722972972972974</v>
      </c>
      <c r="E52" s="115">
        <v>694</v>
      </c>
      <c r="F52" s="114">
        <v>717</v>
      </c>
      <c r="G52" s="114">
        <v>711</v>
      </c>
      <c r="H52" s="114">
        <v>719</v>
      </c>
      <c r="I52" s="140">
        <v>728</v>
      </c>
      <c r="J52" s="115">
        <v>-34</v>
      </c>
      <c r="K52" s="116">
        <v>-4.6703296703296706</v>
      </c>
    </row>
    <row r="53" spans="1:11" ht="14.1" customHeight="1" x14ac:dyDescent="0.2">
      <c r="A53" s="306" t="s">
        <v>277</v>
      </c>
      <c r="B53" s="307" t="s">
        <v>278</v>
      </c>
      <c r="C53" s="308"/>
      <c r="D53" s="113">
        <v>0.47297297297297297</v>
      </c>
      <c r="E53" s="115">
        <v>28</v>
      </c>
      <c r="F53" s="114">
        <v>29</v>
      </c>
      <c r="G53" s="114">
        <v>34</v>
      </c>
      <c r="H53" s="114">
        <v>34</v>
      </c>
      <c r="I53" s="140">
        <v>37</v>
      </c>
      <c r="J53" s="115">
        <v>-9</v>
      </c>
      <c r="K53" s="116">
        <v>-24.324324324324323</v>
      </c>
    </row>
    <row r="54" spans="1:11" ht="14.1" customHeight="1" x14ac:dyDescent="0.2">
      <c r="A54" s="306" t="s">
        <v>279</v>
      </c>
      <c r="B54" s="307" t="s">
        <v>280</v>
      </c>
      <c r="C54" s="308"/>
      <c r="D54" s="113">
        <v>11.013513513513514</v>
      </c>
      <c r="E54" s="115">
        <v>652</v>
      </c>
      <c r="F54" s="114">
        <v>673</v>
      </c>
      <c r="G54" s="114">
        <v>662</v>
      </c>
      <c r="H54" s="114">
        <v>671</v>
      </c>
      <c r="I54" s="140">
        <v>679</v>
      </c>
      <c r="J54" s="115">
        <v>-27</v>
      </c>
      <c r="K54" s="116">
        <v>-3.9764359351988219</v>
      </c>
    </row>
    <row r="55" spans="1:11" ht="14.1" customHeight="1" x14ac:dyDescent="0.2">
      <c r="A55" s="306">
        <v>72</v>
      </c>
      <c r="B55" s="307" t="s">
        <v>281</v>
      </c>
      <c r="C55" s="308"/>
      <c r="D55" s="113">
        <v>1.4695945945945945</v>
      </c>
      <c r="E55" s="115">
        <v>87</v>
      </c>
      <c r="F55" s="114">
        <v>98</v>
      </c>
      <c r="G55" s="114">
        <v>96</v>
      </c>
      <c r="H55" s="114">
        <v>95</v>
      </c>
      <c r="I55" s="140">
        <v>92</v>
      </c>
      <c r="J55" s="115">
        <v>-5</v>
      </c>
      <c r="K55" s="116">
        <v>-5.4347826086956523</v>
      </c>
    </row>
    <row r="56" spans="1:11" ht="14.1" customHeight="1" x14ac:dyDescent="0.2">
      <c r="A56" s="306" t="s">
        <v>282</v>
      </c>
      <c r="B56" s="307" t="s">
        <v>283</v>
      </c>
      <c r="C56" s="308"/>
      <c r="D56" s="113">
        <v>0.23648648648648649</v>
      </c>
      <c r="E56" s="115">
        <v>14</v>
      </c>
      <c r="F56" s="114">
        <v>16</v>
      </c>
      <c r="G56" s="114">
        <v>15</v>
      </c>
      <c r="H56" s="114">
        <v>14</v>
      </c>
      <c r="I56" s="140">
        <v>12</v>
      </c>
      <c r="J56" s="115">
        <v>2</v>
      </c>
      <c r="K56" s="116">
        <v>16.666666666666668</v>
      </c>
    </row>
    <row r="57" spans="1:11" ht="14.1" customHeight="1" x14ac:dyDescent="0.2">
      <c r="A57" s="306" t="s">
        <v>284</v>
      </c>
      <c r="B57" s="307" t="s">
        <v>285</v>
      </c>
      <c r="C57" s="308"/>
      <c r="D57" s="113">
        <v>0.77702702702702697</v>
      </c>
      <c r="E57" s="115">
        <v>46</v>
      </c>
      <c r="F57" s="114">
        <v>52</v>
      </c>
      <c r="G57" s="114">
        <v>53</v>
      </c>
      <c r="H57" s="114">
        <v>54</v>
      </c>
      <c r="I57" s="140">
        <v>53</v>
      </c>
      <c r="J57" s="115">
        <v>-7</v>
      </c>
      <c r="K57" s="116">
        <v>-13.20754716981132</v>
      </c>
    </row>
    <row r="58" spans="1:11" ht="14.1" customHeight="1" x14ac:dyDescent="0.2">
      <c r="A58" s="306">
        <v>73</v>
      </c>
      <c r="B58" s="307" t="s">
        <v>286</v>
      </c>
      <c r="C58" s="308"/>
      <c r="D58" s="113">
        <v>1.0472972972972974</v>
      </c>
      <c r="E58" s="115">
        <v>62</v>
      </c>
      <c r="F58" s="114">
        <v>61</v>
      </c>
      <c r="G58" s="114">
        <v>60</v>
      </c>
      <c r="H58" s="114">
        <v>58</v>
      </c>
      <c r="I58" s="140">
        <v>57</v>
      </c>
      <c r="J58" s="115">
        <v>5</v>
      </c>
      <c r="K58" s="116">
        <v>8.7719298245614041</v>
      </c>
    </row>
    <row r="59" spans="1:11" ht="14.1" customHeight="1" x14ac:dyDescent="0.2">
      <c r="A59" s="306" t="s">
        <v>287</v>
      </c>
      <c r="B59" s="307" t="s">
        <v>288</v>
      </c>
      <c r="C59" s="308"/>
      <c r="D59" s="113">
        <v>0.7432432432432432</v>
      </c>
      <c r="E59" s="115">
        <v>44</v>
      </c>
      <c r="F59" s="114">
        <v>44</v>
      </c>
      <c r="G59" s="114">
        <v>43</v>
      </c>
      <c r="H59" s="114">
        <v>41</v>
      </c>
      <c r="I59" s="140">
        <v>40</v>
      </c>
      <c r="J59" s="115">
        <v>4</v>
      </c>
      <c r="K59" s="116">
        <v>10</v>
      </c>
    </row>
    <row r="60" spans="1:11" ht="14.1" customHeight="1" x14ac:dyDescent="0.2">
      <c r="A60" s="306">
        <v>81</v>
      </c>
      <c r="B60" s="307" t="s">
        <v>289</v>
      </c>
      <c r="C60" s="308"/>
      <c r="D60" s="113">
        <v>4.7972972972972974</v>
      </c>
      <c r="E60" s="115">
        <v>284</v>
      </c>
      <c r="F60" s="114">
        <v>306</v>
      </c>
      <c r="G60" s="114">
        <v>313</v>
      </c>
      <c r="H60" s="114">
        <v>309</v>
      </c>
      <c r="I60" s="140">
        <v>310</v>
      </c>
      <c r="J60" s="115">
        <v>-26</v>
      </c>
      <c r="K60" s="116">
        <v>-8.387096774193548</v>
      </c>
    </row>
    <row r="61" spans="1:11" ht="14.1" customHeight="1" x14ac:dyDescent="0.2">
      <c r="A61" s="306" t="s">
        <v>290</v>
      </c>
      <c r="B61" s="307" t="s">
        <v>291</v>
      </c>
      <c r="C61" s="308"/>
      <c r="D61" s="113">
        <v>1.9425675675675675</v>
      </c>
      <c r="E61" s="115">
        <v>115</v>
      </c>
      <c r="F61" s="114">
        <v>124</v>
      </c>
      <c r="G61" s="114">
        <v>128</v>
      </c>
      <c r="H61" s="114">
        <v>120</v>
      </c>
      <c r="I61" s="140">
        <v>122</v>
      </c>
      <c r="J61" s="115">
        <v>-7</v>
      </c>
      <c r="K61" s="116">
        <v>-5.7377049180327866</v>
      </c>
    </row>
    <row r="62" spans="1:11" ht="14.1" customHeight="1" x14ac:dyDescent="0.2">
      <c r="A62" s="306" t="s">
        <v>292</v>
      </c>
      <c r="B62" s="307" t="s">
        <v>293</v>
      </c>
      <c r="C62" s="308"/>
      <c r="D62" s="113">
        <v>1.6047297297297298</v>
      </c>
      <c r="E62" s="115">
        <v>95</v>
      </c>
      <c r="F62" s="114">
        <v>106</v>
      </c>
      <c r="G62" s="114">
        <v>105</v>
      </c>
      <c r="H62" s="114">
        <v>107</v>
      </c>
      <c r="I62" s="140">
        <v>101</v>
      </c>
      <c r="J62" s="115">
        <v>-6</v>
      </c>
      <c r="K62" s="116">
        <v>-5.9405940594059405</v>
      </c>
    </row>
    <row r="63" spans="1:11" ht="14.1" customHeight="1" x14ac:dyDescent="0.2">
      <c r="A63" s="306"/>
      <c r="B63" s="307" t="s">
        <v>294</v>
      </c>
      <c r="C63" s="308"/>
      <c r="D63" s="113">
        <v>1.5709459459459461</v>
      </c>
      <c r="E63" s="115">
        <v>93</v>
      </c>
      <c r="F63" s="114">
        <v>104</v>
      </c>
      <c r="G63" s="114">
        <v>99</v>
      </c>
      <c r="H63" s="114">
        <v>101</v>
      </c>
      <c r="I63" s="140">
        <v>96</v>
      </c>
      <c r="J63" s="115">
        <v>-3</v>
      </c>
      <c r="K63" s="116">
        <v>-3.125</v>
      </c>
    </row>
    <row r="64" spans="1:11" ht="14.1" customHeight="1" x14ac:dyDescent="0.2">
      <c r="A64" s="306" t="s">
        <v>295</v>
      </c>
      <c r="B64" s="307" t="s">
        <v>296</v>
      </c>
      <c r="C64" s="308"/>
      <c r="D64" s="113">
        <v>5.0675675675675678E-2</v>
      </c>
      <c r="E64" s="115">
        <v>3</v>
      </c>
      <c r="F64" s="114">
        <v>3</v>
      </c>
      <c r="G64" s="114">
        <v>4</v>
      </c>
      <c r="H64" s="114">
        <v>4</v>
      </c>
      <c r="I64" s="140">
        <v>5</v>
      </c>
      <c r="J64" s="115">
        <v>-2</v>
      </c>
      <c r="K64" s="116">
        <v>-40</v>
      </c>
    </row>
    <row r="65" spans="1:11" ht="14.1" customHeight="1" x14ac:dyDescent="0.2">
      <c r="A65" s="306" t="s">
        <v>297</v>
      </c>
      <c r="B65" s="307" t="s">
        <v>298</v>
      </c>
      <c r="C65" s="308"/>
      <c r="D65" s="113">
        <v>0.92905405405405406</v>
      </c>
      <c r="E65" s="115">
        <v>55</v>
      </c>
      <c r="F65" s="114">
        <v>58</v>
      </c>
      <c r="G65" s="114">
        <v>61</v>
      </c>
      <c r="H65" s="114">
        <v>61</v>
      </c>
      <c r="I65" s="140">
        <v>63</v>
      </c>
      <c r="J65" s="115">
        <v>-8</v>
      </c>
      <c r="K65" s="116">
        <v>-12.698412698412698</v>
      </c>
    </row>
    <row r="66" spans="1:11" ht="14.1" customHeight="1" x14ac:dyDescent="0.2">
      <c r="A66" s="306">
        <v>82</v>
      </c>
      <c r="B66" s="307" t="s">
        <v>299</v>
      </c>
      <c r="C66" s="308"/>
      <c r="D66" s="113">
        <v>1.722972972972973</v>
      </c>
      <c r="E66" s="115">
        <v>102</v>
      </c>
      <c r="F66" s="114">
        <v>118</v>
      </c>
      <c r="G66" s="114">
        <v>115</v>
      </c>
      <c r="H66" s="114">
        <v>107</v>
      </c>
      <c r="I66" s="140">
        <v>112</v>
      </c>
      <c r="J66" s="115">
        <v>-10</v>
      </c>
      <c r="K66" s="116">
        <v>-8.9285714285714288</v>
      </c>
    </row>
    <row r="67" spans="1:11" ht="14.1" customHeight="1" x14ac:dyDescent="0.2">
      <c r="A67" s="306" t="s">
        <v>300</v>
      </c>
      <c r="B67" s="307" t="s">
        <v>301</v>
      </c>
      <c r="C67" s="308"/>
      <c r="D67" s="113">
        <v>0.76013513513513509</v>
      </c>
      <c r="E67" s="115">
        <v>45</v>
      </c>
      <c r="F67" s="114">
        <v>53</v>
      </c>
      <c r="G67" s="114">
        <v>52</v>
      </c>
      <c r="H67" s="114">
        <v>42</v>
      </c>
      <c r="I67" s="140">
        <v>45</v>
      </c>
      <c r="J67" s="115">
        <v>0</v>
      </c>
      <c r="K67" s="116">
        <v>0</v>
      </c>
    </row>
    <row r="68" spans="1:11" ht="14.1" customHeight="1" x14ac:dyDescent="0.2">
      <c r="A68" s="306" t="s">
        <v>302</v>
      </c>
      <c r="B68" s="307" t="s">
        <v>303</v>
      </c>
      <c r="C68" s="308"/>
      <c r="D68" s="113">
        <v>0.64189189189189189</v>
      </c>
      <c r="E68" s="115">
        <v>38</v>
      </c>
      <c r="F68" s="114">
        <v>48</v>
      </c>
      <c r="G68" s="114">
        <v>48</v>
      </c>
      <c r="H68" s="114">
        <v>47</v>
      </c>
      <c r="I68" s="140">
        <v>48</v>
      </c>
      <c r="J68" s="115">
        <v>-10</v>
      </c>
      <c r="K68" s="116">
        <v>-20.833333333333332</v>
      </c>
    </row>
    <row r="69" spans="1:11" ht="14.1" customHeight="1" x14ac:dyDescent="0.2">
      <c r="A69" s="306">
        <v>83</v>
      </c>
      <c r="B69" s="307" t="s">
        <v>304</v>
      </c>
      <c r="C69" s="308"/>
      <c r="D69" s="113">
        <v>3.2094594594594597</v>
      </c>
      <c r="E69" s="115">
        <v>190</v>
      </c>
      <c r="F69" s="114">
        <v>194</v>
      </c>
      <c r="G69" s="114">
        <v>191</v>
      </c>
      <c r="H69" s="114">
        <v>191</v>
      </c>
      <c r="I69" s="140">
        <v>191</v>
      </c>
      <c r="J69" s="115">
        <v>-1</v>
      </c>
      <c r="K69" s="116">
        <v>-0.52356020942408377</v>
      </c>
    </row>
    <row r="70" spans="1:11" ht="14.1" customHeight="1" x14ac:dyDescent="0.2">
      <c r="A70" s="306" t="s">
        <v>305</v>
      </c>
      <c r="B70" s="307" t="s">
        <v>306</v>
      </c>
      <c r="C70" s="308"/>
      <c r="D70" s="113">
        <v>1.402027027027027</v>
      </c>
      <c r="E70" s="115">
        <v>83</v>
      </c>
      <c r="F70" s="114">
        <v>79</v>
      </c>
      <c r="G70" s="114">
        <v>80</v>
      </c>
      <c r="H70" s="114">
        <v>76</v>
      </c>
      <c r="I70" s="140">
        <v>75</v>
      </c>
      <c r="J70" s="115">
        <v>8</v>
      </c>
      <c r="K70" s="116">
        <v>10.666666666666666</v>
      </c>
    </row>
    <row r="71" spans="1:11" ht="14.1" customHeight="1" x14ac:dyDescent="0.2">
      <c r="A71" s="306"/>
      <c r="B71" s="307" t="s">
        <v>307</v>
      </c>
      <c r="C71" s="308"/>
      <c r="D71" s="113">
        <v>0.89527027027027029</v>
      </c>
      <c r="E71" s="115">
        <v>53</v>
      </c>
      <c r="F71" s="114">
        <v>48</v>
      </c>
      <c r="G71" s="114">
        <v>48</v>
      </c>
      <c r="H71" s="114">
        <v>48</v>
      </c>
      <c r="I71" s="140">
        <v>48</v>
      </c>
      <c r="J71" s="115">
        <v>5</v>
      </c>
      <c r="K71" s="116">
        <v>10.416666666666666</v>
      </c>
    </row>
    <row r="72" spans="1:11" ht="14.1" customHeight="1" x14ac:dyDescent="0.2">
      <c r="A72" s="306">
        <v>84</v>
      </c>
      <c r="B72" s="307" t="s">
        <v>308</v>
      </c>
      <c r="C72" s="308"/>
      <c r="D72" s="113">
        <v>2.1283783783783785</v>
      </c>
      <c r="E72" s="115">
        <v>126</v>
      </c>
      <c r="F72" s="114">
        <v>119</v>
      </c>
      <c r="G72" s="114">
        <v>105</v>
      </c>
      <c r="H72" s="114">
        <v>106</v>
      </c>
      <c r="I72" s="140">
        <v>105</v>
      </c>
      <c r="J72" s="115">
        <v>21</v>
      </c>
      <c r="K72" s="116">
        <v>20</v>
      </c>
    </row>
    <row r="73" spans="1:11" ht="14.1" customHeight="1" x14ac:dyDescent="0.2">
      <c r="A73" s="306" t="s">
        <v>309</v>
      </c>
      <c r="B73" s="307" t="s">
        <v>310</v>
      </c>
      <c r="C73" s="308"/>
      <c r="D73" s="113">
        <v>0.2533783783783784</v>
      </c>
      <c r="E73" s="115">
        <v>15</v>
      </c>
      <c r="F73" s="114">
        <v>16</v>
      </c>
      <c r="G73" s="114">
        <v>14</v>
      </c>
      <c r="H73" s="114">
        <v>9</v>
      </c>
      <c r="I73" s="140">
        <v>11</v>
      </c>
      <c r="J73" s="115">
        <v>4</v>
      </c>
      <c r="K73" s="116">
        <v>36.363636363636367</v>
      </c>
    </row>
    <row r="74" spans="1:11" ht="14.1" customHeight="1" x14ac:dyDescent="0.2">
      <c r="A74" s="306" t="s">
        <v>311</v>
      </c>
      <c r="B74" s="307" t="s">
        <v>312</v>
      </c>
      <c r="C74" s="308"/>
      <c r="D74" s="113">
        <v>0.10135135135135136</v>
      </c>
      <c r="E74" s="115">
        <v>6</v>
      </c>
      <c r="F74" s="114">
        <v>4</v>
      </c>
      <c r="G74" s="114">
        <v>5</v>
      </c>
      <c r="H74" s="114">
        <v>7</v>
      </c>
      <c r="I74" s="140">
        <v>7</v>
      </c>
      <c r="J74" s="115">
        <v>-1</v>
      </c>
      <c r="K74" s="116">
        <v>-14.285714285714286</v>
      </c>
    </row>
    <row r="75" spans="1:11" ht="14.1" customHeight="1" x14ac:dyDescent="0.2">
      <c r="A75" s="306" t="s">
        <v>313</v>
      </c>
      <c r="B75" s="307" t="s">
        <v>314</v>
      </c>
      <c r="C75" s="308"/>
      <c r="D75" s="113">
        <v>0.23648648648648649</v>
      </c>
      <c r="E75" s="115">
        <v>14</v>
      </c>
      <c r="F75" s="114">
        <v>10</v>
      </c>
      <c r="G75" s="114">
        <v>8</v>
      </c>
      <c r="H75" s="114">
        <v>9</v>
      </c>
      <c r="I75" s="140">
        <v>10</v>
      </c>
      <c r="J75" s="115">
        <v>4</v>
      </c>
      <c r="K75" s="116">
        <v>40</v>
      </c>
    </row>
    <row r="76" spans="1:11" ht="14.1" customHeight="1" x14ac:dyDescent="0.2">
      <c r="A76" s="306">
        <v>91</v>
      </c>
      <c r="B76" s="307" t="s">
        <v>315</v>
      </c>
      <c r="C76" s="308"/>
      <c r="D76" s="113">
        <v>0</v>
      </c>
      <c r="E76" s="115">
        <v>0</v>
      </c>
      <c r="F76" s="114" t="s">
        <v>513</v>
      </c>
      <c r="G76" s="114" t="s">
        <v>513</v>
      </c>
      <c r="H76" s="114" t="s">
        <v>513</v>
      </c>
      <c r="I76" s="140" t="s">
        <v>513</v>
      </c>
      <c r="J76" s="115" t="s">
        <v>513</v>
      </c>
      <c r="K76" s="116" t="s">
        <v>513</v>
      </c>
    </row>
    <row r="77" spans="1:11" ht="14.1" customHeight="1" x14ac:dyDescent="0.2">
      <c r="A77" s="306">
        <v>92</v>
      </c>
      <c r="B77" s="307" t="s">
        <v>316</v>
      </c>
      <c r="C77" s="308"/>
      <c r="D77" s="113">
        <v>0.23648648648648649</v>
      </c>
      <c r="E77" s="115">
        <v>14</v>
      </c>
      <c r="F77" s="114">
        <v>18</v>
      </c>
      <c r="G77" s="114">
        <v>16</v>
      </c>
      <c r="H77" s="114">
        <v>16</v>
      </c>
      <c r="I77" s="140">
        <v>16</v>
      </c>
      <c r="J77" s="115">
        <v>-2</v>
      </c>
      <c r="K77" s="116">
        <v>-12.5</v>
      </c>
    </row>
    <row r="78" spans="1:11" ht="14.1" customHeight="1" x14ac:dyDescent="0.2">
      <c r="A78" s="306">
        <v>93</v>
      </c>
      <c r="B78" s="307" t="s">
        <v>317</v>
      </c>
      <c r="C78" s="308"/>
      <c r="D78" s="113">
        <v>0.32094594594594594</v>
      </c>
      <c r="E78" s="115">
        <v>19</v>
      </c>
      <c r="F78" s="114">
        <v>18</v>
      </c>
      <c r="G78" s="114">
        <v>17</v>
      </c>
      <c r="H78" s="114">
        <v>16</v>
      </c>
      <c r="I78" s="140">
        <v>16</v>
      </c>
      <c r="J78" s="115">
        <v>3</v>
      </c>
      <c r="K78" s="116">
        <v>18.75</v>
      </c>
    </row>
    <row r="79" spans="1:11" ht="14.1" customHeight="1" x14ac:dyDescent="0.2">
      <c r="A79" s="306">
        <v>94</v>
      </c>
      <c r="B79" s="307" t="s">
        <v>318</v>
      </c>
      <c r="C79" s="308"/>
      <c r="D79" s="113">
        <v>0.3716216216216216</v>
      </c>
      <c r="E79" s="115">
        <v>22</v>
      </c>
      <c r="F79" s="114">
        <v>32</v>
      </c>
      <c r="G79" s="114">
        <v>25</v>
      </c>
      <c r="H79" s="114">
        <v>23</v>
      </c>
      <c r="I79" s="140">
        <v>26</v>
      </c>
      <c r="J79" s="115">
        <v>-4</v>
      </c>
      <c r="K79" s="116">
        <v>-15.384615384615385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3.8682432432432434</v>
      </c>
      <c r="E81" s="143">
        <v>229</v>
      </c>
      <c r="F81" s="144">
        <v>227</v>
      </c>
      <c r="G81" s="144">
        <v>228</v>
      </c>
      <c r="H81" s="144">
        <v>234</v>
      </c>
      <c r="I81" s="145">
        <v>229</v>
      </c>
      <c r="J81" s="143">
        <v>0</v>
      </c>
      <c r="K81" s="146">
        <v>0</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0" t="s">
        <v>334</v>
      </c>
      <c r="B3" s="620"/>
      <c r="C3" s="620"/>
      <c r="D3" s="620"/>
      <c r="E3" s="620"/>
      <c r="F3" s="620"/>
      <c r="G3" s="620"/>
      <c r="H3" s="620"/>
      <c r="I3" s="620"/>
      <c r="J3" s="620"/>
      <c r="K3" s="620"/>
      <c r="L3" s="620"/>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1" t="s">
        <v>335</v>
      </c>
      <c r="B5" s="621"/>
      <c r="C5" s="621"/>
      <c r="D5" s="621"/>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22" t="s">
        <v>336</v>
      </c>
      <c r="B7" s="622"/>
      <c r="C7" s="622"/>
      <c r="D7" s="622"/>
      <c r="E7" s="622"/>
      <c r="F7" s="625" t="s">
        <v>104</v>
      </c>
      <c r="G7" s="626"/>
      <c r="H7" s="626"/>
      <c r="I7" s="626"/>
      <c r="J7" s="626"/>
      <c r="K7" s="626"/>
      <c r="L7" s="627"/>
      <c r="M7" s="96"/>
      <c r="N7" s="96"/>
      <c r="O7" s="96"/>
      <c r="P7" s="96"/>
      <c r="Q7" s="96"/>
    </row>
    <row r="8" spans="1:17" ht="21.75" customHeight="1" x14ac:dyDescent="0.2">
      <c r="A8" s="622"/>
      <c r="B8" s="622"/>
      <c r="C8" s="622"/>
      <c r="D8" s="622"/>
      <c r="E8" s="622"/>
      <c r="F8" s="628" t="s">
        <v>335</v>
      </c>
      <c r="G8" s="628" t="s">
        <v>337</v>
      </c>
      <c r="H8" s="628" t="s">
        <v>338</v>
      </c>
      <c r="I8" s="628" t="s">
        <v>339</v>
      </c>
      <c r="J8" s="628" t="s">
        <v>340</v>
      </c>
      <c r="K8" s="630" t="s">
        <v>341</v>
      </c>
      <c r="L8" s="631"/>
    </row>
    <row r="9" spans="1:17" ht="12" customHeight="1" x14ac:dyDescent="0.2">
      <c r="A9" s="622"/>
      <c r="B9" s="622"/>
      <c r="C9" s="622"/>
      <c r="D9" s="622"/>
      <c r="E9" s="622"/>
      <c r="F9" s="629"/>
      <c r="G9" s="629"/>
      <c r="H9" s="629"/>
      <c r="I9" s="629"/>
      <c r="J9" s="629"/>
      <c r="K9" s="339" t="s">
        <v>102</v>
      </c>
      <c r="L9" s="340" t="s">
        <v>342</v>
      </c>
    </row>
    <row r="10" spans="1:17" ht="12" customHeight="1" x14ac:dyDescent="0.2">
      <c r="A10" s="623"/>
      <c r="B10" s="623"/>
      <c r="C10" s="623"/>
      <c r="D10" s="623"/>
      <c r="E10" s="624"/>
      <c r="F10" s="341">
        <v>1</v>
      </c>
      <c r="G10" s="342">
        <v>2</v>
      </c>
      <c r="H10" s="342">
        <v>3</v>
      </c>
      <c r="I10" s="342">
        <v>4</v>
      </c>
      <c r="J10" s="342">
        <v>5</v>
      </c>
      <c r="K10" s="342">
        <v>6</v>
      </c>
      <c r="L10" s="342">
        <v>7</v>
      </c>
      <c r="M10" s="101"/>
    </row>
    <row r="11" spans="1:17" s="110" customFormat="1" ht="27.75" customHeight="1" x14ac:dyDescent="0.2">
      <c r="A11" s="632" t="s">
        <v>343</v>
      </c>
      <c r="B11" s="633"/>
      <c r="C11" s="633"/>
      <c r="D11" s="633"/>
      <c r="E11" s="634"/>
      <c r="F11" s="343"/>
      <c r="G11" s="343"/>
      <c r="H11" s="343"/>
      <c r="I11" s="343"/>
      <c r="J11" s="344"/>
      <c r="K11" s="343"/>
      <c r="L11" s="344"/>
    </row>
    <row r="12" spans="1:17" s="110" customFormat="1" ht="15.75" customHeight="1" x14ac:dyDescent="0.2">
      <c r="A12" s="345" t="s">
        <v>104</v>
      </c>
      <c r="B12" s="346"/>
      <c r="C12" s="347"/>
      <c r="D12" s="347"/>
      <c r="E12" s="348"/>
      <c r="F12" s="536">
        <v>2000</v>
      </c>
      <c r="G12" s="536">
        <v>1930</v>
      </c>
      <c r="H12" s="536">
        <v>2691</v>
      </c>
      <c r="I12" s="536">
        <v>1951</v>
      </c>
      <c r="J12" s="537">
        <v>2179</v>
      </c>
      <c r="K12" s="538">
        <v>-179</v>
      </c>
      <c r="L12" s="349">
        <v>-8.2147774208352455</v>
      </c>
    </row>
    <row r="13" spans="1:17" s="110" customFormat="1" ht="15" customHeight="1" x14ac:dyDescent="0.2">
      <c r="A13" s="350" t="s">
        <v>344</v>
      </c>
      <c r="B13" s="351" t="s">
        <v>345</v>
      </c>
      <c r="C13" s="347"/>
      <c r="D13" s="347"/>
      <c r="E13" s="348"/>
      <c r="F13" s="536">
        <v>1051</v>
      </c>
      <c r="G13" s="536">
        <v>924</v>
      </c>
      <c r="H13" s="536">
        <v>1366</v>
      </c>
      <c r="I13" s="536">
        <v>1012</v>
      </c>
      <c r="J13" s="537">
        <v>1204</v>
      </c>
      <c r="K13" s="538">
        <v>-153</v>
      </c>
      <c r="L13" s="349">
        <v>-12.70764119601329</v>
      </c>
    </row>
    <row r="14" spans="1:17" s="110" customFormat="1" ht="22.5" customHeight="1" x14ac:dyDescent="0.2">
      <c r="A14" s="350"/>
      <c r="B14" s="351" t="s">
        <v>346</v>
      </c>
      <c r="C14" s="347"/>
      <c r="D14" s="347"/>
      <c r="E14" s="348"/>
      <c r="F14" s="536">
        <v>949</v>
      </c>
      <c r="G14" s="536">
        <v>1006</v>
      </c>
      <c r="H14" s="536">
        <v>1325</v>
      </c>
      <c r="I14" s="536">
        <v>939</v>
      </c>
      <c r="J14" s="537">
        <v>975</v>
      </c>
      <c r="K14" s="538">
        <v>-26</v>
      </c>
      <c r="L14" s="349">
        <v>-2.6666666666666665</v>
      </c>
    </row>
    <row r="15" spans="1:17" s="110" customFormat="1" ht="15" customHeight="1" x14ac:dyDescent="0.2">
      <c r="A15" s="350" t="s">
        <v>347</v>
      </c>
      <c r="B15" s="351" t="s">
        <v>108</v>
      </c>
      <c r="C15" s="347"/>
      <c r="D15" s="347"/>
      <c r="E15" s="348"/>
      <c r="F15" s="536">
        <v>439</v>
      </c>
      <c r="G15" s="536">
        <v>577</v>
      </c>
      <c r="H15" s="536">
        <v>1131</v>
      </c>
      <c r="I15" s="536">
        <v>510</v>
      </c>
      <c r="J15" s="537">
        <v>460</v>
      </c>
      <c r="K15" s="538">
        <v>-21</v>
      </c>
      <c r="L15" s="349">
        <v>-4.5652173913043477</v>
      </c>
    </row>
    <row r="16" spans="1:17" s="110" customFormat="1" ht="15" customHeight="1" x14ac:dyDescent="0.2">
      <c r="A16" s="350"/>
      <c r="B16" s="351" t="s">
        <v>109</v>
      </c>
      <c r="C16" s="347"/>
      <c r="D16" s="347"/>
      <c r="E16" s="348"/>
      <c r="F16" s="536">
        <v>1374</v>
      </c>
      <c r="G16" s="536">
        <v>1159</v>
      </c>
      <c r="H16" s="536">
        <v>1402</v>
      </c>
      <c r="I16" s="536">
        <v>1271</v>
      </c>
      <c r="J16" s="537">
        <v>1513</v>
      </c>
      <c r="K16" s="538">
        <v>-139</v>
      </c>
      <c r="L16" s="349">
        <v>-9.1870456047587581</v>
      </c>
    </row>
    <row r="17" spans="1:12" s="110" customFormat="1" ht="15" customHeight="1" x14ac:dyDescent="0.2">
      <c r="A17" s="350"/>
      <c r="B17" s="351" t="s">
        <v>110</v>
      </c>
      <c r="C17" s="347"/>
      <c r="D17" s="347"/>
      <c r="E17" s="348"/>
      <c r="F17" s="536">
        <v>158</v>
      </c>
      <c r="G17" s="536">
        <v>168</v>
      </c>
      <c r="H17" s="536">
        <v>136</v>
      </c>
      <c r="I17" s="536">
        <v>146</v>
      </c>
      <c r="J17" s="537">
        <v>179</v>
      </c>
      <c r="K17" s="538">
        <v>-21</v>
      </c>
      <c r="L17" s="349">
        <v>-11.731843575418994</v>
      </c>
    </row>
    <row r="18" spans="1:12" s="110" customFormat="1" ht="15" customHeight="1" x14ac:dyDescent="0.2">
      <c r="A18" s="350"/>
      <c r="B18" s="351" t="s">
        <v>111</v>
      </c>
      <c r="C18" s="347"/>
      <c r="D18" s="347"/>
      <c r="E18" s="348"/>
      <c r="F18" s="536">
        <v>29</v>
      </c>
      <c r="G18" s="536">
        <v>26</v>
      </c>
      <c r="H18" s="536">
        <v>22</v>
      </c>
      <c r="I18" s="536">
        <v>24</v>
      </c>
      <c r="J18" s="537">
        <v>27</v>
      </c>
      <c r="K18" s="538">
        <v>2</v>
      </c>
      <c r="L18" s="349">
        <v>7.4074074074074074</v>
      </c>
    </row>
    <row r="19" spans="1:12" s="110" customFormat="1" ht="15" customHeight="1" x14ac:dyDescent="0.2">
      <c r="A19" s="118" t="s">
        <v>113</v>
      </c>
      <c r="B19" s="119" t="s">
        <v>181</v>
      </c>
      <c r="C19" s="347"/>
      <c r="D19" s="347"/>
      <c r="E19" s="348"/>
      <c r="F19" s="536">
        <v>1285</v>
      </c>
      <c r="G19" s="536">
        <v>1236</v>
      </c>
      <c r="H19" s="536">
        <v>1875</v>
      </c>
      <c r="I19" s="536">
        <v>1224</v>
      </c>
      <c r="J19" s="537">
        <v>1378</v>
      </c>
      <c r="K19" s="538">
        <v>-93</v>
      </c>
      <c r="L19" s="349">
        <v>-6.7489114658925979</v>
      </c>
    </row>
    <row r="20" spans="1:12" s="110" customFormat="1" ht="15" customHeight="1" x14ac:dyDescent="0.2">
      <c r="A20" s="118"/>
      <c r="B20" s="119" t="s">
        <v>182</v>
      </c>
      <c r="C20" s="347"/>
      <c r="D20" s="347"/>
      <c r="E20" s="348"/>
      <c r="F20" s="536">
        <v>715</v>
      </c>
      <c r="G20" s="536">
        <v>694</v>
      </c>
      <c r="H20" s="536">
        <v>816</v>
      </c>
      <c r="I20" s="536">
        <v>727</v>
      </c>
      <c r="J20" s="537">
        <v>801</v>
      </c>
      <c r="K20" s="538">
        <v>-86</v>
      </c>
      <c r="L20" s="349">
        <v>-10.736579275905118</v>
      </c>
    </row>
    <row r="21" spans="1:12" s="110" customFormat="1" ht="15" customHeight="1" x14ac:dyDescent="0.2">
      <c r="A21" s="118" t="s">
        <v>113</v>
      </c>
      <c r="B21" s="119" t="s">
        <v>116</v>
      </c>
      <c r="C21" s="347"/>
      <c r="D21" s="347"/>
      <c r="E21" s="348"/>
      <c r="F21" s="536">
        <v>1512</v>
      </c>
      <c r="G21" s="536">
        <v>1405</v>
      </c>
      <c r="H21" s="536">
        <v>2005</v>
      </c>
      <c r="I21" s="536">
        <v>1363</v>
      </c>
      <c r="J21" s="537">
        <v>1552</v>
      </c>
      <c r="K21" s="538">
        <v>-40</v>
      </c>
      <c r="L21" s="349">
        <v>-2.5773195876288661</v>
      </c>
    </row>
    <row r="22" spans="1:12" s="110" customFormat="1" ht="15" customHeight="1" x14ac:dyDescent="0.2">
      <c r="A22" s="118"/>
      <c r="B22" s="119" t="s">
        <v>117</v>
      </c>
      <c r="C22" s="347"/>
      <c r="D22" s="347"/>
      <c r="E22" s="348"/>
      <c r="F22" s="536">
        <v>485</v>
      </c>
      <c r="G22" s="536">
        <v>523</v>
      </c>
      <c r="H22" s="536">
        <v>679</v>
      </c>
      <c r="I22" s="536">
        <v>584</v>
      </c>
      <c r="J22" s="537">
        <v>626</v>
      </c>
      <c r="K22" s="538">
        <v>-141</v>
      </c>
      <c r="L22" s="349">
        <v>-22.523961661341854</v>
      </c>
    </row>
    <row r="23" spans="1:12" s="110" customFormat="1" ht="15" customHeight="1" x14ac:dyDescent="0.2">
      <c r="A23" s="352" t="s">
        <v>347</v>
      </c>
      <c r="B23" s="353" t="s">
        <v>193</v>
      </c>
      <c r="C23" s="354"/>
      <c r="D23" s="354"/>
      <c r="E23" s="355"/>
      <c r="F23" s="539">
        <v>30</v>
      </c>
      <c r="G23" s="539">
        <v>269</v>
      </c>
      <c r="H23" s="539">
        <v>581</v>
      </c>
      <c r="I23" s="539">
        <v>70</v>
      </c>
      <c r="J23" s="540">
        <v>29</v>
      </c>
      <c r="K23" s="541">
        <v>1</v>
      </c>
      <c r="L23" s="356">
        <v>3.4482758620689653</v>
      </c>
    </row>
    <row r="24" spans="1:12" s="110" customFormat="1" ht="15" customHeight="1" x14ac:dyDescent="0.2">
      <c r="A24" s="635" t="s">
        <v>348</v>
      </c>
      <c r="B24" s="636"/>
      <c r="C24" s="636"/>
      <c r="D24" s="636"/>
      <c r="E24" s="637"/>
      <c r="F24" s="357"/>
      <c r="G24" s="357"/>
      <c r="H24" s="357"/>
      <c r="I24" s="357"/>
      <c r="J24" s="357"/>
      <c r="K24" s="358"/>
      <c r="L24" s="359"/>
    </row>
    <row r="25" spans="1:12" s="110" customFormat="1" ht="15" customHeight="1" x14ac:dyDescent="0.2">
      <c r="A25" s="360" t="s">
        <v>104</v>
      </c>
      <c r="B25" s="361"/>
      <c r="C25" s="362"/>
      <c r="D25" s="362"/>
      <c r="E25" s="363"/>
      <c r="F25" s="542">
        <v>44.5</v>
      </c>
      <c r="G25" s="542">
        <v>44.6</v>
      </c>
      <c r="H25" s="542">
        <v>44.2</v>
      </c>
      <c r="I25" s="542">
        <v>47.8</v>
      </c>
      <c r="J25" s="542">
        <v>43.3</v>
      </c>
      <c r="K25" s="543" t="s">
        <v>349</v>
      </c>
      <c r="L25" s="364">
        <v>1.2000000000000028</v>
      </c>
    </row>
    <row r="26" spans="1:12" s="110" customFormat="1" ht="15" customHeight="1" x14ac:dyDescent="0.2">
      <c r="A26" s="365" t="s">
        <v>105</v>
      </c>
      <c r="B26" s="366" t="s">
        <v>345</v>
      </c>
      <c r="C26" s="362"/>
      <c r="D26" s="362"/>
      <c r="E26" s="363"/>
      <c r="F26" s="542">
        <v>42.7</v>
      </c>
      <c r="G26" s="542">
        <v>42.8</v>
      </c>
      <c r="H26" s="542">
        <v>38.6</v>
      </c>
      <c r="I26" s="542">
        <v>45.4</v>
      </c>
      <c r="J26" s="544">
        <v>40.4</v>
      </c>
      <c r="K26" s="543" t="s">
        <v>349</v>
      </c>
      <c r="L26" s="364">
        <v>2.3000000000000043</v>
      </c>
    </row>
    <row r="27" spans="1:12" s="110" customFormat="1" ht="15" customHeight="1" x14ac:dyDescent="0.2">
      <c r="A27" s="365"/>
      <c r="B27" s="366" t="s">
        <v>346</v>
      </c>
      <c r="C27" s="362"/>
      <c r="D27" s="362"/>
      <c r="E27" s="363"/>
      <c r="F27" s="542">
        <v>46.6</v>
      </c>
      <c r="G27" s="542">
        <v>46.4</v>
      </c>
      <c r="H27" s="542">
        <v>50.5</v>
      </c>
      <c r="I27" s="542">
        <v>50.6</v>
      </c>
      <c r="J27" s="542">
        <v>46.9</v>
      </c>
      <c r="K27" s="543" t="s">
        <v>349</v>
      </c>
      <c r="L27" s="364">
        <v>-0.29999999999999716</v>
      </c>
    </row>
    <row r="28" spans="1:12" s="110" customFormat="1" ht="15" customHeight="1" x14ac:dyDescent="0.2">
      <c r="A28" s="365" t="s">
        <v>113</v>
      </c>
      <c r="B28" s="366" t="s">
        <v>108</v>
      </c>
      <c r="C28" s="362"/>
      <c r="D28" s="362"/>
      <c r="E28" s="363"/>
      <c r="F28" s="542">
        <v>55.1</v>
      </c>
      <c r="G28" s="542">
        <v>49.7</v>
      </c>
      <c r="H28" s="542">
        <v>48.9</v>
      </c>
      <c r="I28" s="542">
        <v>52.4</v>
      </c>
      <c r="J28" s="542">
        <v>48.2</v>
      </c>
      <c r="K28" s="543" t="s">
        <v>349</v>
      </c>
      <c r="L28" s="364">
        <v>6.8999999999999986</v>
      </c>
    </row>
    <row r="29" spans="1:12" s="110" customFormat="1" ht="11.25" x14ac:dyDescent="0.2">
      <c r="A29" s="365"/>
      <c r="B29" s="366" t="s">
        <v>109</v>
      </c>
      <c r="C29" s="362"/>
      <c r="D29" s="362"/>
      <c r="E29" s="363"/>
      <c r="F29" s="542">
        <v>42.9</v>
      </c>
      <c r="G29" s="542">
        <v>42.4</v>
      </c>
      <c r="H29" s="542">
        <v>42.8</v>
      </c>
      <c r="I29" s="542">
        <v>47.7</v>
      </c>
      <c r="J29" s="544">
        <v>42.9</v>
      </c>
      <c r="K29" s="543" t="s">
        <v>349</v>
      </c>
      <c r="L29" s="364">
        <v>0</v>
      </c>
    </row>
    <row r="30" spans="1:12" s="110" customFormat="1" ht="15" customHeight="1" x14ac:dyDescent="0.2">
      <c r="A30" s="365"/>
      <c r="B30" s="366" t="s">
        <v>110</v>
      </c>
      <c r="C30" s="362"/>
      <c r="D30" s="362"/>
      <c r="E30" s="363"/>
      <c r="F30" s="542">
        <v>32.9</v>
      </c>
      <c r="G30" s="542">
        <v>45.5</v>
      </c>
      <c r="H30" s="542">
        <v>41.5</v>
      </c>
      <c r="I30" s="542">
        <v>36.9</v>
      </c>
      <c r="J30" s="542">
        <v>32.4</v>
      </c>
      <c r="K30" s="543" t="s">
        <v>349</v>
      </c>
      <c r="L30" s="364">
        <v>0.5</v>
      </c>
    </row>
    <row r="31" spans="1:12" s="110" customFormat="1" ht="15" customHeight="1" x14ac:dyDescent="0.2">
      <c r="A31" s="365"/>
      <c r="B31" s="366" t="s">
        <v>111</v>
      </c>
      <c r="C31" s="362"/>
      <c r="D31" s="362"/>
      <c r="E31" s="363"/>
      <c r="F31" s="542">
        <v>41.4</v>
      </c>
      <c r="G31" s="542">
        <v>69.2</v>
      </c>
      <c r="H31" s="542">
        <v>54.5</v>
      </c>
      <c r="I31" s="542">
        <v>37.5</v>
      </c>
      <c r="J31" s="542">
        <v>63</v>
      </c>
      <c r="K31" s="543" t="s">
        <v>349</v>
      </c>
      <c r="L31" s="364">
        <v>-21.6</v>
      </c>
    </row>
    <row r="32" spans="1:12" s="110" customFormat="1" ht="15" customHeight="1" x14ac:dyDescent="0.2">
      <c r="A32" s="367" t="s">
        <v>113</v>
      </c>
      <c r="B32" s="368" t="s">
        <v>181</v>
      </c>
      <c r="C32" s="362"/>
      <c r="D32" s="362"/>
      <c r="E32" s="363"/>
      <c r="F32" s="542">
        <v>42.7</v>
      </c>
      <c r="G32" s="542">
        <v>41</v>
      </c>
      <c r="H32" s="542">
        <v>42</v>
      </c>
      <c r="I32" s="542">
        <v>47.5</v>
      </c>
      <c r="J32" s="544">
        <v>43</v>
      </c>
      <c r="K32" s="543" t="s">
        <v>349</v>
      </c>
      <c r="L32" s="364">
        <v>-0.29999999999999716</v>
      </c>
    </row>
    <row r="33" spans="1:12" s="110" customFormat="1" ht="15" customHeight="1" x14ac:dyDescent="0.2">
      <c r="A33" s="367"/>
      <c r="B33" s="368" t="s">
        <v>182</v>
      </c>
      <c r="C33" s="362"/>
      <c r="D33" s="362"/>
      <c r="E33" s="363"/>
      <c r="F33" s="542">
        <v>47.6</v>
      </c>
      <c r="G33" s="542">
        <v>49.6</v>
      </c>
      <c r="H33" s="542">
        <v>47.5</v>
      </c>
      <c r="I33" s="542">
        <v>48.4</v>
      </c>
      <c r="J33" s="542">
        <v>43.7</v>
      </c>
      <c r="K33" s="543" t="s">
        <v>349</v>
      </c>
      <c r="L33" s="364">
        <v>3.8999999999999986</v>
      </c>
    </row>
    <row r="34" spans="1:12" s="369" customFormat="1" ht="15" customHeight="1" x14ac:dyDescent="0.2">
      <c r="A34" s="367" t="s">
        <v>113</v>
      </c>
      <c r="B34" s="368" t="s">
        <v>116</v>
      </c>
      <c r="C34" s="362"/>
      <c r="D34" s="362"/>
      <c r="E34" s="363"/>
      <c r="F34" s="542">
        <v>45.3</v>
      </c>
      <c r="G34" s="542">
        <v>44.4</v>
      </c>
      <c r="H34" s="542">
        <v>45.8</v>
      </c>
      <c r="I34" s="542">
        <v>46.6</v>
      </c>
      <c r="J34" s="542">
        <v>44.4</v>
      </c>
      <c r="K34" s="543" t="s">
        <v>349</v>
      </c>
      <c r="L34" s="364">
        <v>0.89999999999999858</v>
      </c>
    </row>
    <row r="35" spans="1:12" s="369" customFormat="1" ht="11.25" x14ac:dyDescent="0.2">
      <c r="A35" s="370"/>
      <c r="B35" s="371" t="s">
        <v>117</v>
      </c>
      <c r="C35" s="372"/>
      <c r="D35" s="372"/>
      <c r="E35" s="373"/>
      <c r="F35" s="545">
        <v>42</v>
      </c>
      <c r="G35" s="545">
        <v>44.9</v>
      </c>
      <c r="H35" s="545">
        <v>40.4</v>
      </c>
      <c r="I35" s="545">
        <v>50.5</v>
      </c>
      <c r="J35" s="546">
        <v>40.700000000000003</v>
      </c>
      <c r="K35" s="547" t="s">
        <v>349</v>
      </c>
      <c r="L35" s="374">
        <v>1.2999999999999972</v>
      </c>
    </row>
    <row r="36" spans="1:12" s="369" customFormat="1" ht="15.95" customHeight="1" x14ac:dyDescent="0.2">
      <c r="A36" s="375" t="s">
        <v>350</v>
      </c>
      <c r="B36" s="376"/>
      <c r="C36" s="377"/>
      <c r="D36" s="376"/>
      <c r="E36" s="378"/>
      <c r="F36" s="548">
        <v>1941</v>
      </c>
      <c r="G36" s="548">
        <v>1621</v>
      </c>
      <c r="H36" s="548">
        <v>1933</v>
      </c>
      <c r="I36" s="548">
        <v>1860</v>
      </c>
      <c r="J36" s="548">
        <v>2125</v>
      </c>
      <c r="K36" s="549">
        <v>-184</v>
      </c>
      <c r="L36" s="380">
        <v>-8.6588235294117641</v>
      </c>
    </row>
    <row r="37" spans="1:12" s="369" customFormat="1" ht="15.95" customHeight="1" x14ac:dyDescent="0.2">
      <c r="A37" s="381"/>
      <c r="B37" s="382" t="s">
        <v>113</v>
      </c>
      <c r="C37" s="382" t="s">
        <v>351</v>
      </c>
      <c r="D37" s="382"/>
      <c r="E37" s="383"/>
      <c r="F37" s="548">
        <v>864</v>
      </c>
      <c r="G37" s="548">
        <v>723</v>
      </c>
      <c r="H37" s="548">
        <v>855</v>
      </c>
      <c r="I37" s="548">
        <v>890</v>
      </c>
      <c r="J37" s="548">
        <v>920</v>
      </c>
      <c r="K37" s="549">
        <v>-56</v>
      </c>
      <c r="L37" s="380">
        <v>-6.0869565217391308</v>
      </c>
    </row>
    <row r="38" spans="1:12" s="369" customFormat="1" ht="15.95" customHeight="1" x14ac:dyDescent="0.2">
      <c r="A38" s="381"/>
      <c r="B38" s="384" t="s">
        <v>105</v>
      </c>
      <c r="C38" s="384" t="s">
        <v>106</v>
      </c>
      <c r="D38" s="385"/>
      <c r="E38" s="383"/>
      <c r="F38" s="548">
        <v>1026</v>
      </c>
      <c r="G38" s="548">
        <v>824</v>
      </c>
      <c r="H38" s="548">
        <v>1016</v>
      </c>
      <c r="I38" s="548">
        <v>982</v>
      </c>
      <c r="J38" s="550">
        <v>1183</v>
      </c>
      <c r="K38" s="549">
        <v>-157</v>
      </c>
      <c r="L38" s="380">
        <v>-13.27134404057481</v>
      </c>
    </row>
    <row r="39" spans="1:12" s="369" customFormat="1" ht="15.95" customHeight="1" x14ac:dyDescent="0.2">
      <c r="A39" s="381"/>
      <c r="B39" s="385"/>
      <c r="C39" s="382" t="s">
        <v>352</v>
      </c>
      <c r="D39" s="385"/>
      <c r="E39" s="383"/>
      <c r="F39" s="548">
        <v>438</v>
      </c>
      <c r="G39" s="548">
        <v>353</v>
      </c>
      <c r="H39" s="548">
        <v>392</v>
      </c>
      <c r="I39" s="548">
        <v>446</v>
      </c>
      <c r="J39" s="548">
        <v>478</v>
      </c>
      <c r="K39" s="549">
        <v>-40</v>
      </c>
      <c r="L39" s="380">
        <v>-8.3682008368200833</v>
      </c>
    </row>
    <row r="40" spans="1:12" s="369" customFormat="1" ht="15.95" customHeight="1" x14ac:dyDescent="0.2">
      <c r="A40" s="381"/>
      <c r="B40" s="384"/>
      <c r="C40" s="384" t="s">
        <v>107</v>
      </c>
      <c r="D40" s="385"/>
      <c r="E40" s="383"/>
      <c r="F40" s="548">
        <v>915</v>
      </c>
      <c r="G40" s="548">
        <v>797</v>
      </c>
      <c r="H40" s="548">
        <v>917</v>
      </c>
      <c r="I40" s="548">
        <v>878</v>
      </c>
      <c r="J40" s="548">
        <v>942</v>
      </c>
      <c r="K40" s="549">
        <v>-27</v>
      </c>
      <c r="L40" s="380">
        <v>-2.8662420382165603</v>
      </c>
    </row>
    <row r="41" spans="1:12" s="369" customFormat="1" ht="24" customHeight="1" x14ac:dyDescent="0.2">
      <c r="A41" s="381"/>
      <c r="B41" s="385"/>
      <c r="C41" s="382" t="s">
        <v>352</v>
      </c>
      <c r="D41" s="385"/>
      <c r="E41" s="383"/>
      <c r="F41" s="548">
        <v>426</v>
      </c>
      <c r="G41" s="548">
        <v>370</v>
      </c>
      <c r="H41" s="548">
        <v>463</v>
      </c>
      <c r="I41" s="548">
        <v>444</v>
      </c>
      <c r="J41" s="550">
        <v>442</v>
      </c>
      <c r="K41" s="549">
        <v>-16</v>
      </c>
      <c r="L41" s="380">
        <v>-3.6199095022624435</v>
      </c>
    </row>
    <row r="42" spans="1:12" s="110" customFormat="1" ht="15" customHeight="1" x14ac:dyDescent="0.2">
      <c r="A42" s="381"/>
      <c r="B42" s="384" t="s">
        <v>113</v>
      </c>
      <c r="C42" s="384" t="s">
        <v>353</v>
      </c>
      <c r="D42" s="385"/>
      <c r="E42" s="383"/>
      <c r="F42" s="548">
        <v>392</v>
      </c>
      <c r="G42" s="548">
        <v>322</v>
      </c>
      <c r="H42" s="548">
        <v>444</v>
      </c>
      <c r="I42" s="548">
        <v>441</v>
      </c>
      <c r="J42" s="548">
        <v>417</v>
      </c>
      <c r="K42" s="549">
        <v>-25</v>
      </c>
      <c r="L42" s="380">
        <v>-5.9952038369304557</v>
      </c>
    </row>
    <row r="43" spans="1:12" s="110" customFormat="1" ht="15" customHeight="1" x14ac:dyDescent="0.2">
      <c r="A43" s="381"/>
      <c r="B43" s="385"/>
      <c r="C43" s="382" t="s">
        <v>352</v>
      </c>
      <c r="D43" s="385"/>
      <c r="E43" s="383"/>
      <c r="F43" s="548">
        <v>216</v>
      </c>
      <c r="G43" s="548">
        <v>160</v>
      </c>
      <c r="H43" s="548">
        <v>217</v>
      </c>
      <c r="I43" s="548">
        <v>231</v>
      </c>
      <c r="J43" s="548">
        <v>201</v>
      </c>
      <c r="K43" s="549">
        <v>15</v>
      </c>
      <c r="L43" s="380">
        <v>7.4626865671641793</v>
      </c>
    </row>
    <row r="44" spans="1:12" s="110" customFormat="1" ht="15" customHeight="1" x14ac:dyDescent="0.2">
      <c r="A44" s="381"/>
      <c r="B44" s="384"/>
      <c r="C44" s="366" t="s">
        <v>109</v>
      </c>
      <c r="D44" s="385"/>
      <c r="E44" s="383"/>
      <c r="F44" s="548">
        <v>1362</v>
      </c>
      <c r="G44" s="548">
        <v>1106</v>
      </c>
      <c r="H44" s="548">
        <v>1332</v>
      </c>
      <c r="I44" s="548">
        <v>1254</v>
      </c>
      <c r="J44" s="550">
        <v>1502</v>
      </c>
      <c r="K44" s="549">
        <v>-140</v>
      </c>
      <c r="L44" s="380">
        <v>-9.3209054593874825</v>
      </c>
    </row>
    <row r="45" spans="1:12" s="110" customFormat="1" ht="15" customHeight="1" x14ac:dyDescent="0.2">
      <c r="A45" s="381"/>
      <c r="B45" s="385"/>
      <c r="C45" s="382" t="s">
        <v>352</v>
      </c>
      <c r="D45" s="385"/>
      <c r="E45" s="383"/>
      <c r="F45" s="548">
        <v>584</v>
      </c>
      <c r="G45" s="548">
        <v>469</v>
      </c>
      <c r="H45" s="548">
        <v>570</v>
      </c>
      <c r="I45" s="548">
        <v>598</v>
      </c>
      <c r="J45" s="548">
        <v>644</v>
      </c>
      <c r="K45" s="549">
        <v>-60</v>
      </c>
      <c r="L45" s="380">
        <v>-9.316770186335404</v>
      </c>
    </row>
    <row r="46" spans="1:12" s="110" customFormat="1" ht="15" customHeight="1" x14ac:dyDescent="0.2">
      <c r="A46" s="381"/>
      <c r="B46" s="384"/>
      <c r="C46" s="366" t="s">
        <v>110</v>
      </c>
      <c r="D46" s="385"/>
      <c r="E46" s="383"/>
      <c r="F46" s="548">
        <v>158</v>
      </c>
      <c r="G46" s="548">
        <v>167</v>
      </c>
      <c r="H46" s="548">
        <v>135</v>
      </c>
      <c r="I46" s="548">
        <v>141</v>
      </c>
      <c r="J46" s="548">
        <v>179</v>
      </c>
      <c r="K46" s="549">
        <v>-21</v>
      </c>
      <c r="L46" s="380">
        <v>-11.731843575418994</v>
      </c>
    </row>
    <row r="47" spans="1:12" s="110" customFormat="1" ht="15" customHeight="1" x14ac:dyDescent="0.2">
      <c r="A47" s="381"/>
      <c r="B47" s="385"/>
      <c r="C47" s="382" t="s">
        <v>352</v>
      </c>
      <c r="D47" s="385"/>
      <c r="E47" s="383"/>
      <c r="F47" s="548">
        <v>52</v>
      </c>
      <c r="G47" s="548">
        <v>76</v>
      </c>
      <c r="H47" s="548">
        <v>56</v>
      </c>
      <c r="I47" s="548">
        <v>52</v>
      </c>
      <c r="J47" s="550">
        <v>58</v>
      </c>
      <c r="K47" s="549">
        <v>-6</v>
      </c>
      <c r="L47" s="380">
        <v>-10.344827586206897</v>
      </c>
    </row>
    <row r="48" spans="1:12" s="110" customFormat="1" ht="15" customHeight="1" x14ac:dyDescent="0.2">
      <c r="A48" s="381"/>
      <c r="B48" s="385"/>
      <c r="C48" s="366" t="s">
        <v>111</v>
      </c>
      <c r="D48" s="386"/>
      <c r="E48" s="387"/>
      <c r="F48" s="548">
        <v>29</v>
      </c>
      <c r="G48" s="548">
        <v>26</v>
      </c>
      <c r="H48" s="548">
        <v>22</v>
      </c>
      <c r="I48" s="548">
        <v>24</v>
      </c>
      <c r="J48" s="548">
        <v>27</v>
      </c>
      <c r="K48" s="549">
        <v>2</v>
      </c>
      <c r="L48" s="380">
        <v>7.4074074074074074</v>
      </c>
    </row>
    <row r="49" spans="1:12" s="110" customFormat="1" ht="15" customHeight="1" x14ac:dyDescent="0.2">
      <c r="A49" s="381"/>
      <c r="B49" s="385"/>
      <c r="C49" s="382" t="s">
        <v>352</v>
      </c>
      <c r="D49" s="385"/>
      <c r="E49" s="383"/>
      <c r="F49" s="548">
        <v>12</v>
      </c>
      <c r="G49" s="548">
        <v>18</v>
      </c>
      <c r="H49" s="548">
        <v>12</v>
      </c>
      <c r="I49" s="548">
        <v>9</v>
      </c>
      <c r="J49" s="548">
        <v>17</v>
      </c>
      <c r="K49" s="549">
        <v>-5</v>
      </c>
      <c r="L49" s="380">
        <v>-29.411764705882351</v>
      </c>
    </row>
    <row r="50" spans="1:12" s="110" customFormat="1" ht="15" customHeight="1" x14ac:dyDescent="0.2">
      <c r="A50" s="381"/>
      <c r="B50" s="384" t="s">
        <v>113</v>
      </c>
      <c r="C50" s="382" t="s">
        <v>181</v>
      </c>
      <c r="D50" s="385"/>
      <c r="E50" s="383"/>
      <c r="F50" s="548">
        <v>1229</v>
      </c>
      <c r="G50" s="548">
        <v>935</v>
      </c>
      <c r="H50" s="548">
        <v>1139</v>
      </c>
      <c r="I50" s="548">
        <v>1141</v>
      </c>
      <c r="J50" s="550">
        <v>1327</v>
      </c>
      <c r="K50" s="549">
        <v>-98</v>
      </c>
      <c r="L50" s="380">
        <v>-7.3850791258477768</v>
      </c>
    </row>
    <row r="51" spans="1:12" s="110" customFormat="1" ht="15" customHeight="1" x14ac:dyDescent="0.2">
      <c r="A51" s="381"/>
      <c r="B51" s="385"/>
      <c r="C51" s="382" t="s">
        <v>352</v>
      </c>
      <c r="D51" s="385"/>
      <c r="E51" s="383"/>
      <c r="F51" s="548">
        <v>525</v>
      </c>
      <c r="G51" s="548">
        <v>383</v>
      </c>
      <c r="H51" s="548">
        <v>478</v>
      </c>
      <c r="I51" s="548">
        <v>542</v>
      </c>
      <c r="J51" s="548">
        <v>571</v>
      </c>
      <c r="K51" s="549">
        <v>-46</v>
      </c>
      <c r="L51" s="380">
        <v>-8.0560420315236421</v>
      </c>
    </row>
    <row r="52" spans="1:12" s="110" customFormat="1" ht="15" customHeight="1" x14ac:dyDescent="0.2">
      <c r="A52" s="381"/>
      <c r="B52" s="384"/>
      <c r="C52" s="382" t="s">
        <v>182</v>
      </c>
      <c r="D52" s="385"/>
      <c r="E52" s="383"/>
      <c r="F52" s="548">
        <v>712</v>
      </c>
      <c r="G52" s="548">
        <v>686</v>
      </c>
      <c r="H52" s="548">
        <v>794</v>
      </c>
      <c r="I52" s="548">
        <v>719</v>
      </c>
      <c r="J52" s="548">
        <v>798</v>
      </c>
      <c r="K52" s="549">
        <v>-86</v>
      </c>
      <c r="L52" s="380">
        <v>-10.776942355889725</v>
      </c>
    </row>
    <row r="53" spans="1:12" s="269" customFormat="1" ht="11.25" customHeight="1" x14ac:dyDescent="0.2">
      <c r="A53" s="381"/>
      <c r="B53" s="385"/>
      <c r="C53" s="382" t="s">
        <v>352</v>
      </c>
      <c r="D53" s="385"/>
      <c r="E53" s="383"/>
      <c r="F53" s="548">
        <v>339</v>
      </c>
      <c r="G53" s="548">
        <v>340</v>
      </c>
      <c r="H53" s="548">
        <v>377</v>
      </c>
      <c r="I53" s="548">
        <v>348</v>
      </c>
      <c r="J53" s="550">
        <v>349</v>
      </c>
      <c r="K53" s="549">
        <v>-10</v>
      </c>
      <c r="L53" s="380">
        <v>-2.8653295128939829</v>
      </c>
    </row>
    <row r="54" spans="1:12" s="151" customFormat="1" ht="12.75" customHeight="1" x14ac:dyDescent="0.2">
      <c r="A54" s="381"/>
      <c r="B54" s="384" t="s">
        <v>113</v>
      </c>
      <c r="C54" s="384" t="s">
        <v>116</v>
      </c>
      <c r="D54" s="385"/>
      <c r="E54" s="383"/>
      <c r="F54" s="548">
        <v>1464</v>
      </c>
      <c r="G54" s="548">
        <v>1134</v>
      </c>
      <c r="H54" s="548">
        <v>1336</v>
      </c>
      <c r="I54" s="548">
        <v>1290</v>
      </c>
      <c r="J54" s="548">
        <v>1510</v>
      </c>
      <c r="K54" s="549">
        <v>-46</v>
      </c>
      <c r="L54" s="380">
        <v>-3.0463576158940397</v>
      </c>
    </row>
    <row r="55" spans="1:12" ht="11.25" x14ac:dyDescent="0.2">
      <c r="A55" s="381"/>
      <c r="B55" s="385"/>
      <c r="C55" s="382" t="s">
        <v>352</v>
      </c>
      <c r="D55" s="385"/>
      <c r="E55" s="383"/>
      <c r="F55" s="548">
        <v>663</v>
      </c>
      <c r="G55" s="548">
        <v>503</v>
      </c>
      <c r="H55" s="548">
        <v>612</v>
      </c>
      <c r="I55" s="548">
        <v>601</v>
      </c>
      <c r="J55" s="548">
        <v>670</v>
      </c>
      <c r="K55" s="549">
        <v>-7</v>
      </c>
      <c r="L55" s="380">
        <v>-1.044776119402985</v>
      </c>
    </row>
    <row r="56" spans="1:12" ht="14.25" customHeight="1" x14ac:dyDescent="0.2">
      <c r="A56" s="381"/>
      <c r="B56" s="385"/>
      <c r="C56" s="384" t="s">
        <v>117</v>
      </c>
      <c r="D56" s="385"/>
      <c r="E56" s="383"/>
      <c r="F56" s="548">
        <v>474</v>
      </c>
      <c r="G56" s="548">
        <v>485</v>
      </c>
      <c r="H56" s="548">
        <v>591</v>
      </c>
      <c r="I56" s="548">
        <v>566</v>
      </c>
      <c r="J56" s="548">
        <v>614</v>
      </c>
      <c r="K56" s="549">
        <v>-140</v>
      </c>
      <c r="L56" s="380">
        <v>-22.801302931596091</v>
      </c>
    </row>
    <row r="57" spans="1:12" ht="18.75" customHeight="1" x14ac:dyDescent="0.2">
      <c r="A57" s="388"/>
      <c r="B57" s="389"/>
      <c r="C57" s="390" t="s">
        <v>352</v>
      </c>
      <c r="D57" s="389"/>
      <c r="E57" s="391"/>
      <c r="F57" s="551">
        <v>199</v>
      </c>
      <c r="G57" s="552">
        <v>218</v>
      </c>
      <c r="H57" s="552">
        <v>239</v>
      </c>
      <c r="I57" s="552">
        <v>286</v>
      </c>
      <c r="J57" s="552">
        <v>250</v>
      </c>
      <c r="K57" s="553">
        <v>-51</v>
      </c>
      <c r="L57" s="392">
        <v>-20.399999999999999</v>
      </c>
    </row>
    <row r="58" spans="1:12" ht="11.25" x14ac:dyDescent="0.2">
      <c r="A58" s="393"/>
      <c r="B58" s="385"/>
      <c r="C58" s="382"/>
      <c r="D58" s="385"/>
      <c r="E58" s="385"/>
      <c r="F58" s="394"/>
      <c r="G58" s="394"/>
      <c r="H58" s="394"/>
      <c r="I58" s="379"/>
      <c r="J58" s="394"/>
      <c r="K58" s="395"/>
      <c r="L58" s="269" t="s">
        <v>45</v>
      </c>
    </row>
    <row r="59" spans="1:12" ht="20.25" customHeight="1" x14ac:dyDescent="0.2">
      <c r="A59" s="638" t="s">
        <v>354</v>
      </c>
      <c r="B59" s="639"/>
      <c r="C59" s="639"/>
      <c r="D59" s="638"/>
      <c r="E59" s="639"/>
      <c r="F59" s="639"/>
      <c r="G59" s="639"/>
      <c r="H59" s="639"/>
      <c r="I59" s="639"/>
      <c r="J59" s="639"/>
      <c r="K59" s="639"/>
      <c r="L59" s="639"/>
    </row>
    <row r="60" spans="1:12" ht="11.25" customHeight="1" x14ac:dyDescent="0.2">
      <c r="A60" s="640" t="s">
        <v>355</v>
      </c>
      <c r="B60" s="641"/>
      <c r="C60" s="641"/>
      <c r="D60" s="641"/>
      <c r="E60" s="641"/>
      <c r="F60" s="641"/>
      <c r="G60" s="641"/>
      <c r="H60" s="641"/>
      <c r="I60" s="641"/>
      <c r="J60" s="641"/>
      <c r="K60" s="641"/>
      <c r="L60" s="641"/>
    </row>
    <row r="61" spans="1:12" ht="12.75" customHeight="1" x14ac:dyDescent="0.2">
      <c r="A61" s="642" t="s">
        <v>356</v>
      </c>
      <c r="B61" s="643"/>
      <c r="C61" s="643"/>
      <c r="D61" s="643"/>
      <c r="E61" s="643"/>
      <c r="F61" s="643"/>
      <c r="G61" s="643"/>
      <c r="H61" s="643"/>
      <c r="I61" s="643"/>
      <c r="J61" s="643"/>
      <c r="K61" s="643"/>
      <c r="L61" s="643"/>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68" t="s">
        <v>357</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335</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213</v>
      </c>
      <c r="B7" s="587"/>
      <c r="C7" s="580" t="s">
        <v>94</v>
      </c>
      <c r="D7" s="644" t="s">
        <v>358</v>
      </c>
      <c r="E7" s="645"/>
      <c r="F7" s="645"/>
      <c r="G7" s="645"/>
      <c r="H7" s="646"/>
      <c r="I7" s="647" t="s">
        <v>359</v>
      </c>
      <c r="J7" s="648"/>
      <c r="K7" s="96"/>
      <c r="L7" s="96"/>
      <c r="M7" s="96"/>
      <c r="N7" s="96"/>
      <c r="O7" s="96"/>
    </row>
    <row r="8" spans="1:15" ht="21.75" customHeight="1" x14ac:dyDescent="0.2">
      <c r="A8" s="614"/>
      <c r="B8" s="615"/>
      <c r="C8" s="581"/>
      <c r="D8" s="590" t="s">
        <v>335</v>
      </c>
      <c r="E8" s="590" t="s">
        <v>337</v>
      </c>
      <c r="F8" s="590" t="s">
        <v>338</v>
      </c>
      <c r="G8" s="590" t="s">
        <v>339</v>
      </c>
      <c r="H8" s="590" t="s">
        <v>340</v>
      </c>
      <c r="I8" s="649"/>
      <c r="J8" s="650"/>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2000</v>
      </c>
      <c r="E11" s="114">
        <v>1930</v>
      </c>
      <c r="F11" s="114">
        <v>2691</v>
      </c>
      <c r="G11" s="114">
        <v>1951</v>
      </c>
      <c r="H11" s="140">
        <v>2179</v>
      </c>
      <c r="I11" s="115">
        <v>-179</v>
      </c>
      <c r="J11" s="116">
        <v>-8.2147774208352455</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8.0500000000000007</v>
      </c>
      <c r="D14" s="115">
        <v>161</v>
      </c>
      <c r="E14" s="114">
        <v>112</v>
      </c>
      <c r="F14" s="114">
        <v>258</v>
      </c>
      <c r="G14" s="114">
        <v>145</v>
      </c>
      <c r="H14" s="140">
        <v>165</v>
      </c>
      <c r="I14" s="115">
        <v>-4</v>
      </c>
      <c r="J14" s="116">
        <v>-2.4242424242424243</v>
      </c>
      <c r="K14" s="110"/>
      <c r="L14" s="110"/>
      <c r="M14" s="110"/>
      <c r="N14" s="110"/>
      <c r="O14" s="110"/>
    </row>
    <row r="15" spans="1:15" s="110" customFormat="1" ht="24.95" customHeight="1" x14ac:dyDescent="0.2">
      <c r="A15" s="193" t="s">
        <v>216</v>
      </c>
      <c r="B15" s="199" t="s">
        <v>217</v>
      </c>
      <c r="C15" s="113">
        <v>1.6</v>
      </c>
      <c r="D15" s="115">
        <v>32</v>
      </c>
      <c r="E15" s="114">
        <v>13</v>
      </c>
      <c r="F15" s="114">
        <v>33</v>
      </c>
      <c r="G15" s="114">
        <v>29</v>
      </c>
      <c r="H15" s="140">
        <v>25</v>
      </c>
      <c r="I15" s="115">
        <v>7</v>
      </c>
      <c r="J15" s="116">
        <v>28</v>
      </c>
    </row>
    <row r="16" spans="1:15" s="287" customFormat="1" ht="24.95" customHeight="1" x14ac:dyDescent="0.2">
      <c r="A16" s="193" t="s">
        <v>218</v>
      </c>
      <c r="B16" s="199" t="s">
        <v>141</v>
      </c>
      <c r="C16" s="113">
        <v>4.55</v>
      </c>
      <c r="D16" s="115">
        <v>91</v>
      </c>
      <c r="E16" s="114">
        <v>73</v>
      </c>
      <c r="F16" s="114">
        <v>171</v>
      </c>
      <c r="G16" s="114">
        <v>80</v>
      </c>
      <c r="H16" s="140">
        <v>99</v>
      </c>
      <c r="I16" s="115">
        <v>-8</v>
      </c>
      <c r="J16" s="116">
        <v>-8.0808080808080813</v>
      </c>
      <c r="K16" s="110"/>
      <c r="L16" s="110"/>
      <c r="M16" s="110"/>
      <c r="N16" s="110"/>
      <c r="O16" s="110"/>
    </row>
    <row r="17" spans="1:15" s="110" customFormat="1" ht="24.95" customHeight="1" x14ac:dyDescent="0.2">
      <c r="A17" s="193" t="s">
        <v>142</v>
      </c>
      <c r="B17" s="199" t="s">
        <v>220</v>
      </c>
      <c r="C17" s="113">
        <v>1.9</v>
      </c>
      <c r="D17" s="115">
        <v>38</v>
      </c>
      <c r="E17" s="114">
        <v>26</v>
      </c>
      <c r="F17" s="114">
        <v>54</v>
      </c>
      <c r="G17" s="114">
        <v>36</v>
      </c>
      <c r="H17" s="140">
        <v>41</v>
      </c>
      <c r="I17" s="115">
        <v>-3</v>
      </c>
      <c r="J17" s="116">
        <v>-7.3170731707317076</v>
      </c>
    </row>
    <row r="18" spans="1:15" s="287" customFormat="1" ht="24.95" customHeight="1" x14ac:dyDescent="0.2">
      <c r="A18" s="201" t="s">
        <v>144</v>
      </c>
      <c r="B18" s="202" t="s">
        <v>145</v>
      </c>
      <c r="C18" s="113">
        <v>5.4</v>
      </c>
      <c r="D18" s="115">
        <v>108</v>
      </c>
      <c r="E18" s="114">
        <v>73</v>
      </c>
      <c r="F18" s="114">
        <v>135</v>
      </c>
      <c r="G18" s="114">
        <v>115</v>
      </c>
      <c r="H18" s="140">
        <v>140</v>
      </c>
      <c r="I18" s="115">
        <v>-32</v>
      </c>
      <c r="J18" s="116">
        <v>-22.857142857142858</v>
      </c>
      <c r="K18" s="110"/>
      <c r="L18" s="110"/>
      <c r="M18" s="110"/>
      <c r="N18" s="110"/>
      <c r="O18" s="110"/>
    </row>
    <row r="19" spans="1:15" s="110" customFormat="1" ht="24.95" customHeight="1" x14ac:dyDescent="0.2">
      <c r="A19" s="193" t="s">
        <v>146</v>
      </c>
      <c r="B19" s="199" t="s">
        <v>147</v>
      </c>
      <c r="C19" s="113">
        <v>11.95</v>
      </c>
      <c r="D19" s="115">
        <v>239</v>
      </c>
      <c r="E19" s="114">
        <v>214</v>
      </c>
      <c r="F19" s="114">
        <v>364</v>
      </c>
      <c r="G19" s="114">
        <v>245</v>
      </c>
      <c r="H19" s="140">
        <v>251</v>
      </c>
      <c r="I19" s="115">
        <v>-12</v>
      </c>
      <c r="J19" s="116">
        <v>-4.7808764940239046</v>
      </c>
    </row>
    <row r="20" spans="1:15" s="287" customFormat="1" ht="24.95" customHeight="1" x14ac:dyDescent="0.2">
      <c r="A20" s="193" t="s">
        <v>148</v>
      </c>
      <c r="B20" s="199" t="s">
        <v>149</v>
      </c>
      <c r="C20" s="113">
        <v>4.9000000000000004</v>
      </c>
      <c r="D20" s="115">
        <v>98</v>
      </c>
      <c r="E20" s="114">
        <v>167</v>
      </c>
      <c r="F20" s="114">
        <v>203</v>
      </c>
      <c r="G20" s="114">
        <v>133</v>
      </c>
      <c r="H20" s="140">
        <v>134</v>
      </c>
      <c r="I20" s="115">
        <v>-36</v>
      </c>
      <c r="J20" s="116">
        <v>-26.865671641791046</v>
      </c>
      <c r="K20" s="110"/>
      <c r="L20" s="110"/>
      <c r="M20" s="110"/>
      <c r="N20" s="110"/>
      <c r="O20" s="110"/>
    </row>
    <row r="21" spans="1:15" s="110" customFormat="1" ht="24.95" customHeight="1" x14ac:dyDescent="0.2">
      <c r="A21" s="201" t="s">
        <v>150</v>
      </c>
      <c r="B21" s="202" t="s">
        <v>151</v>
      </c>
      <c r="C21" s="113">
        <v>5.4</v>
      </c>
      <c r="D21" s="115">
        <v>108</v>
      </c>
      <c r="E21" s="114">
        <v>135</v>
      </c>
      <c r="F21" s="114">
        <v>174</v>
      </c>
      <c r="G21" s="114">
        <v>175</v>
      </c>
      <c r="H21" s="140">
        <v>191</v>
      </c>
      <c r="I21" s="115">
        <v>-83</v>
      </c>
      <c r="J21" s="116">
        <v>-43.455497382198956</v>
      </c>
    </row>
    <row r="22" spans="1:15" s="110" customFormat="1" ht="24.95" customHeight="1" x14ac:dyDescent="0.2">
      <c r="A22" s="201" t="s">
        <v>152</v>
      </c>
      <c r="B22" s="199" t="s">
        <v>153</v>
      </c>
      <c r="C22" s="113">
        <v>1</v>
      </c>
      <c r="D22" s="115">
        <v>20</v>
      </c>
      <c r="E22" s="114">
        <v>19</v>
      </c>
      <c r="F22" s="114">
        <v>20</v>
      </c>
      <c r="G22" s="114">
        <v>17</v>
      </c>
      <c r="H22" s="140">
        <v>18</v>
      </c>
      <c r="I22" s="115">
        <v>2</v>
      </c>
      <c r="J22" s="116">
        <v>11.111111111111111</v>
      </c>
    </row>
    <row r="23" spans="1:15" s="110" customFormat="1" ht="24.95" customHeight="1" x14ac:dyDescent="0.2">
      <c r="A23" s="193" t="s">
        <v>154</v>
      </c>
      <c r="B23" s="199" t="s">
        <v>155</v>
      </c>
      <c r="C23" s="113">
        <v>3.2</v>
      </c>
      <c r="D23" s="115">
        <v>64</v>
      </c>
      <c r="E23" s="114">
        <v>130</v>
      </c>
      <c r="F23" s="114">
        <v>28</v>
      </c>
      <c r="G23" s="114">
        <v>19</v>
      </c>
      <c r="H23" s="140">
        <v>23</v>
      </c>
      <c r="I23" s="115">
        <v>41</v>
      </c>
      <c r="J23" s="116">
        <v>178.2608695652174</v>
      </c>
    </row>
    <row r="24" spans="1:15" s="110" customFormat="1" ht="24.95" customHeight="1" x14ac:dyDescent="0.2">
      <c r="A24" s="193" t="s">
        <v>156</v>
      </c>
      <c r="B24" s="199" t="s">
        <v>221</v>
      </c>
      <c r="C24" s="113">
        <v>5.65</v>
      </c>
      <c r="D24" s="115">
        <v>113</v>
      </c>
      <c r="E24" s="114">
        <v>89</v>
      </c>
      <c r="F24" s="114">
        <v>146</v>
      </c>
      <c r="G24" s="114">
        <v>94</v>
      </c>
      <c r="H24" s="140">
        <v>104</v>
      </c>
      <c r="I24" s="115">
        <v>9</v>
      </c>
      <c r="J24" s="116">
        <v>8.6538461538461533</v>
      </c>
    </row>
    <row r="25" spans="1:15" s="110" customFormat="1" ht="24.95" customHeight="1" x14ac:dyDescent="0.2">
      <c r="A25" s="193" t="s">
        <v>222</v>
      </c>
      <c r="B25" s="204" t="s">
        <v>159</v>
      </c>
      <c r="C25" s="113">
        <v>3.35</v>
      </c>
      <c r="D25" s="115">
        <v>67</v>
      </c>
      <c r="E25" s="114">
        <v>54</v>
      </c>
      <c r="F25" s="114">
        <v>67</v>
      </c>
      <c r="G25" s="114">
        <v>51</v>
      </c>
      <c r="H25" s="140">
        <v>85</v>
      </c>
      <c r="I25" s="115">
        <v>-18</v>
      </c>
      <c r="J25" s="116">
        <v>-21.176470588235293</v>
      </c>
    </row>
    <row r="26" spans="1:15" s="110" customFormat="1" ht="24.95" customHeight="1" x14ac:dyDescent="0.2">
      <c r="A26" s="201">
        <v>782.78300000000002</v>
      </c>
      <c r="B26" s="203" t="s">
        <v>160</v>
      </c>
      <c r="C26" s="113">
        <v>17.2</v>
      </c>
      <c r="D26" s="115">
        <v>344</v>
      </c>
      <c r="E26" s="114">
        <v>234</v>
      </c>
      <c r="F26" s="114">
        <v>288</v>
      </c>
      <c r="G26" s="114">
        <v>339</v>
      </c>
      <c r="H26" s="140">
        <v>417</v>
      </c>
      <c r="I26" s="115">
        <v>-73</v>
      </c>
      <c r="J26" s="116">
        <v>-17.505995203836932</v>
      </c>
    </row>
    <row r="27" spans="1:15" s="110" customFormat="1" ht="24.95" customHeight="1" x14ac:dyDescent="0.2">
      <c r="A27" s="193" t="s">
        <v>161</v>
      </c>
      <c r="B27" s="199" t="s">
        <v>162</v>
      </c>
      <c r="C27" s="113">
        <v>4.2</v>
      </c>
      <c r="D27" s="115">
        <v>84</v>
      </c>
      <c r="E27" s="114">
        <v>64</v>
      </c>
      <c r="F27" s="114">
        <v>120</v>
      </c>
      <c r="G27" s="114">
        <v>88</v>
      </c>
      <c r="H27" s="140">
        <v>71</v>
      </c>
      <c r="I27" s="115">
        <v>13</v>
      </c>
      <c r="J27" s="116">
        <v>18.309859154929576</v>
      </c>
    </row>
    <row r="28" spans="1:15" s="110" customFormat="1" ht="24.95" customHeight="1" x14ac:dyDescent="0.2">
      <c r="A28" s="193" t="s">
        <v>163</v>
      </c>
      <c r="B28" s="199" t="s">
        <v>164</v>
      </c>
      <c r="C28" s="113">
        <v>4.45</v>
      </c>
      <c r="D28" s="115">
        <v>89</v>
      </c>
      <c r="E28" s="114">
        <v>63</v>
      </c>
      <c r="F28" s="114">
        <v>120</v>
      </c>
      <c r="G28" s="114">
        <v>67</v>
      </c>
      <c r="H28" s="140">
        <v>106</v>
      </c>
      <c r="I28" s="115">
        <v>-17</v>
      </c>
      <c r="J28" s="116">
        <v>-16.037735849056602</v>
      </c>
    </row>
    <row r="29" spans="1:15" s="110" customFormat="1" ht="24.95" customHeight="1" x14ac:dyDescent="0.2">
      <c r="A29" s="193">
        <v>86</v>
      </c>
      <c r="B29" s="199" t="s">
        <v>165</v>
      </c>
      <c r="C29" s="113">
        <v>9.1</v>
      </c>
      <c r="D29" s="115">
        <v>182</v>
      </c>
      <c r="E29" s="114">
        <v>303</v>
      </c>
      <c r="F29" s="114">
        <v>291</v>
      </c>
      <c r="G29" s="114">
        <v>156</v>
      </c>
      <c r="H29" s="140">
        <v>199</v>
      </c>
      <c r="I29" s="115">
        <v>-17</v>
      </c>
      <c r="J29" s="116">
        <v>-8.5427135678391952</v>
      </c>
    </row>
    <row r="30" spans="1:15" s="110" customFormat="1" ht="24.95" customHeight="1" x14ac:dyDescent="0.2">
      <c r="A30" s="193">
        <v>87.88</v>
      </c>
      <c r="B30" s="204" t="s">
        <v>166</v>
      </c>
      <c r="C30" s="113">
        <v>5.75</v>
      </c>
      <c r="D30" s="115">
        <v>115</v>
      </c>
      <c r="E30" s="114">
        <v>112</v>
      </c>
      <c r="F30" s="114">
        <v>190</v>
      </c>
      <c r="G30" s="114">
        <v>112</v>
      </c>
      <c r="H30" s="140">
        <v>87</v>
      </c>
      <c r="I30" s="115">
        <v>28</v>
      </c>
      <c r="J30" s="116">
        <v>32.183908045977013</v>
      </c>
    </row>
    <row r="31" spans="1:15" s="110" customFormat="1" ht="24.95" customHeight="1" x14ac:dyDescent="0.2">
      <c r="A31" s="193" t="s">
        <v>167</v>
      </c>
      <c r="B31" s="199" t="s">
        <v>168</v>
      </c>
      <c r="C31" s="113">
        <v>9.3000000000000007</v>
      </c>
      <c r="D31" s="115">
        <v>186</v>
      </c>
      <c r="E31" s="114">
        <v>146</v>
      </c>
      <c r="F31" s="114">
        <v>264</v>
      </c>
      <c r="G31" s="114">
        <v>186</v>
      </c>
      <c r="H31" s="140">
        <v>164</v>
      </c>
      <c r="I31" s="115">
        <v>22</v>
      </c>
      <c r="J31" s="116">
        <v>13.414634146341463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85.45</v>
      </c>
      <c r="D36" s="143">
        <v>1709</v>
      </c>
      <c r="E36" s="144">
        <v>1730</v>
      </c>
      <c r="F36" s="144">
        <v>2275</v>
      </c>
      <c r="G36" s="144">
        <v>1682</v>
      </c>
      <c r="H36" s="145">
        <v>1850</v>
      </c>
      <c r="I36" s="143">
        <v>-141</v>
      </c>
      <c r="J36" s="146">
        <v>-7.6216216216216219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1" t="s">
        <v>360</v>
      </c>
      <c r="B39" s="652"/>
      <c r="C39" s="652"/>
      <c r="D39" s="652"/>
      <c r="E39" s="652"/>
      <c r="F39" s="652"/>
      <c r="G39" s="652"/>
      <c r="H39" s="652"/>
      <c r="I39" s="652"/>
      <c r="J39" s="652"/>
    </row>
    <row r="40" spans="1:10" ht="31.5" customHeight="1" x14ac:dyDescent="0.2">
      <c r="A40" s="653" t="s">
        <v>361</v>
      </c>
      <c r="B40" s="653"/>
      <c r="C40" s="653"/>
      <c r="D40" s="653"/>
      <c r="E40" s="653"/>
      <c r="F40" s="653"/>
      <c r="G40" s="653"/>
      <c r="H40" s="653"/>
      <c r="I40" s="653"/>
      <c r="J40" s="653"/>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68" t="s">
        <v>362</v>
      </c>
      <c r="B3" s="569"/>
      <c r="C3" s="569"/>
      <c r="D3" s="569"/>
      <c r="E3" s="569"/>
      <c r="F3" s="569"/>
      <c r="G3" s="569"/>
      <c r="H3" s="569"/>
      <c r="I3" s="569"/>
      <c r="J3" s="569"/>
      <c r="K3" s="569"/>
    </row>
    <row r="4" spans="1:15" s="94" customFormat="1" ht="12" customHeight="1" x14ac:dyDescent="0.2">
      <c r="A4" s="570" t="s">
        <v>92</v>
      </c>
      <c r="B4" s="570"/>
      <c r="C4" s="570"/>
      <c r="D4" s="570"/>
      <c r="E4" s="570"/>
      <c r="F4" s="570"/>
      <c r="G4" s="570"/>
      <c r="H4" s="570"/>
      <c r="I4" s="570"/>
      <c r="J4" s="570"/>
      <c r="K4" s="570"/>
    </row>
    <row r="5" spans="1:15" s="94" customFormat="1" ht="12" customHeight="1" x14ac:dyDescent="0.2">
      <c r="A5" s="571" t="s">
        <v>335</v>
      </c>
      <c r="B5" s="571"/>
      <c r="C5" s="571"/>
      <c r="D5" s="571"/>
      <c r="E5" s="571"/>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332</v>
      </c>
      <c r="B7" s="575"/>
      <c r="C7" s="575"/>
      <c r="D7" s="580" t="s">
        <v>94</v>
      </c>
      <c r="E7" s="654" t="s">
        <v>363</v>
      </c>
      <c r="F7" s="584"/>
      <c r="G7" s="584"/>
      <c r="H7" s="584"/>
      <c r="I7" s="585"/>
      <c r="J7" s="647" t="s">
        <v>359</v>
      </c>
      <c r="K7" s="648"/>
      <c r="L7" s="96"/>
      <c r="M7" s="96"/>
      <c r="N7" s="96"/>
      <c r="O7" s="96"/>
    </row>
    <row r="8" spans="1:15" ht="21.75" customHeight="1" x14ac:dyDescent="0.2">
      <c r="A8" s="576"/>
      <c r="B8" s="577"/>
      <c r="C8" s="577"/>
      <c r="D8" s="581"/>
      <c r="E8" s="590" t="s">
        <v>335</v>
      </c>
      <c r="F8" s="590" t="s">
        <v>337</v>
      </c>
      <c r="G8" s="590" t="s">
        <v>338</v>
      </c>
      <c r="H8" s="590" t="s">
        <v>339</v>
      </c>
      <c r="I8" s="590" t="s">
        <v>340</v>
      </c>
      <c r="J8" s="649"/>
      <c r="K8" s="650"/>
    </row>
    <row r="9" spans="1:15" ht="12" customHeight="1" x14ac:dyDescent="0.2">
      <c r="A9" s="576"/>
      <c r="B9" s="577"/>
      <c r="C9" s="577"/>
      <c r="D9" s="581"/>
      <c r="E9" s="591"/>
      <c r="F9" s="591"/>
      <c r="G9" s="591"/>
      <c r="H9" s="591"/>
      <c r="I9" s="591"/>
      <c r="J9" s="98" t="s">
        <v>102</v>
      </c>
      <c r="K9" s="99" t="s">
        <v>103</v>
      </c>
    </row>
    <row r="10" spans="1:15" ht="12" customHeight="1" x14ac:dyDescent="0.2">
      <c r="A10" s="578"/>
      <c r="B10" s="579"/>
      <c r="C10" s="579"/>
      <c r="D10" s="582"/>
      <c r="E10" s="100">
        <v>1</v>
      </c>
      <c r="F10" s="100">
        <v>2</v>
      </c>
      <c r="G10" s="100">
        <v>3</v>
      </c>
      <c r="H10" s="100">
        <v>4</v>
      </c>
      <c r="I10" s="100">
        <v>5</v>
      </c>
      <c r="J10" s="100">
        <v>6</v>
      </c>
      <c r="K10" s="100">
        <v>7</v>
      </c>
    </row>
    <row r="11" spans="1:15" ht="18" customHeight="1" x14ac:dyDescent="0.2">
      <c r="A11" s="297" t="s">
        <v>104</v>
      </c>
      <c r="B11" s="298"/>
      <c r="C11" s="299"/>
      <c r="D11" s="262">
        <v>100</v>
      </c>
      <c r="E11" s="263">
        <v>2000</v>
      </c>
      <c r="F11" s="264">
        <v>1930</v>
      </c>
      <c r="G11" s="264">
        <v>2691</v>
      </c>
      <c r="H11" s="264">
        <v>1951</v>
      </c>
      <c r="I11" s="265">
        <v>2179</v>
      </c>
      <c r="J11" s="263">
        <v>-179</v>
      </c>
      <c r="K11" s="266">
        <v>-8.2147774208352455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32.950000000000003</v>
      </c>
      <c r="E13" s="115">
        <v>659</v>
      </c>
      <c r="F13" s="114">
        <v>581</v>
      </c>
      <c r="G13" s="114">
        <v>756</v>
      </c>
      <c r="H13" s="114">
        <v>757</v>
      </c>
      <c r="I13" s="140">
        <v>725</v>
      </c>
      <c r="J13" s="115">
        <v>-66</v>
      </c>
      <c r="K13" s="116">
        <v>-9.1034482758620694</v>
      </c>
    </row>
    <row r="14" spans="1:15" ht="15.95" customHeight="1" x14ac:dyDescent="0.2">
      <c r="A14" s="306" t="s">
        <v>230</v>
      </c>
      <c r="B14" s="307"/>
      <c r="C14" s="308"/>
      <c r="D14" s="113">
        <v>49.9</v>
      </c>
      <c r="E14" s="115">
        <v>998</v>
      </c>
      <c r="F14" s="114">
        <v>902</v>
      </c>
      <c r="G14" s="114">
        <v>1502</v>
      </c>
      <c r="H14" s="114">
        <v>948</v>
      </c>
      <c r="I14" s="140">
        <v>1093</v>
      </c>
      <c r="J14" s="115">
        <v>-95</v>
      </c>
      <c r="K14" s="116">
        <v>-8.6916742909423608</v>
      </c>
    </row>
    <row r="15" spans="1:15" ht="15.95" customHeight="1" x14ac:dyDescent="0.2">
      <c r="A15" s="306" t="s">
        <v>231</v>
      </c>
      <c r="B15" s="307"/>
      <c r="C15" s="308"/>
      <c r="D15" s="113">
        <v>6.9</v>
      </c>
      <c r="E15" s="115">
        <v>138</v>
      </c>
      <c r="F15" s="114">
        <v>282</v>
      </c>
      <c r="G15" s="114">
        <v>207</v>
      </c>
      <c r="H15" s="114">
        <v>111</v>
      </c>
      <c r="I15" s="140">
        <v>174</v>
      </c>
      <c r="J15" s="115">
        <v>-36</v>
      </c>
      <c r="K15" s="116">
        <v>-20.689655172413794</v>
      </c>
    </row>
    <row r="16" spans="1:15" ht="15.95" customHeight="1" x14ac:dyDescent="0.2">
      <c r="A16" s="306" t="s">
        <v>232</v>
      </c>
      <c r="B16" s="307"/>
      <c r="C16" s="308"/>
      <c r="D16" s="113">
        <v>10.25</v>
      </c>
      <c r="E16" s="115">
        <v>205</v>
      </c>
      <c r="F16" s="114">
        <v>165</v>
      </c>
      <c r="G16" s="114">
        <v>226</v>
      </c>
      <c r="H16" s="114">
        <v>135</v>
      </c>
      <c r="I16" s="140">
        <v>187</v>
      </c>
      <c r="J16" s="115">
        <v>18</v>
      </c>
      <c r="K16" s="116">
        <v>9.6256684491978604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0.15</v>
      </c>
      <c r="E18" s="115">
        <v>3</v>
      </c>
      <c r="F18" s="114">
        <v>6</v>
      </c>
      <c r="G18" s="114">
        <v>10</v>
      </c>
      <c r="H18" s="114">
        <v>3</v>
      </c>
      <c r="I18" s="140">
        <v>6</v>
      </c>
      <c r="J18" s="115">
        <v>-3</v>
      </c>
      <c r="K18" s="116">
        <v>-50</v>
      </c>
    </row>
    <row r="19" spans="1:11" ht="14.1" customHeight="1" x14ac:dyDescent="0.2">
      <c r="A19" s="306" t="s">
        <v>235</v>
      </c>
      <c r="B19" s="307" t="s">
        <v>236</v>
      </c>
      <c r="C19" s="308"/>
      <c r="D19" s="113">
        <v>0.15</v>
      </c>
      <c r="E19" s="115">
        <v>3</v>
      </c>
      <c r="F19" s="114" t="s">
        <v>513</v>
      </c>
      <c r="G19" s="114">
        <v>3</v>
      </c>
      <c r="H19" s="114" t="s">
        <v>513</v>
      </c>
      <c r="I19" s="140">
        <v>0</v>
      </c>
      <c r="J19" s="115">
        <v>3</v>
      </c>
      <c r="K19" s="116" t="s">
        <v>514</v>
      </c>
    </row>
    <row r="20" spans="1:11" ht="14.1" customHeight="1" x14ac:dyDescent="0.2">
      <c r="A20" s="306">
        <v>12</v>
      </c>
      <c r="B20" s="307" t="s">
        <v>237</v>
      </c>
      <c r="C20" s="308"/>
      <c r="D20" s="113">
        <v>0.85</v>
      </c>
      <c r="E20" s="115">
        <v>17</v>
      </c>
      <c r="F20" s="114">
        <v>5</v>
      </c>
      <c r="G20" s="114">
        <v>21</v>
      </c>
      <c r="H20" s="114">
        <v>14</v>
      </c>
      <c r="I20" s="140">
        <v>27</v>
      </c>
      <c r="J20" s="115">
        <v>-10</v>
      </c>
      <c r="K20" s="116">
        <v>-37.037037037037038</v>
      </c>
    </row>
    <row r="21" spans="1:11" ht="14.1" customHeight="1" x14ac:dyDescent="0.2">
      <c r="A21" s="306">
        <v>21</v>
      </c>
      <c r="B21" s="307" t="s">
        <v>238</v>
      </c>
      <c r="C21" s="308"/>
      <c r="D21" s="113" t="s">
        <v>513</v>
      </c>
      <c r="E21" s="115" t="s">
        <v>513</v>
      </c>
      <c r="F21" s="114">
        <v>4</v>
      </c>
      <c r="G21" s="114">
        <v>5</v>
      </c>
      <c r="H21" s="114" t="s">
        <v>513</v>
      </c>
      <c r="I21" s="140">
        <v>4</v>
      </c>
      <c r="J21" s="115" t="s">
        <v>513</v>
      </c>
      <c r="K21" s="116" t="s">
        <v>513</v>
      </c>
    </row>
    <row r="22" spans="1:11" ht="14.1" customHeight="1" x14ac:dyDescent="0.2">
      <c r="A22" s="306">
        <v>22</v>
      </c>
      <c r="B22" s="307" t="s">
        <v>239</v>
      </c>
      <c r="C22" s="308"/>
      <c r="D22" s="113">
        <v>0.65</v>
      </c>
      <c r="E22" s="115">
        <v>13</v>
      </c>
      <c r="F22" s="114">
        <v>12</v>
      </c>
      <c r="G22" s="114">
        <v>19</v>
      </c>
      <c r="H22" s="114">
        <v>13</v>
      </c>
      <c r="I22" s="140">
        <v>18</v>
      </c>
      <c r="J22" s="115">
        <v>-5</v>
      </c>
      <c r="K22" s="116">
        <v>-27.777777777777779</v>
      </c>
    </row>
    <row r="23" spans="1:11" ht="14.1" customHeight="1" x14ac:dyDescent="0.2">
      <c r="A23" s="306">
        <v>23</v>
      </c>
      <c r="B23" s="307" t="s">
        <v>240</v>
      </c>
      <c r="C23" s="308"/>
      <c r="D23" s="113">
        <v>0.95</v>
      </c>
      <c r="E23" s="115">
        <v>19</v>
      </c>
      <c r="F23" s="114">
        <v>17</v>
      </c>
      <c r="G23" s="114">
        <v>21</v>
      </c>
      <c r="H23" s="114">
        <v>6</v>
      </c>
      <c r="I23" s="140">
        <v>12</v>
      </c>
      <c r="J23" s="115">
        <v>7</v>
      </c>
      <c r="K23" s="116">
        <v>58.333333333333336</v>
      </c>
    </row>
    <row r="24" spans="1:11" ht="14.1" customHeight="1" x14ac:dyDescent="0.2">
      <c r="A24" s="306">
        <v>24</v>
      </c>
      <c r="B24" s="307" t="s">
        <v>241</v>
      </c>
      <c r="C24" s="308"/>
      <c r="D24" s="113">
        <v>3.05</v>
      </c>
      <c r="E24" s="115">
        <v>61</v>
      </c>
      <c r="F24" s="114">
        <v>58</v>
      </c>
      <c r="G24" s="114">
        <v>132</v>
      </c>
      <c r="H24" s="114">
        <v>99</v>
      </c>
      <c r="I24" s="140">
        <v>150</v>
      </c>
      <c r="J24" s="115">
        <v>-89</v>
      </c>
      <c r="K24" s="116">
        <v>-59.333333333333336</v>
      </c>
    </row>
    <row r="25" spans="1:11" ht="14.1" customHeight="1" x14ac:dyDescent="0.2">
      <c r="A25" s="306">
        <v>25</v>
      </c>
      <c r="B25" s="307" t="s">
        <v>242</v>
      </c>
      <c r="C25" s="308"/>
      <c r="D25" s="113">
        <v>6.15</v>
      </c>
      <c r="E25" s="115">
        <v>123</v>
      </c>
      <c r="F25" s="114">
        <v>57</v>
      </c>
      <c r="G25" s="114">
        <v>140</v>
      </c>
      <c r="H25" s="114">
        <v>157</v>
      </c>
      <c r="I25" s="140">
        <v>163</v>
      </c>
      <c r="J25" s="115">
        <v>-40</v>
      </c>
      <c r="K25" s="116">
        <v>-24.539877300613497</v>
      </c>
    </row>
    <row r="26" spans="1:11" ht="14.1" customHeight="1" x14ac:dyDescent="0.2">
      <c r="A26" s="306">
        <v>26</v>
      </c>
      <c r="B26" s="307" t="s">
        <v>243</v>
      </c>
      <c r="C26" s="308"/>
      <c r="D26" s="113">
        <v>2.6</v>
      </c>
      <c r="E26" s="115">
        <v>52</v>
      </c>
      <c r="F26" s="114">
        <v>13</v>
      </c>
      <c r="G26" s="114">
        <v>55</v>
      </c>
      <c r="H26" s="114">
        <v>32</v>
      </c>
      <c r="I26" s="140">
        <v>38</v>
      </c>
      <c r="J26" s="115">
        <v>14</v>
      </c>
      <c r="K26" s="116">
        <v>36.842105263157897</v>
      </c>
    </row>
    <row r="27" spans="1:11" ht="14.1" customHeight="1" x14ac:dyDescent="0.2">
      <c r="A27" s="306">
        <v>27</v>
      </c>
      <c r="B27" s="307" t="s">
        <v>244</v>
      </c>
      <c r="C27" s="308"/>
      <c r="D27" s="113">
        <v>1.2</v>
      </c>
      <c r="E27" s="115">
        <v>24</v>
      </c>
      <c r="F27" s="114">
        <v>23</v>
      </c>
      <c r="G27" s="114">
        <v>21</v>
      </c>
      <c r="H27" s="114">
        <v>24</v>
      </c>
      <c r="I27" s="140">
        <v>16</v>
      </c>
      <c r="J27" s="115">
        <v>8</v>
      </c>
      <c r="K27" s="116">
        <v>50</v>
      </c>
    </row>
    <row r="28" spans="1:11" ht="14.1" customHeight="1" x14ac:dyDescent="0.2">
      <c r="A28" s="306">
        <v>28</v>
      </c>
      <c r="B28" s="307" t="s">
        <v>245</v>
      </c>
      <c r="C28" s="308"/>
      <c r="D28" s="113" t="s">
        <v>513</v>
      </c>
      <c r="E28" s="115" t="s">
        <v>513</v>
      </c>
      <c r="F28" s="114">
        <v>4</v>
      </c>
      <c r="G28" s="114">
        <v>8</v>
      </c>
      <c r="H28" s="114">
        <v>5</v>
      </c>
      <c r="I28" s="140" t="s">
        <v>513</v>
      </c>
      <c r="J28" s="115" t="s">
        <v>513</v>
      </c>
      <c r="K28" s="116" t="s">
        <v>513</v>
      </c>
    </row>
    <row r="29" spans="1:11" ht="14.1" customHeight="1" x14ac:dyDescent="0.2">
      <c r="A29" s="306">
        <v>29</v>
      </c>
      <c r="B29" s="307" t="s">
        <v>246</v>
      </c>
      <c r="C29" s="308"/>
      <c r="D29" s="113">
        <v>3.85</v>
      </c>
      <c r="E29" s="115">
        <v>77</v>
      </c>
      <c r="F29" s="114">
        <v>71</v>
      </c>
      <c r="G29" s="114">
        <v>95</v>
      </c>
      <c r="H29" s="114">
        <v>72</v>
      </c>
      <c r="I29" s="140">
        <v>130</v>
      </c>
      <c r="J29" s="115">
        <v>-53</v>
      </c>
      <c r="K29" s="116">
        <v>-40.769230769230766</v>
      </c>
    </row>
    <row r="30" spans="1:11" ht="14.1" customHeight="1" x14ac:dyDescent="0.2">
      <c r="A30" s="306" t="s">
        <v>247</v>
      </c>
      <c r="B30" s="307" t="s">
        <v>248</v>
      </c>
      <c r="C30" s="308"/>
      <c r="D30" s="113">
        <v>0.4</v>
      </c>
      <c r="E30" s="115">
        <v>8</v>
      </c>
      <c r="F30" s="114">
        <v>15</v>
      </c>
      <c r="G30" s="114">
        <v>7</v>
      </c>
      <c r="H30" s="114">
        <v>12</v>
      </c>
      <c r="I30" s="140" t="s">
        <v>513</v>
      </c>
      <c r="J30" s="115" t="s">
        <v>513</v>
      </c>
      <c r="K30" s="116" t="s">
        <v>513</v>
      </c>
    </row>
    <row r="31" spans="1:11" ht="14.1" customHeight="1" x14ac:dyDescent="0.2">
      <c r="A31" s="306" t="s">
        <v>249</v>
      </c>
      <c r="B31" s="307" t="s">
        <v>250</v>
      </c>
      <c r="C31" s="308"/>
      <c r="D31" s="113">
        <v>3.45</v>
      </c>
      <c r="E31" s="115">
        <v>69</v>
      </c>
      <c r="F31" s="114">
        <v>56</v>
      </c>
      <c r="G31" s="114">
        <v>85</v>
      </c>
      <c r="H31" s="114">
        <v>60</v>
      </c>
      <c r="I31" s="140">
        <v>110</v>
      </c>
      <c r="J31" s="115">
        <v>-41</v>
      </c>
      <c r="K31" s="116">
        <v>-37.272727272727273</v>
      </c>
    </row>
    <row r="32" spans="1:11" ht="14.1" customHeight="1" x14ac:dyDescent="0.2">
      <c r="A32" s="306">
        <v>31</v>
      </c>
      <c r="B32" s="307" t="s">
        <v>251</v>
      </c>
      <c r="C32" s="308"/>
      <c r="D32" s="113">
        <v>0.4</v>
      </c>
      <c r="E32" s="115">
        <v>8</v>
      </c>
      <c r="F32" s="114">
        <v>4</v>
      </c>
      <c r="G32" s="114">
        <v>6</v>
      </c>
      <c r="H32" s="114">
        <v>8</v>
      </c>
      <c r="I32" s="140">
        <v>14</v>
      </c>
      <c r="J32" s="115">
        <v>-6</v>
      </c>
      <c r="K32" s="116">
        <v>-42.857142857142854</v>
      </c>
    </row>
    <row r="33" spans="1:11" ht="14.1" customHeight="1" x14ac:dyDescent="0.2">
      <c r="A33" s="306">
        <v>32</v>
      </c>
      <c r="B33" s="307" t="s">
        <v>252</v>
      </c>
      <c r="C33" s="308"/>
      <c r="D33" s="113">
        <v>2.2999999999999998</v>
      </c>
      <c r="E33" s="115">
        <v>46</v>
      </c>
      <c r="F33" s="114">
        <v>25</v>
      </c>
      <c r="G33" s="114">
        <v>44</v>
      </c>
      <c r="H33" s="114">
        <v>58</v>
      </c>
      <c r="I33" s="140">
        <v>58</v>
      </c>
      <c r="J33" s="115">
        <v>-12</v>
      </c>
      <c r="K33" s="116">
        <v>-20.689655172413794</v>
      </c>
    </row>
    <row r="34" spans="1:11" ht="14.1" customHeight="1" x14ac:dyDescent="0.2">
      <c r="A34" s="306">
        <v>33</v>
      </c>
      <c r="B34" s="307" t="s">
        <v>253</v>
      </c>
      <c r="C34" s="308"/>
      <c r="D34" s="113">
        <v>1.5</v>
      </c>
      <c r="E34" s="115">
        <v>30</v>
      </c>
      <c r="F34" s="114">
        <v>24</v>
      </c>
      <c r="G34" s="114">
        <v>34</v>
      </c>
      <c r="H34" s="114">
        <v>33</v>
      </c>
      <c r="I34" s="140">
        <v>46</v>
      </c>
      <c r="J34" s="115">
        <v>-16</v>
      </c>
      <c r="K34" s="116">
        <v>-34.782608695652172</v>
      </c>
    </row>
    <row r="35" spans="1:11" ht="14.1" customHeight="1" x14ac:dyDescent="0.2">
      <c r="A35" s="306">
        <v>34</v>
      </c>
      <c r="B35" s="307" t="s">
        <v>254</v>
      </c>
      <c r="C35" s="308"/>
      <c r="D35" s="113">
        <v>2</v>
      </c>
      <c r="E35" s="115">
        <v>40</v>
      </c>
      <c r="F35" s="114">
        <v>21</v>
      </c>
      <c r="G35" s="114">
        <v>22</v>
      </c>
      <c r="H35" s="114">
        <v>25</v>
      </c>
      <c r="I35" s="140">
        <v>50</v>
      </c>
      <c r="J35" s="115">
        <v>-10</v>
      </c>
      <c r="K35" s="116">
        <v>-20</v>
      </c>
    </row>
    <row r="36" spans="1:11" ht="14.1" customHeight="1" x14ac:dyDescent="0.2">
      <c r="A36" s="306">
        <v>41</v>
      </c>
      <c r="B36" s="307" t="s">
        <v>255</v>
      </c>
      <c r="C36" s="308"/>
      <c r="D36" s="113">
        <v>1.55</v>
      </c>
      <c r="E36" s="115">
        <v>31</v>
      </c>
      <c r="F36" s="114">
        <v>23</v>
      </c>
      <c r="G36" s="114">
        <v>45</v>
      </c>
      <c r="H36" s="114">
        <v>42</v>
      </c>
      <c r="I36" s="140">
        <v>33</v>
      </c>
      <c r="J36" s="115">
        <v>-2</v>
      </c>
      <c r="K36" s="116">
        <v>-6.0606060606060606</v>
      </c>
    </row>
    <row r="37" spans="1:11" ht="14.1" customHeight="1" x14ac:dyDescent="0.2">
      <c r="A37" s="306">
        <v>42</v>
      </c>
      <c r="B37" s="307" t="s">
        <v>256</v>
      </c>
      <c r="C37" s="308"/>
      <c r="D37" s="113" t="s">
        <v>513</v>
      </c>
      <c r="E37" s="115" t="s">
        <v>513</v>
      </c>
      <c r="F37" s="114" t="s">
        <v>513</v>
      </c>
      <c r="G37" s="114">
        <v>0</v>
      </c>
      <c r="H37" s="114">
        <v>0</v>
      </c>
      <c r="I37" s="140" t="s">
        <v>513</v>
      </c>
      <c r="J37" s="115" t="s">
        <v>513</v>
      </c>
      <c r="K37" s="116" t="s">
        <v>513</v>
      </c>
    </row>
    <row r="38" spans="1:11" ht="14.1" customHeight="1" x14ac:dyDescent="0.2">
      <c r="A38" s="306">
        <v>43</v>
      </c>
      <c r="B38" s="307" t="s">
        <v>257</v>
      </c>
      <c r="C38" s="308"/>
      <c r="D38" s="113">
        <v>0.9</v>
      </c>
      <c r="E38" s="115">
        <v>18</v>
      </c>
      <c r="F38" s="114">
        <v>7</v>
      </c>
      <c r="G38" s="114">
        <v>29</v>
      </c>
      <c r="H38" s="114">
        <v>17</v>
      </c>
      <c r="I38" s="140">
        <v>20</v>
      </c>
      <c r="J38" s="115">
        <v>-2</v>
      </c>
      <c r="K38" s="116">
        <v>-10</v>
      </c>
    </row>
    <row r="39" spans="1:11" ht="14.1" customHeight="1" x14ac:dyDescent="0.2">
      <c r="A39" s="306">
        <v>51</v>
      </c>
      <c r="B39" s="307" t="s">
        <v>258</v>
      </c>
      <c r="C39" s="308"/>
      <c r="D39" s="113">
        <v>13.15</v>
      </c>
      <c r="E39" s="115">
        <v>263</v>
      </c>
      <c r="F39" s="114">
        <v>251</v>
      </c>
      <c r="G39" s="114">
        <v>297</v>
      </c>
      <c r="H39" s="114">
        <v>187</v>
      </c>
      <c r="I39" s="140">
        <v>197</v>
      </c>
      <c r="J39" s="115">
        <v>66</v>
      </c>
      <c r="K39" s="116">
        <v>33.502538071065992</v>
      </c>
    </row>
    <row r="40" spans="1:11" ht="14.1" customHeight="1" x14ac:dyDescent="0.2">
      <c r="A40" s="306" t="s">
        <v>259</v>
      </c>
      <c r="B40" s="307" t="s">
        <v>260</v>
      </c>
      <c r="C40" s="308"/>
      <c r="D40" s="113">
        <v>12.35</v>
      </c>
      <c r="E40" s="115">
        <v>247</v>
      </c>
      <c r="F40" s="114">
        <v>238</v>
      </c>
      <c r="G40" s="114">
        <v>276</v>
      </c>
      <c r="H40" s="114">
        <v>177</v>
      </c>
      <c r="I40" s="140">
        <v>165</v>
      </c>
      <c r="J40" s="115">
        <v>82</v>
      </c>
      <c r="K40" s="116">
        <v>49.696969696969695</v>
      </c>
    </row>
    <row r="41" spans="1:11" ht="14.1" customHeight="1" x14ac:dyDescent="0.2">
      <c r="A41" s="306"/>
      <c r="B41" s="307" t="s">
        <v>261</v>
      </c>
      <c r="C41" s="308"/>
      <c r="D41" s="113">
        <v>11.9</v>
      </c>
      <c r="E41" s="115">
        <v>238</v>
      </c>
      <c r="F41" s="114">
        <v>223</v>
      </c>
      <c r="G41" s="114">
        <v>219</v>
      </c>
      <c r="H41" s="114">
        <v>161</v>
      </c>
      <c r="I41" s="140">
        <v>140</v>
      </c>
      <c r="J41" s="115">
        <v>98</v>
      </c>
      <c r="K41" s="116">
        <v>70</v>
      </c>
    </row>
    <row r="42" spans="1:11" ht="14.1" customHeight="1" x14ac:dyDescent="0.2">
      <c r="A42" s="306">
        <v>52</v>
      </c>
      <c r="B42" s="307" t="s">
        <v>262</v>
      </c>
      <c r="C42" s="308"/>
      <c r="D42" s="113">
        <v>2.85</v>
      </c>
      <c r="E42" s="115">
        <v>57</v>
      </c>
      <c r="F42" s="114">
        <v>65</v>
      </c>
      <c r="G42" s="114">
        <v>75</v>
      </c>
      <c r="H42" s="114">
        <v>74</v>
      </c>
      <c r="I42" s="140">
        <v>102</v>
      </c>
      <c r="J42" s="115">
        <v>-45</v>
      </c>
      <c r="K42" s="116">
        <v>-44.117647058823529</v>
      </c>
    </row>
    <row r="43" spans="1:11" ht="14.1" customHeight="1" x14ac:dyDescent="0.2">
      <c r="A43" s="306" t="s">
        <v>263</v>
      </c>
      <c r="B43" s="307" t="s">
        <v>264</v>
      </c>
      <c r="C43" s="308"/>
      <c r="D43" s="113">
        <v>2.2000000000000002</v>
      </c>
      <c r="E43" s="115">
        <v>44</v>
      </c>
      <c r="F43" s="114">
        <v>59</v>
      </c>
      <c r="G43" s="114">
        <v>55</v>
      </c>
      <c r="H43" s="114">
        <v>61</v>
      </c>
      <c r="I43" s="140">
        <v>89</v>
      </c>
      <c r="J43" s="115">
        <v>-45</v>
      </c>
      <c r="K43" s="116">
        <v>-50.561797752808985</v>
      </c>
    </row>
    <row r="44" spans="1:11" ht="14.1" customHeight="1" x14ac:dyDescent="0.2">
      <c r="A44" s="306">
        <v>53</v>
      </c>
      <c r="B44" s="307" t="s">
        <v>265</v>
      </c>
      <c r="C44" s="308"/>
      <c r="D44" s="113">
        <v>1.5</v>
      </c>
      <c r="E44" s="115">
        <v>30</v>
      </c>
      <c r="F44" s="114">
        <v>10</v>
      </c>
      <c r="G44" s="114">
        <v>14</v>
      </c>
      <c r="H44" s="114">
        <v>8</v>
      </c>
      <c r="I44" s="140">
        <v>5</v>
      </c>
      <c r="J44" s="115">
        <v>25</v>
      </c>
      <c r="K44" s="116" t="s">
        <v>515</v>
      </c>
    </row>
    <row r="45" spans="1:11" ht="14.1" customHeight="1" x14ac:dyDescent="0.2">
      <c r="A45" s="306" t="s">
        <v>266</v>
      </c>
      <c r="B45" s="307" t="s">
        <v>267</v>
      </c>
      <c r="C45" s="308"/>
      <c r="D45" s="113">
        <v>1.5</v>
      </c>
      <c r="E45" s="115">
        <v>30</v>
      </c>
      <c r="F45" s="114">
        <v>9</v>
      </c>
      <c r="G45" s="114">
        <v>13</v>
      </c>
      <c r="H45" s="114">
        <v>8</v>
      </c>
      <c r="I45" s="140">
        <v>5</v>
      </c>
      <c r="J45" s="115">
        <v>25</v>
      </c>
      <c r="K45" s="116" t="s">
        <v>515</v>
      </c>
    </row>
    <row r="46" spans="1:11" ht="14.1" customHeight="1" x14ac:dyDescent="0.2">
      <c r="A46" s="306">
        <v>54</v>
      </c>
      <c r="B46" s="307" t="s">
        <v>268</v>
      </c>
      <c r="C46" s="308"/>
      <c r="D46" s="113">
        <v>2.9</v>
      </c>
      <c r="E46" s="115">
        <v>58</v>
      </c>
      <c r="F46" s="114">
        <v>70</v>
      </c>
      <c r="G46" s="114">
        <v>81</v>
      </c>
      <c r="H46" s="114">
        <v>89</v>
      </c>
      <c r="I46" s="140">
        <v>92</v>
      </c>
      <c r="J46" s="115">
        <v>-34</v>
      </c>
      <c r="K46" s="116">
        <v>-36.956521739130437</v>
      </c>
    </row>
    <row r="47" spans="1:11" ht="14.1" customHeight="1" x14ac:dyDescent="0.2">
      <c r="A47" s="306">
        <v>61</v>
      </c>
      <c r="B47" s="307" t="s">
        <v>269</v>
      </c>
      <c r="C47" s="308"/>
      <c r="D47" s="113">
        <v>1.95</v>
      </c>
      <c r="E47" s="115">
        <v>39</v>
      </c>
      <c r="F47" s="114">
        <v>28</v>
      </c>
      <c r="G47" s="114">
        <v>48</v>
      </c>
      <c r="H47" s="114">
        <v>34</v>
      </c>
      <c r="I47" s="140">
        <v>28</v>
      </c>
      <c r="J47" s="115">
        <v>11</v>
      </c>
      <c r="K47" s="116">
        <v>39.285714285714285</v>
      </c>
    </row>
    <row r="48" spans="1:11" ht="14.1" customHeight="1" x14ac:dyDescent="0.2">
      <c r="A48" s="306">
        <v>62</v>
      </c>
      <c r="B48" s="307" t="s">
        <v>270</v>
      </c>
      <c r="C48" s="308"/>
      <c r="D48" s="113">
        <v>6.85</v>
      </c>
      <c r="E48" s="115">
        <v>137</v>
      </c>
      <c r="F48" s="114">
        <v>180</v>
      </c>
      <c r="G48" s="114">
        <v>211</v>
      </c>
      <c r="H48" s="114">
        <v>171</v>
      </c>
      <c r="I48" s="140">
        <v>149</v>
      </c>
      <c r="J48" s="115">
        <v>-12</v>
      </c>
      <c r="K48" s="116">
        <v>-8.053691275167786</v>
      </c>
    </row>
    <row r="49" spans="1:11" ht="14.1" customHeight="1" x14ac:dyDescent="0.2">
      <c r="A49" s="306">
        <v>63</v>
      </c>
      <c r="B49" s="307" t="s">
        <v>271</v>
      </c>
      <c r="C49" s="308"/>
      <c r="D49" s="113">
        <v>3.9</v>
      </c>
      <c r="E49" s="115">
        <v>78</v>
      </c>
      <c r="F49" s="114">
        <v>73</v>
      </c>
      <c r="G49" s="114">
        <v>121</v>
      </c>
      <c r="H49" s="114">
        <v>118</v>
      </c>
      <c r="I49" s="140">
        <v>104</v>
      </c>
      <c r="J49" s="115">
        <v>-26</v>
      </c>
      <c r="K49" s="116">
        <v>-25</v>
      </c>
    </row>
    <row r="50" spans="1:11" ht="14.1" customHeight="1" x14ac:dyDescent="0.2">
      <c r="A50" s="306" t="s">
        <v>272</v>
      </c>
      <c r="B50" s="307" t="s">
        <v>273</v>
      </c>
      <c r="C50" s="308"/>
      <c r="D50" s="113">
        <v>0.65</v>
      </c>
      <c r="E50" s="115">
        <v>13</v>
      </c>
      <c r="F50" s="114">
        <v>13</v>
      </c>
      <c r="G50" s="114">
        <v>23</v>
      </c>
      <c r="H50" s="114">
        <v>15</v>
      </c>
      <c r="I50" s="140">
        <v>19</v>
      </c>
      <c r="J50" s="115">
        <v>-6</v>
      </c>
      <c r="K50" s="116">
        <v>-31.578947368421051</v>
      </c>
    </row>
    <row r="51" spans="1:11" ht="14.1" customHeight="1" x14ac:dyDescent="0.2">
      <c r="A51" s="306" t="s">
        <v>274</v>
      </c>
      <c r="B51" s="307" t="s">
        <v>275</v>
      </c>
      <c r="C51" s="308"/>
      <c r="D51" s="113">
        <v>2.95</v>
      </c>
      <c r="E51" s="115">
        <v>59</v>
      </c>
      <c r="F51" s="114">
        <v>50</v>
      </c>
      <c r="G51" s="114">
        <v>84</v>
      </c>
      <c r="H51" s="114">
        <v>91</v>
      </c>
      <c r="I51" s="140">
        <v>77</v>
      </c>
      <c r="J51" s="115">
        <v>-18</v>
      </c>
      <c r="K51" s="116">
        <v>-23.376623376623378</v>
      </c>
    </row>
    <row r="52" spans="1:11" ht="14.1" customHeight="1" x14ac:dyDescent="0.2">
      <c r="A52" s="306">
        <v>71</v>
      </c>
      <c r="B52" s="307" t="s">
        <v>276</v>
      </c>
      <c r="C52" s="308"/>
      <c r="D52" s="113">
        <v>9</v>
      </c>
      <c r="E52" s="115">
        <v>180</v>
      </c>
      <c r="F52" s="114">
        <v>120</v>
      </c>
      <c r="G52" s="114">
        <v>219</v>
      </c>
      <c r="H52" s="114">
        <v>157</v>
      </c>
      <c r="I52" s="140">
        <v>157</v>
      </c>
      <c r="J52" s="115">
        <v>23</v>
      </c>
      <c r="K52" s="116">
        <v>14.64968152866242</v>
      </c>
    </row>
    <row r="53" spans="1:11" ht="14.1" customHeight="1" x14ac:dyDescent="0.2">
      <c r="A53" s="306" t="s">
        <v>277</v>
      </c>
      <c r="B53" s="307" t="s">
        <v>278</v>
      </c>
      <c r="C53" s="308"/>
      <c r="D53" s="113">
        <v>2.15</v>
      </c>
      <c r="E53" s="115">
        <v>43</v>
      </c>
      <c r="F53" s="114">
        <v>34</v>
      </c>
      <c r="G53" s="114">
        <v>53</v>
      </c>
      <c r="H53" s="114">
        <v>26</v>
      </c>
      <c r="I53" s="140">
        <v>28</v>
      </c>
      <c r="J53" s="115">
        <v>15</v>
      </c>
      <c r="K53" s="116">
        <v>53.571428571428569</v>
      </c>
    </row>
    <row r="54" spans="1:11" ht="14.1" customHeight="1" x14ac:dyDescent="0.2">
      <c r="A54" s="306" t="s">
        <v>279</v>
      </c>
      <c r="B54" s="307" t="s">
        <v>280</v>
      </c>
      <c r="C54" s="308"/>
      <c r="D54" s="113">
        <v>6.3</v>
      </c>
      <c r="E54" s="115">
        <v>126</v>
      </c>
      <c r="F54" s="114">
        <v>83</v>
      </c>
      <c r="G54" s="114">
        <v>152</v>
      </c>
      <c r="H54" s="114">
        <v>118</v>
      </c>
      <c r="I54" s="140">
        <v>115</v>
      </c>
      <c r="J54" s="115">
        <v>11</v>
      </c>
      <c r="K54" s="116">
        <v>9.5652173913043477</v>
      </c>
    </row>
    <row r="55" spans="1:11" ht="14.1" customHeight="1" x14ac:dyDescent="0.2">
      <c r="A55" s="306">
        <v>72</v>
      </c>
      <c r="B55" s="307" t="s">
        <v>281</v>
      </c>
      <c r="C55" s="308"/>
      <c r="D55" s="113">
        <v>2</v>
      </c>
      <c r="E55" s="115">
        <v>40</v>
      </c>
      <c r="F55" s="114">
        <v>147</v>
      </c>
      <c r="G55" s="114">
        <v>40</v>
      </c>
      <c r="H55" s="114">
        <v>27</v>
      </c>
      <c r="I55" s="140">
        <v>25</v>
      </c>
      <c r="J55" s="115">
        <v>15</v>
      </c>
      <c r="K55" s="116">
        <v>60</v>
      </c>
    </row>
    <row r="56" spans="1:11" ht="14.1" customHeight="1" x14ac:dyDescent="0.2">
      <c r="A56" s="306" t="s">
        <v>282</v>
      </c>
      <c r="B56" s="307" t="s">
        <v>283</v>
      </c>
      <c r="C56" s="308"/>
      <c r="D56" s="113">
        <v>0.65</v>
      </c>
      <c r="E56" s="115">
        <v>13</v>
      </c>
      <c r="F56" s="114">
        <v>122</v>
      </c>
      <c r="G56" s="114">
        <v>18</v>
      </c>
      <c r="H56" s="114">
        <v>5</v>
      </c>
      <c r="I56" s="140">
        <v>9</v>
      </c>
      <c r="J56" s="115">
        <v>4</v>
      </c>
      <c r="K56" s="116">
        <v>44.444444444444443</v>
      </c>
    </row>
    <row r="57" spans="1:11" ht="14.1" customHeight="1" x14ac:dyDescent="0.2">
      <c r="A57" s="306" t="s">
        <v>284</v>
      </c>
      <c r="B57" s="307" t="s">
        <v>285</v>
      </c>
      <c r="C57" s="308"/>
      <c r="D57" s="113">
        <v>0.75</v>
      </c>
      <c r="E57" s="115">
        <v>15</v>
      </c>
      <c r="F57" s="114">
        <v>15</v>
      </c>
      <c r="G57" s="114">
        <v>7</v>
      </c>
      <c r="H57" s="114">
        <v>12</v>
      </c>
      <c r="I57" s="140">
        <v>13</v>
      </c>
      <c r="J57" s="115">
        <v>2</v>
      </c>
      <c r="K57" s="116">
        <v>15.384615384615385</v>
      </c>
    </row>
    <row r="58" spans="1:11" ht="14.1" customHeight="1" x14ac:dyDescent="0.2">
      <c r="A58" s="306">
        <v>73</v>
      </c>
      <c r="B58" s="307" t="s">
        <v>286</v>
      </c>
      <c r="C58" s="308"/>
      <c r="D58" s="113">
        <v>1.75</v>
      </c>
      <c r="E58" s="115">
        <v>35</v>
      </c>
      <c r="F58" s="114">
        <v>23</v>
      </c>
      <c r="G58" s="114">
        <v>70</v>
      </c>
      <c r="H58" s="114">
        <v>35</v>
      </c>
      <c r="I58" s="140">
        <v>47</v>
      </c>
      <c r="J58" s="115">
        <v>-12</v>
      </c>
      <c r="K58" s="116">
        <v>-25.531914893617021</v>
      </c>
    </row>
    <row r="59" spans="1:11" ht="14.1" customHeight="1" x14ac:dyDescent="0.2">
      <c r="A59" s="306" t="s">
        <v>287</v>
      </c>
      <c r="B59" s="307" t="s">
        <v>288</v>
      </c>
      <c r="C59" s="308"/>
      <c r="D59" s="113">
        <v>1.5</v>
      </c>
      <c r="E59" s="115">
        <v>30</v>
      </c>
      <c r="F59" s="114">
        <v>18</v>
      </c>
      <c r="G59" s="114">
        <v>58</v>
      </c>
      <c r="H59" s="114">
        <v>29</v>
      </c>
      <c r="I59" s="140">
        <v>36</v>
      </c>
      <c r="J59" s="115">
        <v>-6</v>
      </c>
      <c r="K59" s="116">
        <v>-16.666666666666668</v>
      </c>
    </row>
    <row r="60" spans="1:11" ht="14.1" customHeight="1" x14ac:dyDescent="0.2">
      <c r="A60" s="306">
        <v>81</v>
      </c>
      <c r="B60" s="307" t="s">
        <v>289</v>
      </c>
      <c r="C60" s="308"/>
      <c r="D60" s="113">
        <v>10.35</v>
      </c>
      <c r="E60" s="115">
        <v>207</v>
      </c>
      <c r="F60" s="114">
        <v>314</v>
      </c>
      <c r="G60" s="114">
        <v>319</v>
      </c>
      <c r="H60" s="114">
        <v>200</v>
      </c>
      <c r="I60" s="140">
        <v>194</v>
      </c>
      <c r="J60" s="115">
        <v>13</v>
      </c>
      <c r="K60" s="116">
        <v>6.7010309278350517</v>
      </c>
    </row>
    <row r="61" spans="1:11" ht="14.1" customHeight="1" x14ac:dyDescent="0.2">
      <c r="A61" s="306" t="s">
        <v>290</v>
      </c>
      <c r="B61" s="307" t="s">
        <v>291</v>
      </c>
      <c r="C61" s="308"/>
      <c r="D61" s="113">
        <v>2.8</v>
      </c>
      <c r="E61" s="115">
        <v>56</v>
      </c>
      <c r="F61" s="114">
        <v>26</v>
      </c>
      <c r="G61" s="114">
        <v>71</v>
      </c>
      <c r="H61" s="114">
        <v>43</v>
      </c>
      <c r="I61" s="140">
        <v>38</v>
      </c>
      <c r="J61" s="115">
        <v>18</v>
      </c>
      <c r="K61" s="116">
        <v>47.368421052631582</v>
      </c>
    </row>
    <row r="62" spans="1:11" ht="14.1" customHeight="1" x14ac:dyDescent="0.2">
      <c r="A62" s="306" t="s">
        <v>292</v>
      </c>
      <c r="B62" s="307" t="s">
        <v>293</v>
      </c>
      <c r="C62" s="308"/>
      <c r="D62" s="113">
        <v>4.5999999999999996</v>
      </c>
      <c r="E62" s="115">
        <v>92</v>
      </c>
      <c r="F62" s="114">
        <v>104</v>
      </c>
      <c r="G62" s="114">
        <v>133</v>
      </c>
      <c r="H62" s="114">
        <v>118</v>
      </c>
      <c r="I62" s="140">
        <v>71</v>
      </c>
      <c r="J62" s="115">
        <v>21</v>
      </c>
      <c r="K62" s="116">
        <v>29.577464788732396</v>
      </c>
    </row>
    <row r="63" spans="1:11" ht="14.1" customHeight="1" x14ac:dyDescent="0.2">
      <c r="A63" s="306"/>
      <c r="B63" s="307" t="s">
        <v>294</v>
      </c>
      <c r="C63" s="308"/>
      <c r="D63" s="113">
        <v>4.3</v>
      </c>
      <c r="E63" s="115">
        <v>86</v>
      </c>
      <c r="F63" s="114">
        <v>73</v>
      </c>
      <c r="G63" s="114">
        <v>126</v>
      </c>
      <c r="H63" s="114">
        <v>113</v>
      </c>
      <c r="I63" s="140">
        <v>69</v>
      </c>
      <c r="J63" s="115">
        <v>17</v>
      </c>
      <c r="K63" s="116">
        <v>24.637681159420289</v>
      </c>
    </row>
    <row r="64" spans="1:11" ht="14.1" customHeight="1" x14ac:dyDescent="0.2">
      <c r="A64" s="306" t="s">
        <v>295</v>
      </c>
      <c r="B64" s="307" t="s">
        <v>296</v>
      </c>
      <c r="C64" s="308"/>
      <c r="D64" s="113">
        <v>1.95</v>
      </c>
      <c r="E64" s="115">
        <v>39</v>
      </c>
      <c r="F64" s="114">
        <v>14</v>
      </c>
      <c r="G64" s="114">
        <v>24</v>
      </c>
      <c r="H64" s="114">
        <v>19</v>
      </c>
      <c r="I64" s="140">
        <v>27</v>
      </c>
      <c r="J64" s="115">
        <v>12</v>
      </c>
      <c r="K64" s="116">
        <v>44.444444444444443</v>
      </c>
    </row>
    <row r="65" spans="1:11" ht="14.1" customHeight="1" x14ac:dyDescent="0.2">
      <c r="A65" s="306" t="s">
        <v>297</v>
      </c>
      <c r="B65" s="307" t="s">
        <v>298</v>
      </c>
      <c r="C65" s="308"/>
      <c r="D65" s="113">
        <v>0.45</v>
      </c>
      <c r="E65" s="115">
        <v>9</v>
      </c>
      <c r="F65" s="114">
        <v>158</v>
      </c>
      <c r="G65" s="114">
        <v>67</v>
      </c>
      <c r="H65" s="114">
        <v>9</v>
      </c>
      <c r="I65" s="140">
        <v>47</v>
      </c>
      <c r="J65" s="115">
        <v>-38</v>
      </c>
      <c r="K65" s="116">
        <v>-80.851063829787236</v>
      </c>
    </row>
    <row r="66" spans="1:11" ht="14.1" customHeight="1" x14ac:dyDescent="0.2">
      <c r="A66" s="306">
        <v>82</v>
      </c>
      <c r="B66" s="307" t="s">
        <v>299</v>
      </c>
      <c r="C66" s="308"/>
      <c r="D66" s="113">
        <v>3.8</v>
      </c>
      <c r="E66" s="115">
        <v>76</v>
      </c>
      <c r="F66" s="114">
        <v>64</v>
      </c>
      <c r="G66" s="114">
        <v>143</v>
      </c>
      <c r="H66" s="114">
        <v>76</v>
      </c>
      <c r="I66" s="140">
        <v>78</v>
      </c>
      <c r="J66" s="115">
        <v>-2</v>
      </c>
      <c r="K66" s="116">
        <v>-2.5641025641025643</v>
      </c>
    </row>
    <row r="67" spans="1:11" ht="14.1" customHeight="1" x14ac:dyDescent="0.2">
      <c r="A67" s="306" t="s">
        <v>300</v>
      </c>
      <c r="B67" s="307" t="s">
        <v>301</v>
      </c>
      <c r="C67" s="308"/>
      <c r="D67" s="113">
        <v>2.1</v>
      </c>
      <c r="E67" s="115">
        <v>42</v>
      </c>
      <c r="F67" s="114">
        <v>48</v>
      </c>
      <c r="G67" s="114">
        <v>90</v>
      </c>
      <c r="H67" s="114">
        <v>42</v>
      </c>
      <c r="I67" s="140">
        <v>40</v>
      </c>
      <c r="J67" s="115">
        <v>2</v>
      </c>
      <c r="K67" s="116">
        <v>5</v>
      </c>
    </row>
    <row r="68" spans="1:11" ht="14.1" customHeight="1" x14ac:dyDescent="0.2">
      <c r="A68" s="306" t="s">
        <v>302</v>
      </c>
      <c r="B68" s="307" t="s">
        <v>303</v>
      </c>
      <c r="C68" s="308"/>
      <c r="D68" s="113">
        <v>1</v>
      </c>
      <c r="E68" s="115">
        <v>20</v>
      </c>
      <c r="F68" s="114">
        <v>12</v>
      </c>
      <c r="G68" s="114">
        <v>35</v>
      </c>
      <c r="H68" s="114">
        <v>29</v>
      </c>
      <c r="I68" s="140">
        <v>30</v>
      </c>
      <c r="J68" s="115">
        <v>-10</v>
      </c>
      <c r="K68" s="116">
        <v>-33.333333333333336</v>
      </c>
    </row>
    <row r="69" spans="1:11" ht="14.1" customHeight="1" x14ac:dyDescent="0.2">
      <c r="A69" s="306">
        <v>83</v>
      </c>
      <c r="B69" s="307" t="s">
        <v>304</v>
      </c>
      <c r="C69" s="308"/>
      <c r="D69" s="113">
        <v>7.8</v>
      </c>
      <c r="E69" s="115">
        <v>156</v>
      </c>
      <c r="F69" s="114">
        <v>143</v>
      </c>
      <c r="G69" s="114">
        <v>253</v>
      </c>
      <c r="H69" s="114">
        <v>112</v>
      </c>
      <c r="I69" s="140">
        <v>143</v>
      </c>
      <c r="J69" s="115">
        <v>13</v>
      </c>
      <c r="K69" s="116">
        <v>9.0909090909090917</v>
      </c>
    </row>
    <row r="70" spans="1:11" ht="14.1" customHeight="1" x14ac:dyDescent="0.2">
      <c r="A70" s="306" t="s">
        <v>305</v>
      </c>
      <c r="B70" s="307" t="s">
        <v>306</v>
      </c>
      <c r="C70" s="308"/>
      <c r="D70" s="113">
        <v>6.2</v>
      </c>
      <c r="E70" s="115">
        <v>124</v>
      </c>
      <c r="F70" s="114">
        <v>111</v>
      </c>
      <c r="G70" s="114">
        <v>209</v>
      </c>
      <c r="H70" s="114">
        <v>84</v>
      </c>
      <c r="I70" s="140">
        <v>102</v>
      </c>
      <c r="J70" s="115">
        <v>22</v>
      </c>
      <c r="K70" s="116">
        <v>21.568627450980394</v>
      </c>
    </row>
    <row r="71" spans="1:11" ht="14.1" customHeight="1" x14ac:dyDescent="0.2">
      <c r="A71" s="306"/>
      <c r="B71" s="307" t="s">
        <v>307</v>
      </c>
      <c r="C71" s="308"/>
      <c r="D71" s="113">
        <v>4.05</v>
      </c>
      <c r="E71" s="115">
        <v>81</v>
      </c>
      <c r="F71" s="114">
        <v>54</v>
      </c>
      <c r="G71" s="114">
        <v>158</v>
      </c>
      <c r="H71" s="114">
        <v>49</v>
      </c>
      <c r="I71" s="140">
        <v>79</v>
      </c>
      <c r="J71" s="115">
        <v>2</v>
      </c>
      <c r="K71" s="116">
        <v>2.5316455696202533</v>
      </c>
    </row>
    <row r="72" spans="1:11" ht="14.1" customHeight="1" x14ac:dyDescent="0.2">
      <c r="A72" s="306">
        <v>84</v>
      </c>
      <c r="B72" s="307" t="s">
        <v>308</v>
      </c>
      <c r="C72" s="308"/>
      <c r="D72" s="113">
        <v>2.85</v>
      </c>
      <c r="E72" s="115">
        <v>57</v>
      </c>
      <c r="F72" s="114">
        <v>47</v>
      </c>
      <c r="G72" s="114">
        <v>70</v>
      </c>
      <c r="H72" s="114">
        <v>36</v>
      </c>
      <c r="I72" s="140">
        <v>46</v>
      </c>
      <c r="J72" s="115">
        <v>11</v>
      </c>
      <c r="K72" s="116">
        <v>23.913043478260871</v>
      </c>
    </row>
    <row r="73" spans="1:11" ht="14.1" customHeight="1" x14ac:dyDescent="0.2">
      <c r="A73" s="306" t="s">
        <v>309</v>
      </c>
      <c r="B73" s="307" t="s">
        <v>310</v>
      </c>
      <c r="C73" s="308"/>
      <c r="D73" s="113">
        <v>0.9</v>
      </c>
      <c r="E73" s="115">
        <v>18</v>
      </c>
      <c r="F73" s="114">
        <v>9</v>
      </c>
      <c r="G73" s="114">
        <v>32</v>
      </c>
      <c r="H73" s="114">
        <v>8</v>
      </c>
      <c r="I73" s="140">
        <v>24</v>
      </c>
      <c r="J73" s="115">
        <v>-6</v>
      </c>
      <c r="K73" s="116">
        <v>-25</v>
      </c>
    </row>
    <row r="74" spans="1:11" ht="14.1" customHeight="1" x14ac:dyDescent="0.2">
      <c r="A74" s="306" t="s">
        <v>311</v>
      </c>
      <c r="B74" s="307" t="s">
        <v>312</v>
      </c>
      <c r="C74" s="308"/>
      <c r="D74" s="113">
        <v>0.35</v>
      </c>
      <c r="E74" s="115">
        <v>7</v>
      </c>
      <c r="F74" s="114">
        <v>11</v>
      </c>
      <c r="G74" s="114">
        <v>8</v>
      </c>
      <c r="H74" s="114">
        <v>4</v>
      </c>
      <c r="I74" s="140">
        <v>0</v>
      </c>
      <c r="J74" s="115">
        <v>7</v>
      </c>
      <c r="K74" s="116" t="s">
        <v>514</v>
      </c>
    </row>
    <row r="75" spans="1:11" ht="14.1" customHeight="1" x14ac:dyDescent="0.2">
      <c r="A75" s="306" t="s">
        <v>313</v>
      </c>
      <c r="B75" s="307" t="s">
        <v>314</v>
      </c>
      <c r="C75" s="308"/>
      <c r="D75" s="113">
        <v>1.05</v>
      </c>
      <c r="E75" s="115">
        <v>21</v>
      </c>
      <c r="F75" s="114">
        <v>10</v>
      </c>
      <c r="G75" s="114">
        <v>17</v>
      </c>
      <c r="H75" s="114">
        <v>12</v>
      </c>
      <c r="I75" s="140">
        <v>9</v>
      </c>
      <c r="J75" s="115">
        <v>12</v>
      </c>
      <c r="K75" s="116">
        <v>133.33333333333334</v>
      </c>
    </row>
    <row r="76" spans="1:11" ht="14.1" customHeight="1" x14ac:dyDescent="0.2">
      <c r="A76" s="306">
        <v>91</v>
      </c>
      <c r="B76" s="307" t="s">
        <v>315</v>
      </c>
      <c r="C76" s="308"/>
      <c r="D76" s="113" t="s">
        <v>513</v>
      </c>
      <c r="E76" s="115" t="s">
        <v>513</v>
      </c>
      <c r="F76" s="114">
        <v>3</v>
      </c>
      <c r="G76" s="114" t="s">
        <v>513</v>
      </c>
      <c r="H76" s="114" t="s">
        <v>513</v>
      </c>
      <c r="I76" s="140">
        <v>6</v>
      </c>
      <c r="J76" s="115" t="s">
        <v>513</v>
      </c>
      <c r="K76" s="116" t="s">
        <v>513</v>
      </c>
    </row>
    <row r="77" spans="1:11" ht="14.1" customHeight="1" x14ac:dyDescent="0.2">
      <c r="A77" s="306">
        <v>92</v>
      </c>
      <c r="B77" s="307" t="s">
        <v>316</v>
      </c>
      <c r="C77" s="308"/>
      <c r="D77" s="113">
        <v>0.6</v>
      </c>
      <c r="E77" s="115">
        <v>12</v>
      </c>
      <c r="F77" s="114">
        <v>8</v>
      </c>
      <c r="G77" s="114">
        <v>3</v>
      </c>
      <c r="H77" s="114">
        <v>10</v>
      </c>
      <c r="I77" s="140">
        <v>15</v>
      </c>
      <c r="J77" s="115">
        <v>-3</v>
      </c>
      <c r="K77" s="116">
        <v>-20</v>
      </c>
    </row>
    <row r="78" spans="1:11" ht="14.1" customHeight="1" x14ac:dyDescent="0.2">
      <c r="A78" s="306">
        <v>93</v>
      </c>
      <c r="B78" s="307" t="s">
        <v>317</v>
      </c>
      <c r="C78" s="308"/>
      <c r="D78" s="113" t="s">
        <v>513</v>
      </c>
      <c r="E78" s="115" t="s">
        <v>513</v>
      </c>
      <c r="F78" s="114" t="s">
        <v>513</v>
      </c>
      <c r="G78" s="114">
        <v>3</v>
      </c>
      <c r="H78" s="114" t="s">
        <v>513</v>
      </c>
      <c r="I78" s="140" t="s">
        <v>513</v>
      </c>
      <c r="J78" s="115" t="s">
        <v>513</v>
      </c>
      <c r="K78" s="116" t="s">
        <v>513</v>
      </c>
    </row>
    <row r="79" spans="1:11" ht="14.1" customHeight="1" x14ac:dyDescent="0.2">
      <c r="A79" s="306">
        <v>94</v>
      </c>
      <c r="B79" s="307" t="s">
        <v>318</v>
      </c>
      <c r="C79" s="308"/>
      <c r="D79" s="113">
        <v>0.3</v>
      </c>
      <c r="E79" s="115">
        <v>6</v>
      </c>
      <c r="F79" s="114">
        <v>7</v>
      </c>
      <c r="G79" s="114">
        <v>12</v>
      </c>
      <c r="H79" s="114">
        <v>4</v>
      </c>
      <c r="I79" s="140" t="s">
        <v>513</v>
      </c>
      <c r="J79" s="115" t="s">
        <v>513</v>
      </c>
      <c r="K79" s="116" t="s">
        <v>513</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5" t="s">
        <v>364</v>
      </c>
      <c r="B84" s="655"/>
      <c r="C84" s="655"/>
      <c r="D84" s="655"/>
      <c r="E84" s="655"/>
      <c r="F84" s="655"/>
      <c r="G84" s="655"/>
      <c r="H84" s="655"/>
      <c r="I84" s="655"/>
      <c r="J84" s="655"/>
      <c r="K84" s="655"/>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6"/>
      <c r="B87" s="618"/>
      <c r="C87" s="618"/>
      <c r="D87" s="618"/>
      <c r="E87" s="618"/>
      <c r="F87" s="618"/>
      <c r="G87" s="618"/>
      <c r="H87" s="618"/>
      <c r="I87" s="618"/>
      <c r="J87" s="618"/>
      <c r="K87" s="618"/>
    </row>
    <row r="88" spans="1:11" ht="15.95" customHeight="1" x14ac:dyDescent="0.2">
      <c r="B88" s="110"/>
      <c r="C88" s="110"/>
    </row>
  </sheetData>
  <mergeCells count="15">
    <mergeCell ref="A84:K84"/>
    <mergeCell ref="A85:K85"/>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68" t="s">
        <v>366</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335</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213</v>
      </c>
      <c r="B7" s="587"/>
      <c r="C7" s="580" t="s">
        <v>94</v>
      </c>
      <c r="D7" s="654" t="s">
        <v>367</v>
      </c>
      <c r="E7" s="657"/>
      <c r="F7" s="657"/>
      <c r="G7" s="657"/>
      <c r="H7" s="658"/>
      <c r="I7" s="586" t="s">
        <v>359</v>
      </c>
      <c r="J7" s="587"/>
      <c r="K7" s="96"/>
      <c r="L7" s="96"/>
      <c r="M7" s="96"/>
      <c r="N7" s="96"/>
      <c r="O7" s="96"/>
    </row>
    <row r="8" spans="1:15" ht="21.75" customHeight="1" x14ac:dyDescent="0.2">
      <c r="A8" s="614"/>
      <c r="B8" s="615"/>
      <c r="C8" s="581"/>
      <c r="D8" s="590" t="s">
        <v>335</v>
      </c>
      <c r="E8" s="590" t="s">
        <v>337</v>
      </c>
      <c r="F8" s="590" t="s">
        <v>338</v>
      </c>
      <c r="G8" s="590" t="s">
        <v>339</v>
      </c>
      <c r="H8" s="590" t="s">
        <v>340</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2248</v>
      </c>
      <c r="E11" s="114">
        <v>2047</v>
      </c>
      <c r="F11" s="114">
        <v>2481</v>
      </c>
      <c r="G11" s="114">
        <v>2040</v>
      </c>
      <c r="H11" s="140">
        <v>2265</v>
      </c>
      <c r="I11" s="115">
        <v>-17</v>
      </c>
      <c r="J11" s="116">
        <v>-0.7505518763796909</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10.854092526690392</v>
      </c>
      <c r="D14" s="115">
        <v>244</v>
      </c>
      <c r="E14" s="114">
        <v>176</v>
      </c>
      <c r="F14" s="114">
        <v>209</v>
      </c>
      <c r="G14" s="114">
        <v>120</v>
      </c>
      <c r="H14" s="140">
        <v>204</v>
      </c>
      <c r="I14" s="115">
        <v>40</v>
      </c>
      <c r="J14" s="116">
        <v>19.607843137254903</v>
      </c>
      <c r="K14" s="110"/>
      <c r="L14" s="110"/>
      <c r="M14" s="110"/>
      <c r="N14" s="110"/>
      <c r="O14" s="110"/>
    </row>
    <row r="15" spans="1:15" s="110" customFormat="1" ht="24.95" customHeight="1" x14ac:dyDescent="0.2">
      <c r="A15" s="193" t="s">
        <v>216</v>
      </c>
      <c r="B15" s="199" t="s">
        <v>217</v>
      </c>
      <c r="C15" s="113">
        <v>1.0676156583629892</v>
      </c>
      <c r="D15" s="115">
        <v>24</v>
      </c>
      <c r="E15" s="114">
        <v>22</v>
      </c>
      <c r="F15" s="114">
        <v>23</v>
      </c>
      <c r="G15" s="114">
        <v>24</v>
      </c>
      <c r="H15" s="140">
        <v>18</v>
      </c>
      <c r="I15" s="115">
        <v>6</v>
      </c>
      <c r="J15" s="116">
        <v>33.333333333333336</v>
      </c>
    </row>
    <row r="16" spans="1:15" s="287" customFormat="1" ht="24.95" customHeight="1" x14ac:dyDescent="0.2">
      <c r="A16" s="193" t="s">
        <v>218</v>
      </c>
      <c r="B16" s="199" t="s">
        <v>141</v>
      </c>
      <c r="C16" s="113">
        <v>6.8505338078291818</v>
      </c>
      <c r="D16" s="115">
        <v>154</v>
      </c>
      <c r="E16" s="114">
        <v>113</v>
      </c>
      <c r="F16" s="114">
        <v>149</v>
      </c>
      <c r="G16" s="114">
        <v>73</v>
      </c>
      <c r="H16" s="140">
        <v>137</v>
      </c>
      <c r="I16" s="115">
        <v>17</v>
      </c>
      <c r="J16" s="116">
        <v>12.408759124087592</v>
      </c>
      <c r="K16" s="110"/>
      <c r="L16" s="110"/>
      <c r="M16" s="110"/>
      <c r="N16" s="110"/>
      <c r="O16" s="110"/>
    </row>
    <row r="17" spans="1:15" s="110" customFormat="1" ht="24.95" customHeight="1" x14ac:dyDescent="0.2">
      <c r="A17" s="193" t="s">
        <v>142</v>
      </c>
      <c r="B17" s="199" t="s">
        <v>220</v>
      </c>
      <c r="C17" s="113">
        <v>2.9359430604982206</v>
      </c>
      <c r="D17" s="115">
        <v>66</v>
      </c>
      <c r="E17" s="114">
        <v>41</v>
      </c>
      <c r="F17" s="114">
        <v>37</v>
      </c>
      <c r="G17" s="114">
        <v>23</v>
      </c>
      <c r="H17" s="140">
        <v>49</v>
      </c>
      <c r="I17" s="115">
        <v>17</v>
      </c>
      <c r="J17" s="116">
        <v>34.693877551020407</v>
      </c>
    </row>
    <row r="18" spans="1:15" s="287" customFormat="1" ht="24.95" customHeight="1" x14ac:dyDescent="0.2">
      <c r="A18" s="201" t="s">
        <v>144</v>
      </c>
      <c r="B18" s="202" t="s">
        <v>145</v>
      </c>
      <c r="C18" s="113">
        <v>4.0035587188612096</v>
      </c>
      <c r="D18" s="115">
        <v>90</v>
      </c>
      <c r="E18" s="114">
        <v>111</v>
      </c>
      <c r="F18" s="114">
        <v>116</v>
      </c>
      <c r="G18" s="114">
        <v>80</v>
      </c>
      <c r="H18" s="140">
        <v>104</v>
      </c>
      <c r="I18" s="115">
        <v>-14</v>
      </c>
      <c r="J18" s="116">
        <v>-13.461538461538462</v>
      </c>
      <c r="K18" s="110"/>
      <c r="L18" s="110"/>
      <c r="M18" s="110"/>
      <c r="N18" s="110"/>
      <c r="O18" s="110"/>
    </row>
    <row r="19" spans="1:15" s="110" customFormat="1" ht="24.95" customHeight="1" x14ac:dyDescent="0.2">
      <c r="A19" s="193" t="s">
        <v>146</v>
      </c>
      <c r="B19" s="199" t="s">
        <v>147</v>
      </c>
      <c r="C19" s="113">
        <v>13.256227758007118</v>
      </c>
      <c r="D19" s="115">
        <v>298</v>
      </c>
      <c r="E19" s="114">
        <v>239</v>
      </c>
      <c r="F19" s="114">
        <v>276</v>
      </c>
      <c r="G19" s="114">
        <v>277</v>
      </c>
      <c r="H19" s="140">
        <v>277</v>
      </c>
      <c r="I19" s="115">
        <v>21</v>
      </c>
      <c r="J19" s="116">
        <v>7.581227436823105</v>
      </c>
    </row>
    <row r="20" spans="1:15" s="287" customFormat="1" ht="24.95" customHeight="1" x14ac:dyDescent="0.2">
      <c r="A20" s="193" t="s">
        <v>148</v>
      </c>
      <c r="B20" s="199" t="s">
        <v>149</v>
      </c>
      <c r="C20" s="113">
        <v>6.6281138790035588</v>
      </c>
      <c r="D20" s="115">
        <v>149</v>
      </c>
      <c r="E20" s="114">
        <v>113</v>
      </c>
      <c r="F20" s="114">
        <v>118</v>
      </c>
      <c r="G20" s="114">
        <v>158</v>
      </c>
      <c r="H20" s="140">
        <v>181</v>
      </c>
      <c r="I20" s="115">
        <v>-32</v>
      </c>
      <c r="J20" s="116">
        <v>-17.679558011049725</v>
      </c>
      <c r="K20" s="110"/>
      <c r="L20" s="110"/>
      <c r="M20" s="110"/>
      <c r="N20" s="110"/>
      <c r="O20" s="110"/>
    </row>
    <row r="21" spans="1:15" s="110" customFormat="1" ht="24.95" customHeight="1" x14ac:dyDescent="0.2">
      <c r="A21" s="201" t="s">
        <v>150</v>
      </c>
      <c r="B21" s="202" t="s">
        <v>151</v>
      </c>
      <c r="C21" s="113">
        <v>8.5409252669039137</v>
      </c>
      <c r="D21" s="115">
        <v>192</v>
      </c>
      <c r="E21" s="114">
        <v>167</v>
      </c>
      <c r="F21" s="114">
        <v>164</v>
      </c>
      <c r="G21" s="114">
        <v>131</v>
      </c>
      <c r="H21" s="140">
        <v>164</v>
      </c>
      <c r="I21" s="115">
        <v>28</v>
      </c>
      <c r="J21" s="116">
        <v>17.073170731707318</v>
      </c>
    </row>
    <row r="22" spans="1:15" s="110" customFormat="1" ht="24.95" customHeight="1" x14ac:dyDescent="0.2">
      <c r="A22" s="201" t="s">
        <v>152</v>
      </c>
      <c r="B22" s="199" t="s">
        <v>153</v>
      </c>
      <c r="C22" s="113">
        <v>0.44483985765124556</v>
      </c>
      <c r="D22" s="115">
        <v>10</v>
      </c>
      <c r="E22" s="114">
        <v>14</v>
      </c>
      <c r="F22" s="114">
        <v>17</v>
      </c>
      <c r="G22" s="114">
        <v>21</v>
      </c>
      <c r="H22" s="140">
        <v>17</v>
      </c>
      <c r="I22" s="115">
        <v>-7</v>
      </c>
      <c r="J22" s="116">
        <v>-41.176470588235297</v>
      </c>
    </row>
    <row r="23" spans="1:15" s="110" customFormat="1" ht="24.95" customHeight="1" x14ac:dyDescent="0.2">
      <c r="A23" s="193" t="s">
        <v>154</v>
      </c>
      <c r="B23" s="199" t="s">
        <v>155</v>
      </c>
      <c r="C23" s="113">
        <v>1.7793594306049823</v>
      </c>
      <c r="D23" s="115">
        <v>40</v>
      </c>
      <c r="E23" s="114">
        <v>19</v>
      </c>
      <c r="F23" s="114">
        <v>31</v>
      </c>
      <c r="G23" s="114">
        <v>18</v>
      </c>
      <c r="H23" s="140">
        <v>40</v>
      </c>
      <c r="I23" s="115">
        <v>0</v>
      </c>
      <c r="J23" s="116">
        <v>0</v>
      </c>
    </row>
    <row r="24" spans="1:15" s="110" customFormat="1" ht="24.95" customHeight="1" x14ac:dyDescent="0.2">
      <c r="A24" s="193" t="s">
        <v>156</v>
      </c>
      <c r="B24" s="199" t="s">
        <v>221</v>
      </c>
      <c r="C24" s="113">
        <v>3.9590747330960854</v>
      </c>
      <c r="D24" s="115">
        <v>89</v>
      </c>
      <c r="E24" s="114">
        <v>83</v>
      </c>
      <c r="F24" s="114">
        <v>97</v>
      </c>
      <c r="G24" s="114">
        <v>95</v>
      </c>
      <c r="H24" s="140">
        <v>123</v>
      </c>
      <c r="I24" s="115">
        <v>-34</v>
      </c>
      <c r="J24" s="116">
        <v>-27.642276422764226</v>
      </c>
    </row>
    <row r="25" spans="1:15" s="110" customFormat="1" ht="24.95" customHeight="1" x14ac:dyDescent="0.2">
      <c r="A25" s="193" t="s">
        <v>222</v>
      </c>
      <c r="B25" s="204" t="s">
        <v>159</v>
      </c>
      <c r="C25" s="113">
        <v>2.4466192170818504</v>
      </c>
      <c r="D25" s="115">
        <v>55</v>
      </c>
      <c r="E25" s="114">
        <v>59</v>
      </c>
      <c r="F25" s="114">
        <v>64</v>
      </c>
      <c r="G25" s="114">
        <v>41</v>
      </c>
      <c r="H25" s="140">
        <v>66</v>
      </c>
      <c r="I25" s="115">
        <v>-11</v>
      </c>
      <c r="J25" s="116">
        <v>-16.666666666666668</v>
      </c>
    </row>
    <row r="26" spans="1:15" s="110" customFormat="1" ht="24.95" customHeight="1" x14ac:dyDescent="0.2">
      <c r="A26" s="201">
        <v>782.78300000000002</v>
      </c>
      <c r="B26" s="203" t="s">
        <v>160</v>
      </c>
      <c r="C26" s="113">
        <v>17.749110320284696</v>
      </c>
      <c r="D26" s="115">
        <v>399</v>
      </c>
      <c r="E26" s="114">
        <v>591</v>
      </c>
      <c r="F26" s="114">
        <v>545</v>
      </c>
      <c r="G26" s="114">
        <v>494</v>
      </c>
      <c r="H26" s="140">
        <v>413</v>
      </c>
      <c r="I26" s="115">
        <v>-14</v>
      </c>
      <c r="J26" s="116">
        <v>-3.3898305084745761</v>
      </c>
    </row>
    <row r="27" spans="1:15" s="110" customFormat="1" ht="24.95" customHeight="1" x14ac:dyDescent="0.2">
      <c r="A27" s="193" t="s">
        <v>161</v>
      </c>
      <c r="B27" s="199" t="s">
        <v>162</v>
      </c>
      <c r="C27" s="113">
        <v>2.580071174377224</v>
      </c>
      <c r="D27" s="115">
        <v>58</v>
      </c>
      <c r="E27" s="114">
        <v>40</v>
      </c>
      <c r="F27" s="114">
        <v>85</v>
      </c>
      <c r="G27" s="114">
        <v>86</v>
      </c>
      <c r="H27" s="140">
        <v>81</v>
      </c>
      <c r="I27" s="115">
        <v>-23</v>
      </c>
      <c r="J27" s="116">
        <v>-28.395061728395063</v>
      </c>
    </row>
    <row r="28" spans="1:15" s="110" customFormat="1" ht="24.95" customHeight="1" x14ac:dyDescent="0.2">
      <c r="A28" s="193" t="s">
        <v>163</v>
      </c>
      <c r="B28" s="199" t="s">
        <v>164</v>
      </c>
      <c r="C28" s="113">
        <v>4.7597864768683271</v>
      </c>
      <c r="D28" s="115">
        <v>107</v>
      </c>
      <c r="E28" s="114">
        <v>75</v>
      </c>
      <c r="F28" s="114">
        <v>100</v>
      </c>
      <c r="G28" s="114">
        <v>84</v>
      </c>
      <c r="H28" s="140">
        <v>103</v>
      </c>
      <c r="I28" s="115">
        <v>4</v>
      </c>
      <c r="J28" s="116">
        <v>3.883495145631068</v>
      </c>
    </row>
    <row r="29" spans="1:15" s="110" customFormat="1" ht="24.95" customHeight="1" x14ac:dyDescent="0.2">
      <c r="A29" s="193">
        <v>86</v>
      </c>
      <c r="B29" s="199" t="s">
        <v>165</v>
      </c>
      <c r="C29" s="113">
        <v>8.9857651245551597</v>
      </c>
      <c r="D29" s="115">
        <v>202</v>
      </c>
      <c r="E29" s="114">
        <v>130</v>
      </c>
      <c r="F29" s="114">
        <v>211</v>
      </c>
      <c r="G29" s="114">
        <v>143</v>
      </c>
      <c r="H29" s="140">
        <v>197</v>
      </c>
      <c r="I29" s="115">
        <v>5</v>
      </c>
      <c r="J29" s="116">
        <v>2.5380710659898478</v>
      </c>
    </row>
    <row r="30" spans="1:15" s="110" customFormat="1" ht="24.95" customHeight="1" x14ac:dyDescent="0.2">
      <c r="A30" s="193">
        <v>87.88</v>
      </c>
      <c r="B30" s="204" t="s">
        <v>166</v>
      </c>
      <c r="C30" s="113">
        <v>4.6708185053380786</v>
      </c>
      <c r="D30" s="115">
        <v>105</v>
      </c>
      <c r="E30" s="114">
        <v>106</v>
      </c>
      <c r="F30" s="114">
        <v>179</v>
      </c>
      <c r="G30" s="114">
        <v>135</v>
      </c>
      <c r="H30" s="140">
        <v>90</v>
      </c>
      <c r="I30" s="115">
        <v>15</v>
      </c>
      <c r="J30" s="116">
        <v>16.666666666666668</v>
      </c>
    </row>
    <row r="31" spans="1:15" s="110" customFormat="1" ht="24.95" customHeight="1" x14ac:dyDescent="0.2">
      <c r="A31" s="193" t="s">
        <v>167</v>
      </c>
      <c r="B31" s="199" t="s">
        <v>168</v>
      </c>
      <c r="C31" s="113">
        <v>8.5409252669039137</v>
      </c>
      <c r="D31" s="115">
        <v>192</v>
      </c>
      <c r="E31" s="114">
        <v>118</v>
      </c>
      <c r="F31" s="114">
        <v>255</v>
      </c>
      <c r="G31" s="114">
        <v>145</v>
      </c>
      <c r="H31" s="140">
        <v>185</v>
      </c>
      <c r="I31" s="115">
        <v>7</v>
      </c>
      <c r="J31" s="116">
        <v>3.7837837837837838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84.341637010676152</v>
      </c>
      <c r="D36" s="143">
        <v>1896</v>
      </c>
      <c r="E36" s="144">
        <v>1754</v>
      </c>
      <c r="F36" s="144">
        <v>2142</v>
      </c>
      <c r="G36" s="144">
        <v>1828</v>
      </c>
      <c r="H36" s="145">
        <v>1937</v>
      </c>
      <c r="I36" s="143">
        <v>-41</v>
      </c>
      <c r="J36" s="146">
        <v>-2.1166752710376873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1" t="s">
        <v>368</v>
      </c>
      <c r="B39" s="652"/>
      <c r="C39" s="652"/>
      <c r="D39" s="652"/>
      <c r="E39" s="652"/>
      <c r="F39" s="652"/>
      <c r="G39" s="652"/>
      <c r="H39" s="652"/>
      <c r="I39" s="652"/>
      <c r="J39" s="652"/>
    </row>
    <row r="40" spans="1:10" ht="31.5" customHeight="1" x14ac:dyDescent="0.2">
      <c r="A40" s="613" t="s">
        <v>225</v>
      </c>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68" t="s">
        <v>369</v>
      </c>
      <c r="B3" s="569"/>
      <c r="C3" s="569"/>
      <c r="D3" s="569"/>
      <c r="E3" s="569"/>
      <c r="F3" s="569"/>
      <c r="G3" s="569"/>
      <c r="H3" s="569"/>
      <c r="I3" s="569"/>
      <c r="J3" s="569"/>
      <c r="K3" s="569"/>
    </row>
    <row r="4" spans="1:17" s="94" customFormat="1" ht="12" customHeight="1" x14ac:dyDescent="0.2">
      <c r="A4" s="570" t="s">
        <v>92</v>
      </c>
      <c r="B4" s="570"/>
      <c r="C4" s="570"/>
      <c r="D4" s="570"/>
      <c r="E4" s="570"/>
      <c r="F4" s="570"/>
      <c r="G4" s="570"/>
      <c r="H4" s="570"/>
      <c r="I4" s="570"/>
      <c r="J4" s="570"/>
      <c r="K4" s="570"/>
    </row>
    <row r="5" spans="1:17" s="94" customFormat="1" ht="12" customHeight="1" x14ac:dyDescent="0.2">
      <c r="A5" s="571" t="s">
        <v>335</v>
      </c>
      <c r="B5" s="571"/>
      <c r="C5" s="571"/>
      <c r="D5" s="571"/>
      <c r="E5" s="571"/>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6" t="s">
        <v>332</v>
      </c>
      <c r="B7" s="575"/>
      <c r="C7" s="575"/>
      <c r="D7" s="580" t="s">
        <v>94</v>
      </c>
      <c r="E7" s="644" t="s">
        <v>370</v>
      </c>
      <c r="F7" s="645"/>
      <c r="G7" s="645"/>
      <c r="H7" s="645"/>
      <c r="I7" s="646"/>
      <c r="J7" s="586" t="s">
        <v>359</v>
      </c>
      <c r="K7" s="587"/>
      <c r="L7" s="96"/>
      <c r="M7" s="96"/>
      <c r="N7" s="96"/>
      <c r="O7" s="96"/>
      <c r="Q7" s="408"/>
    </row>
    <row r="8" spans="1:17" ht="21.75" customHeight="1" x14ac:dyDescent="0.2">
      <c r="A8" s="576"/>
      <c r="B8" s="577"/>
      <c r="C8" s="577"/>
      <c r="D8" s="581"/>
      <c r="E8" s="590" t="s">
        <v>335</v>
      </c>
      <c r="F8" s="590" t="s">
        <v>337</v>
      </c>
      <c r="G8" s="590" t="s">
        <v>338</v>
      </c>
      <c r="H8" s="590" t="s">
        <v>339</v>
      </c>
      <c r="I8" s="590" t="s">
        <v>340</v>
      </c>
      <c r="J8" s="588"/>
      <c r="K8" s="589"/>
    </row>
    <row r="9" spans="1:17" ht="12" customHeight="1" x14ac:dyDescent="0.2">
      <c r="A9" s="576"/>
      <c r="B9" s="577"/>
      <c r="C9" s="577"/>
      <c r="D9" s="581"/>
      <c r="E9" s="591"/>
      <c r="F9" s="591"/>
      <c r="G9" s="591"/>
      <c r="H9" s="591"/>
      <c r="I9" s="591"/>
      <c r="J9" s="98" t="s">
        <v>102</v>
      </c>
      <c r="K9" s="99" t="s">
        <v>103</v>
      </c>
    </row>
    <row r="10" spans="1:17" ht="12" customHeight="1" x14ac:dyDescent="0.2">
      <c r="A10" s="578"/>
      <c r="B10" s="579"/>
      <c r="C10" s="579"/>
      <c r="D10" s="582"/>
      <c r="E10" s="100">
        <v>1</v>
      </c>
      <c r="F10" s="100">
        <v>2</v>
      </c>
      <c r="G10" s="100">
        <v>3</v>
      </c>
      <c r="H10" s="100">
        <v>4</v>
      </c>
      <c r="I10" s="100">
        <v>5</v>
      </c>
      <c r="J10" s="100">
        <v>6</v>
      </c>
      <c r="K10" s="100">
        <v>7</v>
      </c>
    </row>
    <row r="11" spans="1:17" ht="18" customHeight="1" x14ac:dyDescent="0.2">
      <c r="A11" s="297" t="s">
        <v>104</v>
      </c>
      <c r="B11" s="298"/>
      <c r="C11" s="299"/>
      <c r="D11" s="262">
        <v>100</v>
      </c>
      <c r="E11" s="263">
        <v>2248</v>
      </c>
      <c r="F11" s="264">
        <v>2047</v>
      </c>
      <c r="G11" s="264">
        <v>2481</v>
      </c>
      <c r="H11" s="264">
        <v>2040</v>
      </c>
      <c r="I11" s="265">
        <v>2265</v>
      </c>
      <c r="J11" s="263">
        <v>-17</v>
      </c>
      <c r="K11" s="266">
        <v>-0.7505518763796909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31.316725978647685</v>
      </c>
      <c r="E13" s="115">
        <v>704</v>
      </c>
      <c r="F13" s="114">
        <v>816</v>
      </c>
      <c r="G13" s="114">
        <v>889</v>
      </c>
      <c r="H13" s="114">
        <v>789</v>
      </c>
      <c r="I13" s="140">
        <v>723</v>
      </c>
      <c r="J13" s="115">
        <v>-19</v>
      </c>
      <c r="K13" s="116">
        <v>-2.627939142461964</v>
      </c>
    </row>
    <row r="14" spans="1:17" ht="15.95" customHeight="1" x14ac:dyDescent="0.2">
      <c r="A14" s="306" t="s">
        <v>230</v>
      </c>
      <c r="B14" s="307"/>
      <c r="C14" s="308"/>
      <c r="D14" s="113">
        <v>52.713523131672595</v>
      </c>
      <c r="E14" s="115">
        <v>1185</v>
      </c>
      <c r="F14" s="114">
        <v>967</v>
      </c>
      <c r="G14" s="114">
        <v>1230</v>
      </c>
      <c r="H14" s="114">
        <v>997</v>
      </c>
      <c r="I14" s="140">
        <v>1188</v>
      </c>
      <c r="J14" s="115">
        <v>-3</v>
      </c>
      <c r="K14" s="116">
        <v>-0.25252525252525254</v>
      </c>
    </row>
    <row r="15" spans="1:17" ht="15.95" customHeight="1" x14ac:dyDescent="0.2">
      <c r="A15" s="306" t="s">
        <v>231</v>
      </c>
      <c r="B15" s="307"/>
      <c r="C15" s="308"/>
      <c r="D15" s="113">
        <v>6.3167259786476873</v>
      </c>
      <c r="E15" s="115">
        <v>142</v>
      </c>
      <c r="F15" s="114">
        <v>129</v>
      </c>
      <c r="G15" s="114">
        <v>138</v>
      </c>
      <c r="H15" s="114">
        <v>109</v>
      </c>
      <c r="I15" s="140">
        <v>188</v>
      </c>
      <c r="J15" s="115">
        <v>-46</v>
      </c>
      <c r="K15" s="116">
        <v>-24.468085106382979</v>
      </c>
    </row>
    <row r="16" spans="1:17" ht="15.95" customHeight="1" x14ac:dyDescent="0.2">
      <c r="A16" s="306" t="s">
        <v>232</v>
      </c>
      <c r="B16" s="307"/>
      <c r="C16" s="308"/>
      <c r="D16" s="113">
        <v>9.6530249110320288</v>
      </c>
      <c r="E16" s="115">
        <v>217</v>
      </c>
      <c r="F16" s="114">
        <v>134</v>
      </c>
      <c r="G16" s="114">
        <v>224</v>
      </c>
      <c r="H16" s="114">
        <v>142</v>
      </c>
      <c r="I16" s="140">
        <v>166</v>
      </c>
      <c r="J16" s="115">
        <v>51</v>
      </c>
      <c r="K16" s="116">
        <v>30.722891566265059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0.22241992882562278</v>
      </c>
      <c r="E18" s="115">
        <v>5</v>
      </c>
      <c r="F18" s="114">
        <v>6</v>
      </c>
      <c r="G18" s="114">
        <v>5</v>
      </c>
      <c r="H18" s="114">
        <v>5</v>
      </c>
      <c r="I18" s="140">
        <v>7</v>
      </c>
      <c r="J18" s="115">
        <v>-2</v>
      </c>
      <c r="K18" s="116">
        <v>-28.571428571428573</v>
      </c>
    </row>
    <row r="19" spans="1:11" ht="14.1" customHeight="1" x14ac:dyDescent="0.2">
      <c r="A19" s="306" t="s">
        <v>235</v>
      </c>
      <c r="B19" s="307" t="s">
        <v>236</v>
      </c>
      <c r="C19" s="308"/>
      <c r="D19" s="113">
        <v>0.13345195729537365</v>
      </c>
      <c r="E19" s="115">
        <v>3</v>
      </c>
      <c r="F19" s="114">
        <v>5</v>
      </c>
      <c r="G19" s="114">
        <v>0</v>
      </c>
      <c r="H19" s="114">
        <v>0</v>
      </c>
      <c r="I19" s="140">
        <v>6</v>
      </c>
      <c r="J19" s="115">
        <v>-3</v>
      </c>
      <c r="K19" s="116">
        <v>-50</v>
      </c>
    </row>
    <row r="20" spans="1:11" ht="14.1" customHeight="1" x14ac:dyDescent="0.2">
      <c r="A20" s="306">
        <v>12</v>
      </c>
      <c r="B20" s="307" t="s">
        <v>237</v>
      </c>
      <c r="C20" s="308"/>
      <c r="D20" s="113">
        <v>0.40035587188612098</v>
      </c>
      <c r="E20" s="115">
        <v>9</v>
      </c>
      <c r="F20" s="114">
        <v>11</v>
      </c>
      <c r="G20" s="114">
        <v>21</v>
      </c>
      <c r="H20" s="114">
        <v>11</v>
      </c>
      <c r="I20" s="140">
        <v>13</v>
      </c>
      <c r="J20" s="115">
        <v>-4</v>
      </c>
      <c r="K20" s="116">
        <v>-30.76923076923077</v>
      </c>
    </row>
    <row r="21" spans="1:11" ht="14.1" customHeight="1" x14ac:dyDescent="0.2">
      <c r="A21" s="306">
        <v>21</v>
      </c>
      <c r="B21" s="307" t="s">
        <v>238</v>
      </c>
      <c r="C21" s="308"/>
      <c r="D21" s="113">
        <v>0</v>
      </c>
      <c r="E21" s="115">
        <v>0</v>
      </c>
      <c r="F21" s="114">
        <v>4</v>
      </c>
      <c r="G21" s="114">
        <v>3</v>
      </c>
      <c r="H21" s="114">
        <v>4</v>
      </c>
      <c r="I21" s="140">
        <v>7</v>
      </c>
      <c r="J21" s="115">
        <v>-7</v>
      </c>
      <c r="K21" s="116">
        <v>-100</v>
      </c>
    </row>
    <row r="22" spans="1:11" ht="14.1" customHeight="1" x14ac:dyDescent="0.2">
      <c r="A22" s="306">
        <v>22</v>
      </c>
      <c r="B22" s="307" t="s">
        <v>239</v>
      </c>
      <c r="C22" s="308"/>
      <c r="D22" s="113">
        <v>0.97864768683274017</v>
      </c>
      <c r="E22" s="115">
        <v>22</v>
      </c>
      <c r="F22" s="114">
        <v>10</v>
      </c>
      <c r="G22" s="114">
        <v>20</v>
      </c>
      <c r="H22" s="114">
        <v>11</v>
      </c>
      <c r="I22" s="140">
        <v>19</v>
      </c>
      <c r="J22" s="115">
        <v>3</v>
      </c>
      <c r="K22" s="116">
        <v>15.789473684210526</v>
      </c>
    </row>
    <row r="23" spans="1:11" ht="14.1" customHeight="1" x14ac:dyDescent="0.2">
      <c r="A23" s="306">
        <v>23</v>
      </c>
      <c r="B23" s="307" t="s">
        <v>240</v>
      </c>
      <c r="C23" s="308"/>
      <c r="D23" s="113">
        <v>1.4234875444839858</v>
      </c>
      <c r="E23" s="115">
        <v>32</v>
      </c>
      <c r="F23" s="114">
        <v>33</v>
      </c>
      <c r="G23" s="114">
        <v>12</v>
      </c>
      <c r="H23" s="114">
        <v>17</v>
      </c>
      <c r="I23" s="140">
        <v>11</v>
      </c>
      <c r="J23" s="115">
        <v>21</v>
      </c>
      <c r="K23" s="116">
        <v>190.90909090909091</v>
      </c>
    </row>
    <row r="24" spans="1:11" ht="14.1" customHeight="1" x14ac:dyDescent="0.2">
      <c r="A24" s="306">
        <v>24</v>
      </c>
      <c r="B24" s="307" t="s">
        <v>241</v>
      </c>
      <c r="C24" s="308"/>
      <c r="D24" s="113">
        <v>5.160142348754448</v>
      </c>
      <c r="E24" s="115">
        <v>116</v>
      </c>
      <c r="F24" s="114">
        <v>90</v>
      </c>
      <c r="G24" s="114">
        <v>146</v>
      </c>
      <c r="H24" s="114">
        <v>91</v>
      </c>
      <c r="I24" s="140">
        <v>130</v>
      </c>
      <c r="J24" s="115">
        <v>-14</v>
      </c>
      <c r="K24" s="116">
        <v>-10.76923076923077</v>
      </c>
    </row>
    <row r="25" spans="1:11" ht="14.1" customHeight="1" x14ac:dyDescent="0.2">
      <c r="A25" s="306">
        <v>25</v>
      </c>
      <c r="B25" s="307" t="s">
        <v>242</v>
      </c>
      <c r="C25" s="308"/>
      <c r="D25" s="113">
        <v>9.030249110320284</v>
      </c>
      <c r="E25" s="115">
        <v>203</v>
      </c>
      <c r="F25" s="114">
        <v>329</v>
      </c>
      <c r="G25" s="114">
        <v>217</v>
      </c>
      <c r="H25" s="114">
        <v>197</v>
      </c>
      <c r="I25" s="140">
        <v>208</v>
      </c>
      <c r="J25" s="115">
        <v>-5</v>
      </c>
      <c r="K25" s="116">
        <v>-2.4038461538461537</v>
      </c>
    </row>
    <row r="26" spans="1:11" ht="14.1" customHeight="1" x14ac:dyDescent="0.2">
      <c r="A26" s="306">
        <v>26</v>
      </c>
      <c r="B26" s="307" t="s">
        <v>243</v>
      </c>
      <c r="C26" s="308"/>
      <c r="D26" s="113">
        <v>2.1797153024911031</v>
      </c>
      <c r="E26" s="115">
        <v>49</v>
      </c>
      <c r="F26" s="114">
        <v>35</v>
      </c>
      <c r="G26" s="114">
        <v>45</v>
      </c>
      <c r="H26" s="114">
        <v>37</v>
      </c>
      <c r="I26" s="140">
        <v>33</v>
      </c>
      <c r="J26" s="115">
        <v>16</v>
      </c>
      <c r="K26" s="116">
        <v>48.484848484848484</v>
      </c>
    </row>
    <row r="27" spans="1:11" ht="14.1" customHeight="1" x14ac:dyDescent="0.2">
      <c r="A27" s="306">
        <v>27</v>
      </c>
      <c r="B27" s="307" t="s">
        <v>244</v>
      </c>
      <c r="C27" s="308"/>
      <c r="D27" s="113">
        <v>1.0676156583629892</v>
      </c>
      <c r="E27" s="115">
        <v>24</v>
      </c>
      <c r="F27" s="114">
        <v>13</v>
      </c>
      <c r="G27" s="114">
        <v>16</v>
      </c>
      <c r="H27" s="114">
        <v>14</v>
      </c>
      <c r="I27" s="140">
        <v>20</v>
      </c>
      <c r="J27" s="115">
        <v>4</v>
      </c>
      <c r="K27" s="116">
        <v>20</v>
      </c>
    </row>
    <row r="28" spans="1:11" ht="14.1" customHeight="1" x14ac:dyDescent="0.2">
      <c r="A28" s="306">
        <v>28</v>
      </c>
      <c r="B28" s="307" t="s">
        <v>245</v>
      </c>
      <c r="C28" s="308"/>
      <c r="D28" s="113" t="s">
        <v>513</v>
      </c>
      <c r="E28" s="115" t="s">
        <v>513</v>
      </c>
      <c r="F28" s="114" t="s">
        <v>513</v>
      </c>
      <c r="G28" s="114">
        <v>9</v>
      </c>
      <c r="H28" s="114" t="s">
        <v>513</v>
      </c>
      <c r="I28" s="140">
        <v>3</v>
      </c>
      <c r="J28" s="115" t="s">
        <v>513</v>
      </c>
      <c r="K28" s="116" t="s">
        <v>513</v>
      </c>
    </row>
    <row r="29" spans="1:11" ht="14.1" customHeight="1" x14ac:dyDescent="0.2">
      <c r="A29" s="306">
        <v>29</v>
      </c>
      <c r="B29" s="307" t="s">
        <v>246</v>
      </c>
      <c r="C29" s="308"/>
      <c r="D29" s="113">
        <v>3.8256227758007118</v>
      </c>
      <c r="E29" s="115">
        <v>86</v>
      </c>
      <c r="F29" s="114">
        <v>81</v>
      </c>
      <c r="G29" s="114">
        <v>85</v>
      </c>
      <c r="H29" s="114">
        <v>75</v>
      </c>
      <c r="I29" s="140">
        <v>89</v>
      </c>
      <c r="J29" s="115">
        <v>-3</v>
      </c>
      <c r="K29" s="116">
        <v>-3.3707865168539324</v>
      </c>
    </row>
    <row r="30" spans="1:11" ht="14.1" customHeight="1" x14ac:dyDescent="0.2">
      <c r="A30" s="306" t="s">
        <v>247</v>
      </c>
      <c r="B30" s="307" t="s">
        <v>248</v>
      </c>
      <c r="C30" s="308"/>
      <c r="D30" s="113">
        <v>0.13345195729537365</v>
      </c>
      <c r="E30" s="115">
        <v>3</v>
      </c>
      <c r="F30" s="114">
        <v>11</v>
      </c>
      <c r="G30" s="114" t="s">
        <v>513</v>
      </c>
      <c r="H30" s="114">
        <v>16</v>
      </c>
      <c r="I30" s="140" t="s">
        <v>513</v>
      </c>
      <c r="J30" s="115" t="s">
        <v>513</v>
      </c>
      <c r="K30" s="116" t="s">
        <v>513</v>
      </c>
    </row>
    <row r="31" spans="1:11" ht="14.1" customHeight="1" x14ac:dyDescent="0.2">
      <c r="A31" s="306" t="s">
        <v>249</v>
      </c>
      <c r="B31" s="307" t="s">
        <v>250</v>
      </c>
      <c r="C31" s="308"/>
      <c r="D31" s="113">
        <v>3.6921708185053381</v>
      </c>
      <c r="E31" s="115">
        <v>83</v>
      </c>
      <c r="F31" s="114">
        <v>70</v>
      </c>
      <c r="G31" s="114">
        <v>75</v>
      </c>
      <c r="H31" s="114">
        <v>59</v>
      </c>
      <c r="I31" s="140">
        <v>82</v>
      </c>
      <c r="J31" s="115">
        <v>1</v>
      </c>
      <c r="K31" s="116">
        <v>1.2195121951219512</v>
      </c>
    </row>
    <row r="32" spans="1:11" ht="14.1" customHeight="1" x14ac:dyDescent="0.2">
      <c r="A32" s="306">
        <v>31</v>
      </c>
      <c r="B32" s="307" t="s">
        <v>251</v>
      </c>
      <c r="C32" s="308"/>
      <c r="D32" s="113">
        <v>0.2669039145907473</v>
      </c>
      <c r="E32" s="115">
        <v>6</v>
      </c>
      <c r="F32" s="114">
        <v>4</v>
      </c>
      <c r="G32" s="114">
        <v>7</v>
      </c>
      <c r="H32" s="114">
        <v>9</v>
      </c>
      <c r="I32" s="140">
        <v>11</v>
      </c>
      <c r="J32" s="115">
        <v>-5</v>
      </c>
      <c r="K32" s="116">
        <v>-45.454545454545453</v>
      </c>
    </row>
    <row r="33" spans="1:11" ht="14.1" customHeight="1" x14ac:dyDescent="0.2">
      <c r="A33" s="306">
        <v>32</v>
      </c>
      <c r="B33" s="307" t="s">
        <v>252</v>
      </c>
      <c r="C33" s="308"/>
      <c r="D33" s="113">
        <v>1.3790035587188612</v>
      </c>
      <c r="E33" s="115">
        <v>31</v>
      </c>
      <c r="F33" s="114">
        <v>41</v>
      </c>
      <c r="G33" s="114">
        <v>47</v>
      </c>
      <c r="H33" s="114">
        <v>36</v>
      </c>
      <c r="I33" s="140">
        <v>35</v>
      </c>
      <c r="J33" s="115">
        <v>-4</v>
      </c>
      <c r="K33" s="116">
        <v>-11.428571428571429</v>
      </c>
    </row>
    <row r="34" spans="1:11" ht="14.1" customHeight="1" x14ac:dyDescent="0.2">
      <c r="A34" s="306">
        <v>33</v>
      </c>
      <c r="B34" s="307" t="s">
        <v>253</v>
      </c>
      <c r="C34" s="308"/>
      <c r="D34" s="113">
        <v>0.97864768683274017</v>
      </c>
      <c r="E34" s="115">
        <v>22</v>
      </c>
      <c r="F34" s="114">
        <v>29</v>
      </c>
      <c r="G34" s="114">
        <v>33</v>
      </c>
      <c r="H34" s="114">
        <v>22</v>
      </c>
      <c r="I34" s="140">
        <v>33</v>
      </c>
      <c r="J34" s="115">
        <v>-11</v>
      </c>
      <c r="K34" s="116">
        <v>-33.333333333333336</v>
      </c>
    </row>
    <row r="35" spans="1:11" ht="14.1" customHeight="1" x14ac:dyDescent="0.2">
      <c r="A35" s="306">
        <v>34</v>
      </c>
      <c r="B35" s="307" t="s">
        <v>254</v>
      </c>
      <c r="C35" s="308"/>
      <c r="D35" s="113">
        <v>1.290035587188612</v>
      </c>
      <c r="E35" s="115">
        <v>29</v>
      </c>
      <c r="F35" s="114">
        <v>20</v>
      </c>
      <c r="G35" s="114">
        <v>27</v>
      </c>
      <c r="H35" s="114">
        <v>21</v>
      </c>
      <c r="I35" s="140">
        <v>33</v>
      </c>
      <c r="J35" s="115">
        <v>-4</v>
      </c>
      <c r="K35" s="116">
        <v>-12.121212121212121</v>
      </c>
    </row>
    <row r="36" spans="1:11" ht="14.1" customHeight="1" x14ac:dyDescent="0.2">
      <c r="A36" s="306">
        <v>41</v>
      </c>
      <c r="B36" s="307" t="s">
        <v>255</v>
      </c>
      <c r="C36" s="308"/>
      <c r="D36" s="113">
        <v>1.8683274021352314</v>
      </c>
      <c r="E36" s="115">
        <v>42</v>
      </c>
      <c r="F36" s="114">
        <v>33</v>
      </c>
      <c r="G36" s="114">
        <v>37</v>
      </c>
      <c r="H36" s="114">
        <v>29</v>
      </c>
      <c r="I36" s="140">
        <v>47</v>
      </c>
      <c r="J36" s="115">
        <v>-5</v>
      </c>
      <c r="K36" s="116">
        <v>-10.638297872340425</v>
      </c>
    </row>
    <row r="37" spans="1:11" ht="14.1" customHeight="1" x14ac:dyDescent="0.2">
      <c r="A37" s="306">
        <v>42</v>
      </c>
      <c r="B37" s="307" t="s">
        <v>256</v>
      </c>
      <c r="C37" s="308"/>
      <c r="D37" s="113">
        <v>0</v>
      </c>
      <c r="E37" s="115">
        <v>0</v>
      </c>
      <c r="F37" s="114" t="s">
        <v>513</v>
      </c>
      <c r="G37" s="114" t="s">
        <v>513</v>
      </c>
      <c r="H37" s="114" t="s">
        <v>513</v>
      </c>
      <c r="I37" s="140" t="s">
        <v>513</v>
      </c>
      <c r="J37" s="115" t="s">
        <v>513</v>
      </c>
      <c r="K37" s="116" t="s">
        <v>513</v>
      </c>
    </row>
    <row r="38" spans="1:11" ht="14.1" customHeight="1" x14ac:dyDescent="0.2">
      <c r="A38" s="306">
        <v>43</v>
      </c>
      <c r="B38" s="307" t="s">
        <v>257</v>
      </c>
      <c r="C38" s="308"/>
      <c r="D38" s="113">
        <v>0.48932384341637009</v>
      </c>
      <c r="E38" s="115">
        <v>11</v>
      </c>
      <c r="F38" s="114">
        <v>10</v>
      </c>
      <c r="G38" s="114">
        <v>14</v>
      </c>
      <c r="H38" s="114">
        <v>22</v>
      </c>
      <c r="I38" s="140">
        <v>16</v>
      </c>
      <c r="J38" s="115">
        <v>-5</v>
      </c>
      <c r="K38" s="116">
        <v>-31.25</v>
      </c>
    </row>
    <row r="39" spans="1:11" ht="14.1" customHeight="1" x14ac:dyDescent="0.2">
      <c r="A39" s="306">
        <v>51</v>
      </c>
      <c r="B39" s="307" t="s">
        <v>258</v>
      </c>
      <c r="C39" s="308"/>
      <c r="D39" s="113">
        <v>11.298932384341636</v>
      </c>
      <c r="E39" s="115">
        <v>254</v>
      </c>
      <c r="F39" s="114">
        <v>271</v>
      </c>
      <c r="G39" s="114">
        <v>323</v>
      </c>
      <c r="H39" s="114">
        <v>298</v>
      </c>
      <c r="I39" s="140">
        <v>224</v>
      </c>
      <c r="J39" s="115">
        <v>30</v>
      </c>
      <c r="K39" s="116">
        <v>13.392857142857142</v>
      </c>
    </row>
    <row r="40" spans="1:11" ht="14.1" customHeight="1" x14ac:dyDescent="0.2">
      <c r="A40" s="306" t="s">
        <v>259</v>
      </c>
      <c r="B40" s="307" t="s">
        <v>260</v>
      </c>
      <c r="C40" s="308"/>
      <c r="D40" s="113">
        <v>10.275800711743772</v>
      </c>
      <c r="E40" s="115">
        <v>231</v>
      </c>
      <c r="F40" s="114">
        <v>251</v>
      </c>
      <c r="G40" s="114">
        <v>306</v>
      </c>
      <c r="H40" s="114">
        <v>277</v>
      </c>
      <c r="I40" s="140">
        <v>210</v>
      </c>
      <c r="J40" s="115">
        <v>21</v>
      </c>
      <c r="K40" s="116">
        <v>10</v>
      </c>
    </row>
    <row r="41" spans="1:11" ht="14.1" customHeight="1" x14ac:dyDescent="0.2">
      <c r="A41" s="306"/>
      <c r="B41" s="307" t="s">
        <v>261</v>
      </c>
      <c r="C41" s="308"/>
      <c r="D41" s="113">
        <v>8.852313167259787</v>
      </c>
      <c r="E41" s="115">
        <v>199</v>
      </c>
      <c r="F41" s="114">
        <v>231</v>
      </c>
      <c r="G41" s="114">
        <v>267</v>
      </c>
      <c r="H41" s="114">
        <v>252</v>
      </c>
      <c r="I41" s="140">
        <v>181</v>
      </c>
      <c r="J41" s="115">
        <v>18</v>
      </c>
      <c r="K41" s="116">
        <v>9.94475138121547</v>
      </c>
    </row>
    <row r="42" spans="1:11" ht="14.1" customHeight="1" x14ac:dyDescent="0.2">
      <c r="A42" s="306">
        <v>52</v>
      </c>
      <c r="B42" s="307" t="s">
        <v>262</v>
      </c>
      <c r="C42" s="308"/>
      <c r="D42" s="113">
        <v>3.0693950177935942</v>
      </c>
      <c r="E42" s="115">
        <v>69</v>
      </c>
      <c r="F42" s="114">
        <v>50</v>
      </c>
      <c r="G42" s="114">
        <v>48</v>
      </c>
      <c r="H42" s="114">
        <v>80</v>
      </c>
      <c r="I42" s="140">
        <v>109</v>
      </c>
      <c r="J42" s="115">
        <v>-40</v>
      </c>
      <c r="K42" s="116">
        <v>-36.697247706422019</v>
      </c>
    </row>
    <row r="43" spans="1:11" ht="14.1" customHeight="1" x14ac:dyDescent="0.2">
      <c r="A43" s="306" t="s">
        <v>263</v>
      </c>
      <c r="B43" s="307" t="s">
        <v>264</v>
      </c>
      <c r="C43" s="308"/>
      <c r="D43" s="113">
        <v>2.3131672597864767</v>
      </c>
      <c r="E43" s="115">
        <v>52</v>
      </c>
      <c r="F43" s="114">
        <v>35</v>
      </c>
      <c r="G43" s="114">
        <v>35</v>
      </c>
      <c r="H43" s="114">
        <v>67</v>
      </c>
      <c r="I43" s="140">
        <v>98</v>
      </c>
      <c r="J43" s="115">
        <v>-46</v>
      </c>
      <c r="K43" s="116">
        <v>-46.938775510204081</v>
      </c>
    </row>
    <row r="44" spans="1:11" ht="14.1" customHeight="1" x14ac:dyDescent="0.2">
      <c r="A44" s="306">
        <v>53</v>
      </c>
      <c r="B44" s="307" t="s">
        <v>265</v>
      </c>
      <c r="C44" s="308"/>
      <c r="D44" s="113">
        <v>0.66725978647686834</v>
      </c>
      <c r="E44" s="115">
        <v>15</v>
      </c>
      <c r="F44" s="114">
        <v>13</v>
      </c>
      <c r="G44" s="114">
        <v>11</v>
      </c>
      <c r="H44" s="114">
        <v>5</v>
      </c>
      <c r="I44" s="140">
        <v>10</v>
      </c>
      <c r="J44" s="115">
        <v>5</v>
      </c>
      <c r="K44" s="116">
        <v>50</v>
      </c>
    </row>
    <row r="45" spans="1:11" ht="14.1" customHeight="1" x14ac:dyDescent="0.2">
      <c r="A45" s="306" t="s">
        <v>266</v>
      </c>
      <c r="B45" s="307" t="s">
        <v>267</v>
      </c>
      <c r="C45" s="308"/>
      <c r="D45" s="113">
        <v>0.62277580071174377</v>
      </c>
      <c r="E45" s="115">
        <v>14</v>
      </c>
      <c r="F45" s="114">
        <v>13</v>
      </c>
      <c r="G45" s="114">
        <v>11</v>
      </c>
      <c r="H45" s="114">
        <v>5</v>
      </c>
      <c r="I45" s="140">
        <v>10</v>
      </c>
      <c r="J45" s="115">
        <v>4</v>
      </c>
      <c r="K45" s="116">
        <v>40</v>
      </c>
    </row>
    <row r="46" spans="1:11" ht="14.1" customHeight="1" x14ac:dyDescent="0.2">
      <c r="A46" s="306">
        <v>54</v>
      </c>
      <c r="B46" s="307" t="s">
        <v>268</v>
      </c>
      <c r="C46" s="308"/>
      <c r="D46" s="113">
        <v>3.5587188612099645</v>
      </c>
      <c r="E46" s="115">
        <v>80</v>
      </c>
      <c r="F46" s="114">
        <v>64</v>
      </c>
      <c r="G46" s="114">
        <v>87</v>
      </c>
      <c r="H46" s="114">
        <v>91</v>
      </c>
      <c r="I46" s="140">
        <v>86</v>
      </c>
      <c r="J46" s="115">
        <v>-6</v>
      </c>
      <c r="K46" s="116">
        <v>-6.9767441860465116</v>
      </c>
    </row>
    <row r="47" spans="1:11" ht="14.1" customHeight="1" x14ac:dyDescent="0.2">
      <c r="A47" s="306">
        <v>61</v>
      </c>
      <c r="B47" s="307" t="s">
        <v>269</v>
      </c>
      <c r="C47" s="308"/>
      <c r="D47" s="113">
        <v>1.5124555160142348</v>
      </c>
      <c r="E47" s="115">
        <v>34</v>
      </c>
      <c r="F47" s="114">
        <v>29</v>
      </c>
      <c r="G47" s="114">
        <v>30</v>
      </c>
      <c r="H47" s="114">
        <v>43</v>
      </c>
      <c r="I47" s="140">
        <v>36</v>
      </c>
      <c r="J47" s="115">
        <v>-2</v>
      </c>
      <c r="K47" s="116">
        <v>-5.5555555555555554</v>
      </c>
    </row>
    <row r="48" spans="1:11" ht="14.1" customHeight="1" x14ac:dyDescent="0.2">
      <c r="A48" s="306">
        <v>62</v>
      </c>
      <c r="B48" s="307" t="s">
        <v>270</v>
      </c>
      <c r="C48" s="308"/>
      <c r="D48" s="113">
        <v>8.852313167259787</v>
      </c>
      <c r="E48" s="115">
        <v>199</v>
      </c>
      <c r="F48" s="114">
        <v>173</v>
      </c>
      <c r="G48" s="114">
        <v>191</v>
      </c>
      <c r="H48" s="114">
        <v>175</v>
      </c>
      <c r="I48" s="140">
        <v>175</v>
      </c>
      <c r="J48" s="115">
        <v>24</v>
      </c>
      <c r="K48" s="116">
        <v>13.714285714285714</v>
      </c>
    </row>
    <row r="49" spans="1:11" ht="14.1" customHeight="1" x14ac:dyDescent="0.2">
      <c r="A49" s="306">
        <v>63</v>
      </c>
      <c r="B49" s="307" t="s">
        <v>271</v>
      </c>
      <c r="C49" s="308"/>
      <c r="D49" s="113">
        <v>5.2046263345195731</v>
      </c>
      <c r="E49" s="115">
        <v>117</v>
      </c>
      <c r="F49" s="114">
        <v>105</v>
      </c>
      <c r="G49" s="114">
        <v>110</v>
      </c>
      <c r="H49" s="114">
        <v>100</v>
      </c>
      <c r="I49" s="140">
        <v>113</v>
      </c>
      <c r="J49" s="115">
        <v>4</v>
      </c>
      <c r="K49" s="116">
        <v>3.5398230088495577</v>
      </c>
    </row>
    <row r="50" spans="1:11" ht="14.1" customHeight="1" x14ac:dyDescent="0.2">
      <c r="A50" s="306" t="s">
        <v>272</v>
      </c>
      <c r="B50" s="307" t="s">
        <v>273</v>
      </c>
      <c r="C50" s="308"/>
      <c r="D50" s="113">
        <v>0.97864768683274017</v>
      </c>
      <c r="E50" s="115">
        <v>22</v>
      </c>
      <c r="F50" s="114">
        <v>14</v>
      </c>
      <c r="G50" s="114">
        <v>15</v>
      </c>
      <c r="H50" s="114">
        <v>12</v>
      </c>
      <c r="I50" s="140">
        <v>13</v>
      </c>
      <c r="J50" s="115">
        <v>9</v>
      </c>
      <c r="K50" s="116">
        <v>69.230769230769226</v>
      </c>
    </row>
    <row r="51" spans="1:11" ht="14.1" customHeight="1" x14ac:dyDescent="0.2">
      <c r="A51" s="306" t="s">
        <v>274</v>
      </c>
      <c r="B51" s="307" t="s">
        <v>275</v>
      </c>
      <c r="C51" s="308"/>
      <c r="D51" s="113">
        <v>4.0480427046263348</v>
      </c>
      <c r="E51" s="115">
        <v>91</v>
      </c>
      <c r="F51" s="114">
        <v>84</v>
      </c>
      <c r="G51" s="114">
        <v>81</v>
      </c>
      <c r="H51" s="114">
        <v>78</v>
      </c>
      <c r="I51" s="140">
        <v>92</v>
      </c>
      <c r="J51" s="115">
        <v>-1</v>
      </c>
      <c r="K51" s="116">
        <v>-1.0869565217391304</v>
      </c>
    </row>
    <row r="52" spans="1:11" ht="14.1" customHeight="1" x14ac:dyDescent="0.2">
      <c r="A52" s="306">
        <v>71</v>
      </c>
      <c r="B52" s="307" t="s">
        <v>276</v>
      </c>
      <c r="C52" s="308"/>
      <c r="D52" s="113">
        <v>8.3629893238434168</v>
      </c>
      <c r="E52" s="115">
        <v>188</v>
      </c>
      <c r="F52" s="114">
        <v>146</v>
      </c>
      <c r="G52" s="114">
        <v>162</v>
      </c>
      <c r="H52" s="114">
        <v>149</v>
      </c>
      <c r="I52" s="140">
        <v>218</v>
      </c>
      <c r="J52" s="115">
        <v>-30</v>
      </c>
      <c r="K52" s="116">
        <v>-13.761467889908257</v>
      </c>
    </row>
    <row r="53" spans="1:11" ht="14.1" customHeight="1" x14ac:dyDescent="0.2">
      <c r="A53" s="306" t="s">
        <v>277</v>
      </c>
      <c r="B53" s="307" t="s">
        <v>278</v>
      </c>
      <c r="C53" s="308"/>
      <c r="D53" s="113">
        <v>2.1797153024911031</v>
      </c>
      <c r="E53" s="115">
        <v>49</v>
      </c>
      <c r="F53" s="114">
        <v>45</v>
      </c>
      <c r="G53" s="114">
        <v>33</v>
      </c>
      <c r="H53" s="114">
        <v>32</v>
      </c>
      <c r="I53" s="140">
        <v>49</v>
      </c>
      <c r="J53" s="115">
        <v>0</v>
      </c>
      <c r="K53" s="116">
        <v>0</v>
      </c>
    </row>
    <row r="54" spans="1:11" ht="14.1" customHeight="1" x14ac:dyDescent="0.2">
      <c r="A54" s="306" t="s">
        <v>279</v>
      </c>
      <c r="B54" s="307" t="s">
        <v>280</v>
      </c>
      <c r="C54" s="308"/>
      <c r="D54" s="113">
        <v>5.4270462633451961</v>
      </c>
      <c r="E54" s="115">
        <v>122</v>
      </c>
      <c r="F54" s="114">
        <v>95</v>
      </c>
      <c r="G54" s="114">
        <v>111</v>
      </c>
      <c r="H54" s="114">
        <v>109</v>
      </c>
      <c r="I54" s="140">
        <v>148</v>
      </c>
      <c r="J54" s="115">
        <v>-26</v>
      </c>
      <c r="K54" s="116">
        <v>-17.567567567567568</v>
      </c>
    </row>
    <row r="55" spans="1:11" ht="14.1" customHeight="1" x14ac:dyDescent="0.2">
      <c r="A55" s="306">
        <v>72</v>
      </c>
      <c r="B55" s="307" t="s">
        <v>281</v>
      </c>
      <c r="C55" s="308"/>
      <c r="D55" s="113">
        <v>2.1797153024911031</v>
      </c>
      <c r="E55" s="115">
        <v>49</v>
      </c>
      <c r="F55" s="114">
        <v>31</v>
      </c>
      <c r="G55" s="114">
        <v>38</v>
      </c>
      <c r="H55" s="114">
        <v>24</v>
      </c>
      <c r="I55" s="140">
        <v>46</v>
      </c>
      <c r="J55" s="115">
        <v>3</v>
      </c>
      <c r="K55" s="116">
        <v>6.5217391304347823</v>
      </c>
    </row>
    <row r="56" spans="1:11" ht="14.1" customHeight="1" x14ac:dyDescent="0.2">
      <c r="A56" s="306" t="s">
        <v>282</v>
      </c>
      <c r="B56" s="307" t="s">
        <v>283</v>
      </c>
      <c r="C56" s="308"/>
      <c r="D56" s="113">
        <v>1.3790035587188612</v>
      </c>
      <c r="E56" s="115">
        <v>31</v>
      </c>
      <c r="F56" s="114">
        <v>16</v>
      </c>
      <c r="G56" s="114">
        <v>15</v>
      </c>
      <c r="H56" s="114">
        <v>12</v>
      </c>
      <c r="I56" s="140">
        <v>23</v>
      </c>
      <c r="J56" s="115">
        <v>8</v>
      </c>
      <c r="K56" s="116">
        <v>34.782608695652172</v>
      </c>
    </row>
    <row r="57" spans="1:11" ht="14.1" customHeight="1" x14ac:dyDescent="0.2">
      <c r="A57" s="306" t="s">
        <v>284</v>
      </c>
      <c r="B57" s="307" t="s">
        <v>285</v>
      </c>
      <c r="C57" s="308"/>
      <c r="D57" s="113">
        <v>0.62277580071174377</v>
      </c>
      <c r="E57" s="115">
        <v>14</v>
      </c>
      <c r="F57" s="114">
        <v>8</v>
      </c>
      <c r="G57" s="114">
        <v>11</v>
      </c>
      <c r="H57" s="114">
        <v>5</v>
      </c>
      <c r="I57" s="140">
        <v>17</v>
      </c>
      <c r="J57" s="115">
        <v>-3</v>
      </c>
      <c r="K57" s="116">
        <v>-17.647058823529413</v>
      </c>
    </row>
    <row r="58" spans="1:11" ht="14.1" customHeight="1" x14ac:dyDescent="0.2">
      <c r="A58" s="306">
        <v>73</v>
      </c>
      <c r="B58" s="307" t="s">
        <v>286</v>
      </c>
      <c r="C58" s="308"/>
      <c r="D58" s="113">
        <v>1.4234875444839858</v>
      </c>
      <c r="E58" s="115">
        <v>32</v>
      </c>
      <c r="F58" s="114">
        <v>26</v>
      </c>
      <c r="G58" s="114">
        <v>45</v>
      </c>
      <c r="H58" s="114">
        <v>40</v>
      </c>
      <c r="I58" s="140">
        <v>27</v>
      </c>
      <c r="J58" s="115">
        <v>5</v>
      </c>
      <c r="K58" s="116">
        <v>18.518518518518519</v>
      </c>
    </row>
    <row r="59" spans="1:11" ht="14.1" customHeight="1" x14ac:dyDescent="0.2">
      <c r="A59" s="306" t="s">
        <v>287</v>
      </c>
      <c r="B59" s="307" t="s">
        <v>288</v>
      </c>
      <c r="C59" s="308"/>
      <c r="D59" s="113">
        <v>1.1120996441281139</v>
      </c>
      <c r="E59" s="115">
        <v>25</v>
      </c>
      <c r="F59" s="114">
        <v>22</v>
      </c>
      <c r="G59" s="114">
        <v>38</v>
      </c>
      <c r="H59" s="114">
        <v>29</v>
      </c>
      <c r="I59" s="140">
        <v>20</v>
      </c>
      <c r="J59" s="115">
        <v>5</v>
      </c>
      <c r="K59" s="116">
        <v>25</v>
      </c>
    </row>
    <row r="60" spans="1:11" ht="14.1" customHeight="1" x14ac:dyDescent="0.2">
      <c r="A60" s="306">
        <v>81</v>
      </c>
      <c r="B60" s="307" t="s">
        <v>289</v>
      </c>
      <c r="C60" s="308"/>
      <c r="D60" s="113">
        <v>9.9644128113879002</v>
      </c>
      <c r="E60" s="115">
        <v>224</v>
      </c>
      <c r="F60" s="114">
        <v>158</v>
      </c>
      <c r="G60" s="114">
        <v>241</v>
      </c>
      <c r="H60" s="114">
        <v>171</v>
      </c>
      <c r="I60" s="140">
        <v>203</v>
      </c>
      <c r="J60" s="115">
        <v>21</v>
      </c>
      <c r="K60" s="116">
        <v>10.344827586206897</v>
      </c>
    </row>
    <row r="61" spans="1:11" ht="14.1" customHeight="1" x14ac:dyDescent="0.2">
      <c r="A61" s="306" t="s">
        <v>290</v>
      </c>
      <c r="B61" s="307" t="s">
        <v>291</v>
      </c>
      <c r="C61" s="308"/>
      <c r="D61" s="113">
        <v>3.2028469750889679</v>
      </c>
      <c r="E61" s="115">
        <v>72</v>
      </c>
      <c r="F61" s="114">
        <v>33</v>
      </c>
      <c r="G61" s="114">
        <v>48</v>
      </c>
      <c r="H61" s="114">
        <v>50</v>
      </c>
      <c r="I61" s="140">
        <v>41</v>
      </c>
      <c r="J61" s="115">
        <v>31</v>
      </c>
      <c r="K61" s="116">
        <v>75.609756097560975</v>
      </c>
    </row>
    <row r="62" spans="1:11" ht="14.1" customHeight="1" x14ac:dyDescent="0.2">
      <c r="A62" s="306" t="s">
        <v>292</v>
      </c>
      <c r="B62" s="307" t="s">
        <v>293</v>
      </c>
      <c r="C62" s="308"/>
      <c r="D62" s="113">
        <v>2.9359430604982206</v>
      </c>
      <c r="E62" s="115">
        <v>66</v>
      </c>
      <c r="F62" s="114">
        <v>88</v>
      </c>
      <c r="G62" s="114">
        <v>141</v>
      </c>
      <c r="H62" s="114">
        <v>83</v>
      </c>
      <c r="I62" s="140">
        <v>62</v>
      </c>
      <c r="J62" s="115">
        <v>4</v>
      </c>
      <c r="K62" s="116">
        <v>6.4516129032258061</v>
      </c>
    </row>
    <row r="63" spans="1:11" ht="14.1" customHeight="1" x14ac:dyDescent="0.2">
      <c r="A63" s="306"/>
      <c r="B63" s="307" t="s">
        <v>294</v>
      </c>
      <c r="C63" s="308"/>
      <c r="D63" s="113">
        <v>2.7580071174377223</v>
      </c>
      <c r="E63" s="115">
        <v>62</v>
      </c>
      <c r="F63" s="114">
        <v>81</v>
      </c>
      <c r="G63" s="114">
        <v>134</v>
      </c>
      <c r="H63" s="114">
        <v>81</v>
      </c>
      <c r="I63" s="140">
        <v>56</v>
      </c>
      <c r="J63" s="115">
        <v>6</v>
      </c>
      <c r="K63" s="116">
        <v>10.714285714285714</v>
      </c>
    </row>
    <row r="64" spans="1:11" ht="14.1" customHeight="1" x14ac:dyDescent="0.2">
      <c r="A64" s="306" t="s">
        <v>295</v>
      </c>
      <c r="B64" s="307" t="s">
        <v>296</v>
      </c>
      <c r="C64" s="308"/>
      <c r="D64" s="113">
        <v>1.8238434163701067</v>
      </c>
      <c r="E64" s="115">
        <v>41</v>
      </c>
      <c r="F64" s="114">
        <v>8</v>
      </c>
      <c r="G64" s="114">
        <v>18</v>
      </c>
      <c r="H64" s="114">
        <v>18</v>
      </c>
      <c r="I64" s="140">
        <v>28</v>
      </c>
      <c r="J64" s="115">
        <v>13</v>
      </c>
      <c r="K64" s="116">
        <v>46.428571428571431</v>
      </c>
    </row>
    <row r="65" spans="1:11" ht="14.1" customHeight="1" x14ac:dyDescent="0.2">
      <c r="A65" s="306" t="s">
        <v>297</v>
      </c>
      <c r="B65" s="307" t="s">
        <v>298</v>
      </c>
      <c r="C65" s="308"/>
      <c r="D65" s="113">
        <v>1.3345195729537367</v>
      </c>
      <c r="E65" s="115">
        <v>30</v>
      </c>
      <c r="F65" s="114">
        <v>16</v>
      </c>
      <c r="G65" s="114">
        <v>22</v>
      </c>
      <c r="H65" s="114">
        <v>8</v>
      </c>
      <c r="I65" s="140">
        <v>42</v>
      </c>
      <c r="J65" s="115">
        <v>-12</v>
      </c>
      <c r="K65" s="116">
        <v>-28.571428571428573</v>
      </c>
    </row>
    <row r="66" spans="1:11" ht="14.1" customHeight="1" x14ac:dyDescent="0.2">
      <c r="A66" s="306">
        <v>82</v>
      </c>
      <c r="B66" s="307" t="s">
        <v>299</v>
      </c>
      <c r="C66" s="308"/>
      <c r="D66" s="113">
        <v>3.7366548042704628</v>
      </c>
      <c r="E66" s="115">
        <v>84</v>
      </c>
      <c r="F66" s="114">
        <v>73</v>
      </c>
      <c r="G66" s="114">
        <v>110</v>
      </c>
      <c r="H66" s="114">
        <v>71</v>
      </c>
      <c r="I66" s="140">
        <v>90</v>
      </c>
      <c r="J66" s="115">
        <v>-6</v>
      </c>
      <c r="K66" s="116">
        <v>-6.666666666666667</v>
      </c>
    </row>
    <row r="67" spans="1:11" ht="14.1" customHeight="1" x14ac:dyDescent="0.2">
      <c r="A67" s="306" t="s">
        <v>300</v>
      </c>
      <c r="B67" s="307" t="s">
        <v>301</v>
      </c>
      <c r="C67" s="308"/>
      <c r="D67" s="113">
        <v>2.2686832740213525</v>
      </c>
      <c r="E67" s="115">
        <v>51</v>
      </c>
      <c r="F67" s="114">
        <v>45</v>
      </c>
      <c r="G67" s="114">
        <v>71</v>
      </c>
      <c r="H67" s="114">
        <v>44</v>
      </c>
      <c r="I67" s="140">
        <v>38</v>
      </c>
      <c r="J67" s="115">
        <v>13</v>
      </c>
      <c r="K67" s="116">
        <v>34.210526315789473</v>
      </c>
    </row>
    <row r="68" spans="1:11" ht="14.1" customHeight="1" x14ac:dyDescent="0.2">
      <c r="A68" s="306" t="s">
        <v>302</v>
      </c>
      <c r="B68" s="307" t="s">
        <v>303</v>
      </c>
      <c r="C68" s="308"/>
      <c r="D68" s="113">
        <v>0.88967971530249113</v>
      </c>
      <c r="E68" s="115">
        <v>20</v>
      </c>
      <c r="F68" s="114">
        <v>19</v>
      </c>
      <c r="G68" s="114">
        <v>26</v>
      </c>
      <c r="H68" s="114">
        <v>19</v>
      </c>
      <c r="I68" s="140">
        <v>43</v>
      </c>
      <c r="J68" s="115">
        <v>-23</v>
      </c>
      <c r="K68" s="116">
        <v>-53.488372093023258</v>
      </c>
    </row>
    <row r="69" spans="1:11" ht="14.1" customHeight="1" x14ac:dyDescent="0.2">
      <c r="A69" s="306">
        <v>83</v>
      </c>
      <c r="B69" s="307" t="s">
        <v>304</v>
      </c>
      <c r="C69" s="308"/>
      <c r="D69" s="113">
        <v>6.1832740213523127</v>
      </c>
      <c r="E69" s="115">
        <v>139</v>
      </c>
      <c r="F69" s="114">
        <v>105</v>
      </c>
      <c r="G69" s="114">
        <v>243</v>
      </c>
      <c r="H69" s="114">
        <v>137</v>
      </c>
      <c r="I69" s="140">
        <v>158</v>
      </c>
      <c r="J69" s="115">
        <v>-19</v>
      </c>
      <c r="K69" s="116">
        <v>-12.025316455696203</v>
      </c>
    </row>
    <row r="70" spans="1:11" ht="14.1" customHeight="1" x14ac:dyDescent="0.2">
      <c r="A70" s="306" t="s">
        <v>305</v>
      </c>
      <c r="B70" s="307" t="s">
        <v>306</v>
      </c>
      <c r="C70" s="308"/>
      <c r="D70" s="113">
        <v>5.160142348754448</v>
      </c>
      <c r="E70" s="115">
        <v>116</v>
      </c>
      <c r="F70" s="114">
        <v>81</v>
      </c>
      <c r="G70" s="114">
        <v>196</v>
      </c>
      <c r="H70" s="114">
        <v>113</v>
      </c>
      <c r="I70" s="140">
        <v>135</v>
      </c>
      <c r="J70" s="115">
        <v>-19</v>
      </c>
      <c r="K70" s="116">
        <v>-14.074074074074074</v>
      </c>
    </row>
    <row r="71" spans="1:11" ht="14.1" customHeight="1" x14ac:dyDescent="0.2">
      <c r="A71" s="306"/>
      <c r="B71" s="307" t="s">
        <v>307</v>
      </c>
      <c r="C71" s="308"/>
      <c r="D71" s="113">
        <v>3.6476868327402134</v>
      </c>
      <c r="E71" s="115">
        <v>82</v>
      </c>
      <c r="F71" s="114">
        <v>46</v>
      </c>
      <c r="G71" s="114">
        <v>142</v>
      </c>
      <c r="H71" s="114">
        <v>82</v>
      </c>
      <c r="I71" s="140">
        <v>93</v>
      </c>
      <c r="J71" s="115">
        <v>-11</v>
      </c>
      <c r="K71" s="116">
        <v>-11.827956989247312</v>
      </c>
    </row>
    <row r="72" spans="1:11" ht="14.1" customHeight="1" x14ac:dyDescent="0.2">
      <c r="A72" s="306">
        <v>84</v>
      </c>
      <c r="B72" s="307" t="s">
        <v>308</v>
      </c>
      <c r="C72" s="308"/>
      <c r="D72" s="113">
        <v>2.5355871886120998</v>
      </c>
      <c r="E72" s="115">
        <v>57</v>
      </c>
      <c r="F72" s="114">
        <v>33</v>
      </c>
      <c r="G72" s="114">
        <v>74</v>
      </c>
      <c r="H72" s="114">
        <v>36</v>
      </c>
      <c r="I72" s="140">
        <v>34</v>
      </c>
      <c r="J72" s="115">
        <v>23</v>
      </c>
      <c r="K72" s="116">
        <v>67.647058823529406</v>
      </c>
    </row>
    <row r="73" spans="1:11" ht="14.1" customHeight="1" x14ac:dyDescent="0.2">
      <c r="A73" s="306" t="s">
        <v>309</v>
      </c>
      <c r="B73" s="307" t="s">
        <v>310</v>
      </c>
      <c r="C73" s="308"/>
      <c r="D73" s="113">
        <v>0.9341637010676157</v>
      </c>
      <c r="E73" s="115">
        <v>21</v>
      </c>
      <c r="F73" s="114">
        <v>18</v>
      </c>
      <c r="G73" s="114">
        <v>41</v>
      </c>
      <c r="H73" s="114">
        <v>18</v>
      </c>
      <c r="I73" s="140">
        <v>16</v>
      </c>
      <c r="J73" s="115">
        <v>5</v>
      </c>
      <c r="K73" s="116">
        <v>31.25</v>
      </c>
    </row>
    <row r="74" spans="1:11" ht="14.1" customHeight="1" x14ac:dyDescent="0.2">
      <c r="A74" s="306" t="s">
        <v>311</v>
      </c>
      <c r="B74" s="307" t="s">
        <v>312</v>
      </c>
      <c r="C74" s="308"/>
      <c r="D74" s="113">
        <v>0.2669039145907473</v>
      </c>
      <c r="E74" s="115">
        <v>6</v>
      </c>
      <c r="F74" s="114" t="s">
        <v>513</v>
      </c>
      <c r="G74" s="114">
        <v>8</v>
      </c>
      <c r="H74" s="114" t="s">
        <v>513</v>
      </c>
      <c r="I74" s="140" t="s">
        <v>513</v>
      </c>
      <c r="J74" s="115" t="s">
        <v>513</v>
      </c>
      <c r="K74" s="116" t="s">
        <v>513</v>
      </c>
    </row>
    <row r="75" spans="1:11" ht="14.1" customHeight="1" x14ac:dyDescent="0.2">
      <c r="A75" s="306" t="s">
        <v>313</v>
      </c>
      <c r="B75" s="307" t="s">
        <v>314</v>
      </c>
      <c r="C75" s="308"/>
      <c r="D75" s="113">
        <v>0.66725978647686834</v>
      </c>
      <c r="E75" s="115">
        <v>15</v>
      </c>
      <c r="F75" s="114">
        <v>10</v>
      </c>
      <c r="G75" s="114">
        <v>18</v>
      </c>
      <c r="H75" s="114">
        <v>8</v>
      </c>
      <c r="I75" s="140">
        <v>10</v>
      </c>
      <c r="J75" s="115">
        <v>5</v>
      </c>
      <c r="K75" s="116">
        <v>50</v>
      </c>
    </row>
    <row r="76" spans="1:11" ht="14.1" customHeight="1" x14ac:dyDescent="0.2">
      <c r="A76" s="306">
        <v>91</v>
      </c>
      <c r="B76" s="307" t="s">
        <v>315</v>
      </c>
      <c r="C76" s="308"/>
      <c r="D76" s="113">
        <v>0</v>
      </c>
      <c r="E76" s="115">
        <v>0</v>
      </c>
      <c r="F76" s="114" t="s">
        <v>513</v>
      </c>
      <c r="G76" s="114">
        <v>6</v>
      </c>
      <c r="H76" s="114" t="s">
        <v>513</v>
      </c>
      <c r="I76" s="140" t="s">
        <v>513</v>
      </c>
      <c r="J76" s="115" t="s">
        <v>513</v>
      </c>
      <c r="K76" s="116" t="s">
        <v>513</v>
      </c>
    </row>
    <row r="77" spans="1:11" ht="14.1" customHeight="1" x14ac:dyDescent="0.2">
      <c r="A77" s="306">
        <v>92</v>
      </c>
      <c r="B77" s="307" t="s">
        <v>316</v>
      </c>
      <c r="C77" s="308"/>
      <c r="D77" s="113">
        <v>0.2669039145907473</v>
      </c>
      <c r="E77" s="115">
        <v>6</v>
      </c>
      <c r="F77" s="114">
        <v>11</v>
      </c>
      <c r="G77" s="114">
        <v>7</v>
      </c>
      <c r="H77" s="114">
        <v>5</v>
      </c>
      <c r="I77" s="140">
        <v>9</v>
      </c>
      <c r="J77" s="115">
        <v>-3</v>
      </c>
      <c r="K77" s="116">
        <v>-33.333333333333336</v>
      </c>
    </row>
    <row r="78" spans="1:11" ht="14.1" customHeight="1" x14ac:dyDescent="0.2">
      <c r="A78" s="306">
        <v>93</v>
      </c>
      <c r="B78" s="307" t="s">
        <v>317</v>
      </c>
      <c r="C78" s="308"/>
      <c r="D78" s="113" t="s">
        <v>513</v>
      </c>
      <c r="E78" s="115" t="s">
        <v>513</v>
      </c>
      <c r="F78" s="114" t="s">
        <v>513</v>
      </c>
      <c r="G78" s="114" t="s">
        <v>513</v>
      </c>
      <c r="H78" s="114">
        <v>3</v>
      </c>
      <c r="I78" s="140">
        <v>3</v>
      </c>
      <c r="J78" s="115" t="s">
        <v>513</v>
      </c>
      <c r="K78" s="116" t="s">
        <v>513</v>
      </c>
    </row>
    <row r="79" spans="1:11" ht="14.1" customHeight="1" x14ac:dyDescent="0.2">
      <c r="A79" s="306">
        <v>94</v>
      </c>
      <c r="B79" s="307" t="s">
        <v>318</v>
      </c>
      <c r="C79" s="308"/>
      <c r="D79" s="113">
        <v>0.48932384341637009</v>
      </c>
      <c r="E79" s="115">
        <v>11</v>
      </c>
      <c r="F79" s="114" t="s">
        <v>513</v>
      </c>
      <c r="G79" s="114">
        <v>6</v>
      </c>
      <c r="H79" s="114">
        <v>4</v>
      </c>
      <c r="I79" s="140">
        <v>5</v>
      </c>
      <c r="J79" s="115">
        <v>6</v>
      </c>
      <c r="K79" s="116">
        <v>120</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v>
      </c>
      <c r="E81" s="143">
        <v>0</v>
      </c>
      <c r="F81" s="144" t="s">
        <v>513</v>
      </c>
      <c r="G81" s="144">
        <v>0</v>
      </c>
      <c r="H81" s="144">
        <v>3</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5" t="s">
        <v>371</v>
      </c>
      <c r="B84" s="655"/>
      <c r="C84" s="655"/>
      <c r="D84" s="655"/>
      <c r="E84" s="655"/>
      <c r="F84" s="655"/>
      <c r="G84" s="655"/>
      <c r="H84" s="655"/>
      <c r="I84" s="655"/>
      <c r="J84" s="655"/>
      <c r="K84" s="655"/>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6"/>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68" t="s">
        <v>372</v>
      </c>
      <c r="B3" s="569"/>
      <c r="C3" s="569"/>
      <c r="D3" s="569"/>
      <c r="E3" s="569"/>
      <c r="F3" s="569"/>
      <c r="G3" s="569"/>
      <c r="H3" s="569"/>
      <c r="I3" s="569"/>
      <c r="J3" s="569"/>
      <c r="K3" s="569"/>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2" t="s">
        <v>374</v>
      </c>
      <c r="B5" s="662"/>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0" t="s">
        <v>375</v>
      </c>
      <c r="B7" s="663" t="s">
        <v>376</v>
      </c>
      <c r="C7" s="663"/>
      <c r="D7" s="663"/>
      <c r="E7" s="663"/>
      <c r="F7" s="663"/>
      <c r="G7" s="663"/>
      <c r="H7" s="664"/>
      <c r="I7" s="663" t="s">
        <v>377</v>
      </c>
      <c r="J7" s="663"/>
      <c r="K7" s="664"/>
      <c r="L7" s="659" t="s">
        <v>378</v>
      </c>
      <c r="M7" s="660"/>
    </row>
    <row r="8" spans="1:13" ht="23.85" customHeight="1" x14ac:dyDescent="0.2">
      <c r="A8" s="581"/>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2"/>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22908</v>
      </c>
      <c r="C10" s="114">
        <v>10840</v>
      </c>
      <c r="D10" s="114">
        <v>12068</v>
      </c>
      <c r="E10" s="114">
        <v>16340</v>
      </c>
      <c r="F10" s="114">
        <v>6558</v>
      </c>
      <c r="G10" s="114">
        <v>2944</v>
      </c>
      <c r="H10" s="114">
        <v>6425</v>
      </c>
      <c r="I10" s="115">
        <v>5464</v>
      </c>
      <c r="J10" s="114">
        <v>3742</v>
      </c>
      <c r="K10" s="114">
        <v>1722</v>
      </c>
      <c r="L10" s="423">
        <v>1487</v>
      </c>
      <c r="M10" s="424">
        <v>1616</v>
      </c>
    </row>
    <row r="11" spans="1:13" ht="11.1" customHeight="1" x14ac:dyDescent="0.2">
      <c r="A11" s="422" t="s">
        <v>387</v>
      </c>
      <c r="B11" s="115">
        <v>23156</v>
      </c>
      <c r="C11" s="114">
        <v>11051</v>
      </c>
      <c r="D11" s="114">
        <v>12105</v>
      </c>
      <c r="E11" s="114">
        <v>16567</v>
      </c>
      <c r="F11" s="114">
        <v>6578</v>
      </c>
      <c r="G11" s="114">
        <v>2901</v>
      </c>
      <c r="H11" s="114">
        <v>6571</v>
      </c>
      <c r="I11" s="115">
        <v>5605</v>
      </c>
      <c r="J11" s="114">
        <v>3821</v>
      </c>
      <c r="K11" s="114">
        <v>1784</v>
      </c>
      <c r="L11" s="423">
        <v>1543</v>
      </c>
      <c r="M11" s="424">
        <v>1406</v>
      </c>
    </row>
    <row r="12" spans="1:13" ht="11.1" customHeight="1" x14ac:dyDescent="0.2">
      <c r="A12" s="422" t="s">
        <v>388</v>
      </c>
      <c r="B12" s="115">
        <v>24181</v>
      </c>
      <c r="C12" s="114">
        <v>11715</v>
      </c>
      <c r="D12" s="114">
        <v>12466</v>
      </c>
      <c r="E12" s="114">
        <v>17504</v>
      </c>
      <c r="F12" s="114">
        <v>6668</v>
      </c>
      <c r="G12" s="114">
        <v>3311</v>
      </c>
      <c r="H12" s="114">
        <v>6720</v>
      </c>
      <c r="I12" s="115">
        <v>5574</v>
      </c>
      <c r="J12" s="114">
        <v>3756</v>
      </c>
      <c r="K12" s="114">
        <v>1818</v>
      </c>
      <c r="L12" s="423">
        <v>2935</v>
      </c>
      <c r="M12" s="424">
        <v>2104</v>
      </c>
    </row>
    <row r="13" spans="1:13" s="110" customFormat="1" ht="11.1" customHeight="1" x14ac:dyDescent="0.2">
      <c r="A13" s="422" t="s">
        <v>389</v>
      </c>
      <c r="B13" s="115">
        <v>24388</v>
      </c>
      <c r="C13" s="114">
        <v>11879</v>
      </c>
      <c r="D13" s="114">
        <v>12509</v>
      </c>
      <c r="E13" s="114">
        <v>17653</v>
      </c>
      <c r="F13" s="114">
        <v>6726</v>
      </c>
      <c r="G13" s="114">
        <v>3291</v>
      </c>
      <c r="H13" s="114">
        <v>6811</v>
      </c>
      <c r="I13" s="115">
        <v>5571</v>
      </c>
      <c r="J13" s="114">
        <v>3770</v>
      </c>
      <c r="K13" s="114">
        <v>1801</v>
      </c>
      <c r="L13" s="423">
        <v>1778</v>
      </c>
      <c r="M13" s="424">
        <v>1617</v>
      </c>
    </row>
    <row r="14" spans="1:13" ht="15" customHeight="1" x14ac:dyDescent="0.2">
      <c r="A14" s="422" t="s">
        <v>390</v>
      </c>
      <c r="B14" s="115">
        <v>24624</v>
      </c>
      <c r="C14" s="114">
        <v>12101</v>
      </c>
      <c r="D14" s="114">
        <v>12523</v>
      </c>
      <c r="E14" s="114">
        <v>17582</v>
      </c>
      <c r="F14" s="114">
        <v>7041</v>
      </c>
      <c r="G14" s="114">
        <v>3246</v>
      </c>
      <c r="H14" s="114">
        <v>6935</v>
      </c>
      <c r="I14" s="115">
        <v>5650</v>
      </c>
      <c r="J14" s="114">
        <v>3815</v>
      </c>
      <c r="K14" s="114">
        <v>1835</v>
      </c>
      <c r="L14" s="423">
        <v>1918</v>
      </c>
      <c r="M14" s="424">
        <v>1740</v>
      </c>
    </row>
    <row r="15" spans="1:13" ht="11.1" customHeight="1" x14ac:dyDescent="0.2">
      <c r="A15" s="422" t="s">
        <v>387</v>
      </c>
      <c r="B15" s="115">
        <v>24878</v>
      </c>
      <c r="C15" s="114">
        <v>12320</v>
      </c>
      <c r="D15" s="114">
        <v>12558</v>
      </c>
      <c r="E15" s="114">
        <v>17732</v>
      </c>
      <c r="F15" s="114">
        <v>7145</v>
      </c>
      <c r="G15" s="114">
        <v>3317</v>
      </c>
      <c r="H15" s="114">
        <v>7070</v>
      </c>
      <c r="I15" s="115">
        <v>5810</v>
      </c>
      <c r="J15" s="114">
        <v>3913</v>
      </c>
      <c r="K15" s="114">
        <v>1897</v>
      </c>
      <c r="L15" s="423">
        <v>2043</v>
      </c>
      <c r="M15" s="424">
        <v>1857</v>
      </c>
    </row>
    <row r="16" spans="1:13" ht="11.1" customHeight="1" x14ac:dyDescent="0.2">
      <c r="A16" s="422" t="s">
        <v>388</v>
      </c>
      <c r="B16" s="115">
        <v>25487</v>
      </c>
      <c r="C16" s="114">
        <v>12696</v>
      </c>
      <c r="D16" s="114">
        <v>12791</v>
      </c>
      <c r="E16" s="114">
        <v>18311</v>
      </c>
      <c r="F16" s="114">
        <v>7165</v>
      </c>
      <c r="G16" s="114">
        <v>3632</v>
      </c>
      <c r="H16" s="114">
        <v>7177</v>
      </c>
      <c r="I16" s="115">
        <v>5832</v>
      </c>
      <c r="J16" s="114">
        <v>3860</v>
      </c>
      <c r="K16" s="114">
        <v>1972</v>
      </c>
      <c r="L16" s="423">
        <v>2762</v>
      </c>
      <c r="M16" s="424">
        <v>2240</v>
      </c>
    </row>
    <row r="17" spans="1:13" s="110" customFormat="1" ht="11.1" customHeight="1" x14ac:dyDescent="0.2">
      <c r="A17" s="422" t="s">
        <v>389</v>
      </c>
      <c r="B17" s="115">
        <v>25554</v>
      </c>
      <c r="C17" s="114">
        <v>12766</v>
      </c>
      <c r="D17" s="114">
        <v>12788</v>
      </c>
      <c r="E17" s="114">
        <v>18332</v>
      </c>
      <c r="F17" s="114">
        <v>7210</v>
      </c>
      <c r="G17" s="114">
        <v>3558</v>
      </c>
      <c r="H17" s="114">
        <v>7230</v>
      </c>
      <c r="I17" s="115">
        <v>5858</v>
      </c>
      <c r="J17" s="114">
        <v>3869</v>
      </c>
      <c r="K17" s="114">
        <v>1989</v>
      </c>
      <c r="L17" s="423">
        <v>1806</v>
      </c>
      <c r="M17" s="424">
        <v>1741</v>
      </c>
    </row>
    <row r="18" spans="1:13" ht="15" customHeight="1" x14ac:dyDescent="0.2">
      <c r="A18" s="422" t="s">
        <v>391</v>
      </c>
      <c r="B18" s="115">
        <v>25525</v>
      </c>
      <c r="C18" s="114">
        <v>12707</v>
      </c>
      <c r="D18" s="114">
        <v>12818</v>
      </c>
      <c r="E18" s="114">
        <v>18206</v>
      </c>
      <c r="F18" s="114">
        <v>7308</v>
      </c>
      <c r="G18" s="114">
        <v>3455</v>
      </c>
      <c r="H18" s="114">
        <v>7304</v>
      </c>
      <c r="I18" s="115">
        <v>5789</v>
      </c>
      <c r="J18" s="114">
        <v>3850</v>
      </c>
      <c r="K18" s="114">
        <v>1939</v>
      </c>
      <c r="L18" s="423">
        <v>1992</v>
      </c>
      <c r="M18" s="424">
        <v>2078</v>
      </c>
    </row>
    <row r="19" spans="1:13" ht="11.1" customHeight="1" x14ac:dyDescent="0.2">
      <c r="A19" s="422" t="s">
        <v>387</v>
      </c>
      <c r="B19" s="115">
        <v>25255</v>
      </c>
      <c r="C19" s="114">
        <v>12481</v>
      </c>
      <c r="D19" s="114">
        <v>12774</v>
      </c>
      <c r="E19" s="114">
        <v>17868</v>
      </c>
      <c r="F19" s="114">
        <v>7378</v>
      </c>
      <c r="G19" s="114">
        <v>3280</v>
      </c>
      <c r="H19" s="114">
        <v>7407</v>
      </c>
      <c r="I19" s="115">
        <v>5867</v>
      </c>
      <c r="J19" s="114">
        <v>3913</v>
      </c>
      <c r="K19" s="114">
        <v>1954</v>
      </c>
      <c r="L19" s="423">
        <v>1992</v>
      </c>
      <c r="M19" s="424">
        <v>2195</v>
      </c>
    </row>
    <row r="20" spans="1:13" ht="11.1" customHeight="1" x14ac:dyDescent="0.2">
      <c r="A20" s="422" t="s">
        <v>388</v>
      </c>
      <c r="B20" s="115">
        <v>25796</v>
      </c>
      <c r="C20" s="114">
        <v>12716</v>
      </c>
      <c r="D20" s="114">
        <v>13080</v>
      </c>
      <c r="E20" s="114">
        <v>18324</v>
      </c>
      <c r="F20" s="114">
        <v>7467</v>
      </c>
      <c r="G20" s="114">
        <v>3580</v>
      </c>
      <c r="H20" s="114">
        <v>7525</v>
      </c>
      <c r="I20" s="115">
        <v>5825</v>
      </c>
      <c r="J20" s="114">
        <v>3814</v>
      </c>
      <c r="K20" s="114">
        <v>2011</v>
      </c>
      <c r="L20" s="423">
        <v>2510</v>
      </c>
      <c r="M20" s="424">
        <v>2077</v>
      </c>
    </row>
    <row r="21" spans="1:13" s="110" customFormat="1" ht="11.1" customHeight="1" x14ac:dyDescent="0.2">
      <c r="A21" s="422" t="s">
        <v>389</v>
      </c>
      <c r="B21" s="115">
        <v>25797</v>
      </c>
      <c r="C21" s="114">
        <v>12609</v>
      </c>
      <c r="D21" s="114">
        <v>13188</v>
      </c>
      <c r="E21" s="114">
        <v>18227</v>
      </c>
      <c r="F21" s="114">
        <v>7565</v>
      </c>
      <c r="G21" s="114">
        <v>3514</v>
      </c>
      <c r="H21" s="114">
        <v>7577</v>
      </c>
      <c r="I21" s="115">
        <v>5811</v>
      </c>
      <c r="J21" s="114">
        <v>3798</v>
      </c>
      <c r="K21" s="114">
        <v>2013</v>
      </c>
      <c r="L21" s="423">
        <v>1485</v>
      </c>
      <c r="M21" s="424">
        <v>1534</v>
      </c>
    </row>
    <row r="22" spans="1:13" ht="15" customHeight="1" x14ac:dyDescent="0.2">
      <c r="A22" s="422" t="s">
        <v>392</v>
      </c>
      <c r="B22" s="115">
        <v>25620</v>
      </c>
      <c r="C22" s="114">
        <v>12521</v>
      </c>
      <c r="D22" s="114">
        <v>13099</v>
      </c>
      <c r="E22" s="114">
        <v>18077</v>
      </c>
      <c r="F22" s="114">
        <v>7539</v>
      </c>
      <c r="G22" s="114">
        <v>3311</v>
      </c>
      <c r="H22" s="114">
        <v>7734</v>
      </c>
      <c r="I22" s="115">
        <v>5869</v>
      </c>
      <c r="J22" s="114">
        <v>3847</v>
      </c>
      <c r="K22" s="114">
        <v>2022</v>
      </c>
      <c r="L22" s="423">
        <v>2016</v>
      </c>
      <c r="M22" s="424">
        <v>2443</v>
      </c>
    </row>
    <row r="23" spans="1:13" ht="11.1" customHeight="1" x14ac:dyDescent="0.2">
      <c r="A23" s="422" t="s">
        <v>387</v>
      </c>
      <c r="B23" s="115">
        <v>25931</v>
      </c>
      <c r="C23" s="114">
        <v>12828</v>
      </c>
      <c r="D23" s="114">
        <v>13103</v>
      </c>
      <c r="E23" s="114">
        <v>18303</v>
      </c>
      <c r="F23" s="114">
        <v>7625</v>
      </c>
      <c r="G23" s="114">
        <v>3309</v>
      </c>
      <c r="H23" s="114">
        <v>7846</v>
      </c>
      <c r="I23" s="115">
        <v>6026</v>
      </c>
      <c r="J23" s="114">
        <v>3974</v>
      </c>
      <c r="K23" s="114">
        <v>2052</v>
      </c>
      <c r="L23" s="423">
        <v>2021</v>
      </c>
      <c r="M23" s="424">
        <v>1710</v>
      </c>
    </row>
    <row r="24" spans="1:13" ht="11.1" customHeight="1" x14ac:dyDescent="0.2">
      <c r="A24" s="422" t="s">
        <v>388</v>
      </c>
      <c r="B24" s="115">
        <v>26681</v>
      </c>
      <c r="C24" s="114">
        <v>13273</v>
      </c>
      <c r="D24" s="114">
        <v>13408</v>
      </c>
      <c r="E24" s="114">
        <v>18937</v>
      </c>
      <c r="F24" s="114">
        <v>7741</v>
      </c>
      <c r="G24" s="114">
        <v>3631</v>
      </c>
      <c r="H24" s="114">
        <v>8014</v>
      </c>
      <c r="I24" s="115">
        <v>6122</v>
      </c>
      <c r="J24" s="114">
        <v>3960</v>
      </c>
      <c r="K24" s="114">
        <v>2162</v>
      </c>
      <c r="L24" s="423">
        <v>3051</v>
      </c>
      <c r="M24" s="424">
        <v>2480</v>
      </c>
    </row>
    <row r="25" spans="1:13" s="110" customFormat="1" ht="11.1" customHeight="1" x14ac:dyDescent="0.2">
      <c r="A25" s="422" t="s">
        <v>389</v>
      </c>
      <c r="B25" s="115">
        <v>26759</v>
      </c>
      <c r="C25" s="114">
        <v>13306</v>
      </c>
      <c r="D25" s="114">
        <v>13453</v>
      </c>
      <c r="E25" s="114">
        <v>18965</v>
      </c>
      <c r="F25" s="114">
        <v>7791</v>
      </c>
      <c r="G25" s="114">
        <v>3594</v>
      </c>
      <c r="H25" s="114">
        <v>8123</v>
      </c>
      <c r="I25" s="115">
        <v>6218</v>
      </c>
      <c r="J25" s="114">
        <v>4024</v>
      </c>
      <c r="K25" s="114">
        <v>2194</v>
      </c>
      <c r="L25" s="423">
        <v>1814</v>
      </c>
      <c r="M25" s="424">
        <v>1762</v>
      </c>
    </row>
    <row r="26" spans="1:13" ht="15" customHeight="1" x14ac:dyDescent="0.2">
      <c r="A26" s="422" t="s">
        <v>393</v>
      </c>
      <c r="B26" s="115">
        <v>26656</v>
      </c>
      <c r="C26" s="114">
        <v>13196</v>
      </c>
      <c r="D26" s="114">
        <v>13460</v>
      </c>
      <c r="E26" s="114">
        <v>18816</v>
      </c>
      <c r="F26" s="114">
        <v>7838</v>
      </c>
      <c r="G26" s="114">
        <v>3446</v>
      </c>
      <c r="H26" s="114">
        <v>8256</v>
      </c>
      <c r="I26" s="115">
        <v>6139</v>
      </c>
      <c r="J26" s="114">
        <v>3957</v>
      </c>
      <c r="K26" s="114">
        <v>2182</v>
      </c>
      <c r="L26" s="423">
        <v>1881</v>
      </c>
      <c r="M26" s="424">
        <v>2007</v>
      </c>
    </row>
    <row r="27" spans="1:13" ht="11.1" customHeight="1" x14ac:dyDescent="0.2">
      <c r="A27" s="422" t="s">
        <v>387</v>
      </c>
      <c r="B27" s="115">
        <v>26796</v>
      </c>
      <c r="C27" s="114">
        <v>13298</v>
      </c>
      <c r="D27" s="114">
        <v>13498</v>
      </c>
      <c r="E27" s="114">
        <v>18883</v>
      </c>
      <c r="F27" s="114">
        <v>7911</v>
      </c>
      <c r="G27" s="114">
        <v>3385</v>
      </c>
      <c r="H27" s="114">
        <v>8436</v>
      </c>
      <c r="I27" s="115">
        <v>6220</v>
      </c>
      <c r="J27" s="114">
        <v>4022</v>
      </c>
      <c r="K27" s="114">
        <v>2198</v>
      </c>
      <c r="L27" s="423">
        <v>1735</v>
      </c>
      <c r="M27" s="424">
        <v>1600</v>
      </c>
    </row>
    <row r="28" spans="1:13" ht="11.1" customHeight="1" x14ac:dyDescent="0.2">
      <c r="A28" s="422" t="s">
        <v>388</v>
      </c>
      <c r="B28" s="115">
        <v>27342</v>
      </c>
      <c r="C28" s="114">
        <v>13582</v>
      </c>
      <c r="D28" s="114">
        <v>13760</v>
      </c>
      <c r="E28" s="114">
        <v>19316</v>
      </c>
      <c r="F28" s="114">
        <v>8024</v>
      </c>
      <c r="G28" s="114">
        <v>3540</v>
      </c>
      <c r="H28" s="114">
        <v>8551</v>
      </c>
      <c r="I28" s="115">
        <v>6247</v>
      </c>
      <c r="J28" s="114">
        <v>3944</v>
      </c>
      <c r="K28" s="114">
        <v>2303</v>
      </c>
      <c r="L28" s="423">
        <v>2710</v>
      </c>
      <c r="M28" s="424">
        <v>2359</v>
      </c>
    </row>
    <row r="29" spans="1:13" s="110" customFormat="1" ht="11.1" customHeight="1" x14ac:dyDescent="0.2">
      <c r="A29" s="422" t="s">
        <v>389</v>
      </c>
      <c r="B29" s="115">
        <v>27251</v>
      </c>
      <c r="C29" s="114">
        <v>13451</v>
      </c>
      <c r="D29" s="114">
        <v>13800</v>
      </c>
      <c r="E29" s="114">
        <v>19187</v>
      </c>
      <c r="F29" s="114">
        <v>8062</v>
      </c>
      <c r="G29" s="114">
        <v>3443</v>
      </c>
      <c r="H29" s="114">
        <v>8647</v>
      </c>
      <c r="I29" s="115">
        <v>6237</v>
      </c>
      <c r="J29" s="114">
        <v>3976</v>
      </c>
      <c r="K29" s="114">
        <v>2261</v>
      </c>
      <c r="L29" s="423">
        <v>1633</v>
      </c>
      <c r="M29" s="424">
        <v>1735</v>
      </c>
    </row>
    <row r="30" spans="1:13" ht="15" customHeight="1" x14ac:dyDescent="0.2">
      <c r="A30" s="422" t="s">
        <v>394</v>
      </c>
      <c r="B30" s="115">
        <v>27218</v>
      </c>
      <c r="C30" s="114">
        <v>13421</v>
      </c>
      <c r="D30" s="114">
        <v>13797</v>
      </c>
      <c r="E30" s="114">
        <v>19083</v>
      </c>
      <c r="F30" s="114">
        <v>8133</v>
      </c>
      <c r="G30" s="114">
        <v>3299</v>
      </c>
      <c r="H30" s="114">
        <v>8693</v>
      </c>
      <c r="I30" s="115">
        <v>6202</v>
      </c>
      <c r="J30" s="114">
        <v>3951</v>
      </c>
      <c r="K30" s="114">
        <v>2251</v>
      </c>
      <c r="L30" s="423">
        <v>2166</v>
      </c>
      <c r="M30" s="424">
        <v>2223</v>
      </c>
    </row>
    <row r="31" spans="1:13" ht="11.1" customHeight="1" x14ac:dyDescent="0.2">
      <c r="A31" s="422" t="s">
        <v>387</v>
      </c>
      <c r="B31" s="115">
        <v>27944</v>
      </c>
      <c r="C31" s="114">
        <v>13800</v>
      </c>
      <c r="D31" s="114">
        <v>14144</v>
      </c>
      <c r="E31" s="114">
        <v>19438</v>
      </c>
      <c r="F31" s="114">
        <v>8505</v>
      </c>
      <c r="G31" s="114">
        <v>3274</v>
      </c>
      <c r="H31" s="114">
        <v>8981</v>
      </c>
      <c r="I31" s="115">
        <v>6355</v>
      </c>
      <c r="J31" s="114">
        <v>4037</v>
      </c>
      <c r="K31" s="114">
        <v>2318</v>
      </c>
      <c r="L31" s="423">
        <v>2502</v>
      </c>
      <c r="M31" s="424">
        <v>1777</v>
      </c>
    </row>
    <row r="32" spans="1:13" ht="11.1" customHeight="1" x14ac:dyDescent="0.2">
      <c r="A32" s="422" t="s">
        <v>388</v>
      </c>
      <c r="B32" s="115">
        <v>28544</v>
      </c>
      <c r="C32" s="114">
        <v>14175</v>
      </c>
      <c r="D32" s="114">
        <v>14369</v>
      </c>
      <c r="E32" s="114">
        <v>20032</v>
      </c>
      <c r="F32" s="114">
        <v>8511</v>
      </c>
      <c r="G32" s="114">
        <v>3489</v>
      </c>
      <c r="H32" s="114">
        <v>9085</v>
      </c>
      <c r="I32" s="115">
        <v>6356</v>
      </c>
      <c r="J32" s="114">
        <v>3974</v>
      </c>
      <c r="K32" s="114">
        <v>2382</v>
      </c>
      <c r="L32" s="423">
        <v>3112</v>
      </c>
      <c r="M32" s="424">
        <v>2698</v>
      </c>
    </row>
    <row r="33" spans="1:13" s="110" customFormat="1" ht="11.1" customHeight="1" x14ac:dyDescent="0.2">
      <c r="A33" s="422" t="s">
        <v>389</v>
      </c>
      <c r="B33" s="115">
        <v>28559</v>
      </c>
      <c r="C33" s="114">
        <v>14144</v>
      </c>
      <c r="D33" s="114">
        <v>14415</v>
      </c>
      <c r="E33" s="114">
        <v>20030</v>
      </c>
      <c r="F33" s="114">
        <v>8529</v>
      </c>
      <c r="G33" s="114">
        <v>3453</v>
      </c>
      <c r="H33" s="114">
        <v>9148</v>
      </c>
      <c r="I33" s="115">
        <v>6500</v>
      </c>
      <c r="J33" s="114">
        <v>4126</v>
      </c>
      <c r="K33" s="114">
        <v>2374</v>
      </c>
      <c r="L33" s="423">
        <v>1928</v>
      </c>
      <c r="M33" s="424">
        <v>1912</v>
      </c>
    </row>
    <row r="34" spans="1:13" ht="15" customHeight="1" x14ac:dyDescent="0.2">
      <c r="A34" s="422" t="s">
        <v>395</v>
      </c>
      <c r="B34" s="115">
        <v>28240</v>
      </c>
      <c r="C34" s="114">
        <v>13854</v>
      </c>
      <c r="D34" s="114">
        <v>14386</v>
      </c>
      <c r="E34" s="114">
        <v>19636</v>
      </c>
      <c r="F34" s="114">
        <v>8604</v>
      </c>
      <c r="G34" s="114">
        <v>3270</v>
      </c>
      <c r="H34" s="114">
        <v>9174</v>
      </c>
      <c r="I34" s="115">
        <v>6476</v>
      </c>
      <c r="J34" s="114">
        <v>4115</v>
      </c>
      <c r="K34" s="114">
        <v>2361</v>
      </c>
      <c r="L34" s="423">
        <v>2350</v>
      </c>
      <c r="M34" s="424">
        <v>2709</v>
      </c>
    </row>
    <row r="35" spans="1:13" ht="11.1" customHeight="1" x14ac:dyDescent="0.2">
      <c r="A35" s="422" t="s">
        <v>387</v>
      </c>
      <c r="B35" s="115">
        <v>28482</v>
      </c>
      <c r="C35" s="114">
        <v>14133</v>
      </c>
      <c r="D35" s="114">
        <v>14349</v>
      </c>
      <c r="E35" s="114">
        <v>19806</v>
      </c>
      <c r="F35" s="114">
        <v>8676</v>
      </c>
      <c r="G35" s="114">
        <v>3200</v>
      </c>
      <c r="H35" s="114">
        <v>9277</v>
      </c>
      <c r="I35" s="115">
        <v>6574</v>
      </c>
      <c r="J35" s="114">
        <v>4196</v>
      </c>
      <c r="K35" s="114">
        <v>2378</v>
      </c>
      <c r="L35" s="423">
        <v>2055</v>
      </c>
      <c r="M35" s="424">
        <v>1802</v>
      </c>
    </row>
    <row r="36" spans="1:13" ht="11.1" customHeight="1" x14ac:dyDescent="0.2">
      <c r="A36" s="422" t="s">
        <v>388</v>
      </c>
      <c r="B36" s="115">
        <v>28858</v>
      </c>
      <c r="C36" s="114">
        <v>14328</v>
      </c>
      <c r="D36" s="114">
        <v>14530</v>
      </c>
      <c r="E36" s="114">
        <v>20144</v>
      </c>
      <c r="F36" s="114">
        <v>8714</v>
      </c>
      <c r="G36" s="114">
        <v>3485</v>
      </c>
      <c r="H36" s="114">
        <v>9332</v>
      </c>
      <c r="I36" s="115">
        <v>6547</v>
      </c>
      <c r="J36" s="114">
        <v>4094</v>
      </c>
      <c r="K36" s="114">
        <v>2453</v>
      </c>
      <c r="L36" s="423">
        <v>2893</v>
      </c>
      <c r="M36" s="424">
        <v>2500</v>
      </c>
    </row>
    <row r="37" spans="1:13" s="110" customFormat="1" ht="11.1" customHeight="1" x14ac:dyDescent="0.2">
      <c r="A37" s="422" t="s">
        <v>389</v>
      </c>
      <c r="B37" s="115">
        <v>28760</v>
      </c>
      <c r="C37" s="114">
        <v>14209</v>
      </c>
      <c r="D37" s="114">
        <v>14551</v>
      </c>
      <c r="E37" s="114">
        <v>19985</v>
      </c>
      <c r="F37" s="114">
        <v>8775</v>
      </c>
      <c r="G37" s="114">
        <v>3357</v>
      </c>
      <c r="H37" s="114">
        <v>9411</v>
      </c>
      <c r="I37" s="115">
        <v>6529</v>
      </c>
      <c r="J37" s="114">
        <v>4054</v>
      </c>
      <c r="K37" s="114">
        <v>2475</v>
      </c>
      <c r="L37" s="423">
        <v>1946</v>
      </c>
      <c r="M37" s="424">
        <v>2041</v>
      </c>
    </row>
    <row r="38" spans="1:13" ht="15" customHeight="1" x14ac:dyDescent="0.2">
      <c r="A38" s="425" t="s">
        <v>396</v>
      </c>
      <c r="B38" s="115">
        <v>28813</v>
      </c>
      <c r="C38" s="114">
        <v>14308</v>
      </c>
      <c r="D38" s="114">
        <v>14505</v>
      </c>
      <c r="E38" s="114">
        <v>19990</v>
      </c>
      <c r="F38" s="114">
        <v>8823</v>
      </c>
      <c r="G38" s="114">
        <v>3267</v>
      </c>
      <c r="H38" s="114">
        <v>9450</v>
      </c>
      <c r="I38" s="115">
        <v>6507</v>
      </c>
      <c r="J38" s="114">
        <v>4039</v>
      </c>
      <c r="K38" s="114">
        <v>2468</v>
      </c>
      <c r="L38" s="423">
        <v>2390</v>
      </c>
      <c r="M38" s="424">
        <v>2382</v>
      </c>
    </row>
    <row r="39" spans="1:13" ht="11.1" customHeight="1" x14ac:dyDescent="0.2">
      <c r="A39" s="422" t="s">
        <v>387</v>
      </c>
      <c r="B39" s="115">
        <v>29039</v>
      </c>
      <c r="C39" s="114">
        <v>14536</v>
      </c>
      <c r="D39" s="114">
        <v>14503</v>
      </c>
      <c r="E39" s="114">
        <v>20183</v>
      </c>
      <c r="F39" s="114">
        <v>8856</v>
      </c>
      <c r="G39" s="114">
        <v>3180</v>
      </c>
      <c r="H39" s="114">
        <v>9579</v>
      </c>
      <c r="I39" s="115">
        <v>6537</v>
      </c>
      <c r="J39" s="114">
        <v>4049</v>
      </c>
      <c r="K39" s="114">
        <v>2488</v>
      </c>
      <c r="L39" s="423">
        <v>2183</v>
      </c>
      <c r="M39" s="424">
        <v>1983</v>
      </c>
    </row>
    <row r="40" spans="1:13" ht="11.1" customHeight="1" x14ac:dyDescent="0.2">
      <c r="A40" s="425" t="s">
        <v>388</v>
      </c>
      <c r="B40" s="115">
        <v>29697</v>
      </c>
      <c r="C40" s="114">
        <v>14949</v>
      </c>
      <c r="D40" s="114">
        <v>14748</v>
      </c>
      <c r="E40" s="114">
        <v>20762</v>
      </c>
      <c r="F40" s="114">
        <v>8935</v>
      </c>
      <c r="G40" s="114">
        <v>3470</v>
      </c>
      <c r="H40" s="114">
        <v>9674</v>
      </c>
      <c r="I40" s="115">
        <v>6619</v>
      </c>
      <c r="J40" s="114">
        <v>4007</v>
      </c>
      <c r="K40" s="114">
        <v>2612</v>
      </c>
      <c r="L40" s="423">
        <v>3229</v>
      </c>
      <c r="M40" s="424">
        <v>2606</v>
      </c>
    </row>
    <row r="41" spans="1:13" s="110" customFormat="1" ht="11.1" customHeight="1" x14ac:dyDescent="0.2">
      <c r="A41" s="422" t="s">
        <v>389</v>
      </c>
      <c r="B41" s="115">
        <v>29694</v>
      </c>
      <c r="C41" s="114">
        <v>14870</v>
      </c>
      <c r="D41" s="114">
        <v>14824</v>
      </c>
      <c r="E41" s="114">
        <v>20730</v>
      </c>
      <c r="F41" s="114">
        <v>8964</v>
      </c>
      <c r="G41" s="114">
        <v>3465</v>
      </c>
      <c r="H41" s="114">
        <v>9770</v>
      </c>
      <c r="I41" s="115">
        <v>6517</v>
      </c>
      <c r="J41" s="114">
        <v>3904</v>
      </c>
      <c r="K41" s="114">
        <v>2613</v>
      </c>
      <c r="L41" s="423">
        <v>2233</v>
      </c>
      <c r="M41" s="424">
        <v>2292</v>
      </c>
    </row>
    <row r="42" spans="1:13" ht="15" customHeight="1" x14ac:dyDescent="0.2">
      <c r="A42" s="422" t="s">
        <v>397</v>
      </c>
      <c r="B42" s="115">
        <v>29514</v>
      </c>
      <c r="C42" s="114">
        <v>14885</v>
      </c>
      <c r="D42" s="114">
        <v>14629</v>
      </c>
      <c r="E42" s="114">
        <v>20613</v>
      </c>
      <c r="F42" s="114">
        <v>8901</v>
      </c>
      <c r="G42" s="114">
        <v>3317</v>
      </c>
      <c r="H42" s="114">
        <v>9845</v>
      </c>
      <c r="I42" s="115">
        <v>6478</v>
      </c>
      <c r="J42" s="114">
        <v>3923</v>
      </c>
      <c r="K42" s="114">
        <v>2555</v>
      </c>
      <c r="L42" s="423">
        <v>2229</v>
      </c>
      <c r="M42" s="424">
        <v>2387</v>
      </c>
    </row>
    <row r="43" spans="1:13" ht="11.1" customHeight="1" x14ac:dyDescent="0.2">
      <c r="A43" s="422" t="s">
        <v>387</v>
      </c>
      <c r="B43" s="115">
        <v>29307</v>
      </c>
      <c r="C43" s="114">
        <v>14718</v>
      </c>
      <c r="D43" s="114">
        <v>14589</v>
      </c>
      <c r="E43" s="114">
        <v>20318</v>
      </c>
      <c r="F43" s="114">
        <v>8989</v>
      </c>
      <c r="G43" s="114">
        <v>3185</v>
      </c>
      <c r="H43" s="114">
        <v>9852</v>
      </c>
      <c r="I43" s="115">
        <v>6601</v>
      </c>
      <c r="J43" s="114">
        <v>4047</v>
      </c>
      <c r="K43" s="114">
        <v>2554</v>
      </c>
      <c r="L43" s="423">
        <v>2361</v>
      </c>
      <c r="M43" s="424">
        <v>2354</v>
      </c>
    </row>
    <row r="44" spans="1:13" ht="11.1" customHeight="1" x14ac:dyDescent="0.2">
      <c r="A44" s="422" t="s">
        <v>388</v>
      </c>
      <c r="B44" s="115">
        <v>29837</v>
      </c>
      <c r="C44" s="114">
        <v>15023</v>
      </c>
      <c r="D44" s="114">
        <v>14814</v>
      </c>
      <c r="E44" s="114">
        <v>20725</v>
      </c>
      <c r="F44" s="114">
        <v>9112</v>
      </c>
      <c r="G44" s="114">
        <v>3475</v>
      </c>
      <c r="H44" s="114">
        <v>9927</v>
      </c>
      <c r="I44" s="115">
        <v>6495</v>
      </c>
      <c r="J44" s="114">
        <v>3905</v>
      </c>
      <c r="K44" s="114">
        <v>2590</v>
      </c>
      <c r="L44" s="423">
        <v>3247</v>
      </c>
      <c r="M44" s="424">
        <v>2823</v>
      </c>
    </row>
    <row r="45" spans="1:13" s="110" customFormat="1" ht="11.1" customHeight="1" x14ac:dyDescent="0.2">
      <c r="A45" s="422" t="s">
        <v>389</v>
      </c>
      <c r="B45" s="115">
        <v>29568</v>
      </c>
      <c r="C45" s="114">
        <v>14773</v>
      </c>
      <c r="D45" s="114">
        <v>14795</v>
      </c>
      <c r="E45" s="114">
        <v>20486</v>
      </c>
      <c r="F45" s="114">
        <v>9082</v>
      </c>
      <c r="G45" s="114">
        <v>3402</v>
      </c>
      <c r="H45" s="114">
        <v>9975</v>
      </c>
      <c r="I45" s="115">
        <v>6414</v>
      </c>
      <c r="J45" s="114">
        <v>3833</v>
      </c>
      <c r="K45" s="114">
        <v>2581</v>
      </c>
      <c r="L45" s="423">
        <v>2036</v>
      </c>
      <c r="M45" s="424">
        <v>2221</v>
      </c>
    </row>
    <row r="46" spans="1:13" ht="15" customHeight="1" x14ac:dyDescent="0.2">
      <c r="A46" s="422" t="s">
        <v>398</v>
      </c>
      <c r="B46" s="115">
        <v>29422</v>
      </c>
      <c r="C46" s="114">
        <v>14701</v>
      </c>
      <c r="D46" s="114">
        <v>14721</v>
      </c>
      <c r="E46" s="114">
        <v>20280</v>
      </c>
      <c r="F46" s="114">
        <v>9142</v>
      </c>
      <c r="G46" s="114">
        <v>3283</v>
      </c>
      <c r="H46" s="114">
        <v>10001</v>
      </c>
      <c r="I46" s="115">
        <v>6282</v>
      </c>
      <c r="J46" s="114">
        <v>3756</v>
      </c>
      <c r="K46" s="114">
        <v>2526</v>
      </c>
      <c r="L46" s="423">
        <v>2179</v>
      </c>
      <c r="M46" s="424">
        <v>2265</v>
      </c>
    </row>
    <row r="47" spans="1:13" ht="11.1" customHeight="1" x14ac:dyDescent="0.2">
      <c r="A47" s="422" t="s">
        <v>387</v>
      </c>
      <c r="B47" s="115">
        <v>29309</v>
      </c>
      <c r="C47" s="114">
        <v>14523</v>
      </c>
      <c r="D47" s="114">
        <v>14786</v>
      </c>
      <c r="E47" s="114">
        <v>20046</v>
      </c>
      <c r="F47" s="114">
        <v>9263</v>
      </c>
      <c r="G47" s="114">
        <v>3209</v>
      </c>
      <c r="H47" s="114">
        <v>9993</v>
      </c>
      <c r="I47" s="115">
        <v>6343</v>
      </c>
      <c r="J47" s="114">
        <v>3782</v>
      </c>
      <c r="K47" s="114">
        <v>2561</v>
      </c>
      <c r="L47" s="423">
        <v>1951</v>
      </c>
      <c r="M47" s="424">
        <v>2040</v>
      </c>
    </row>
    <row r="48" spans="1:13" ht="11.1" customHeight="1" x14ac:dyDescent="0.2">
      <c r="A48" s="422" t="s">
        <v>388</v>
      </c>
      <c r="B48" s="115">
        <v>29281</v>
      </c>
      <c r="C48" s="114">
        <v>14317</v>
      </c>
      <c r="D48" s="114">
        <v>14964</v>
      </c>
      <c r="E48" s="114">
        <v>19980</v>
      </c>
      <c r="F48" s="114">
        <v>9301</v>
      </c>
      <c r="G48" s="114">
        <v>3425</v>
      </c>
      <c r="H48" s="114">
        <v>9868</v>
      </c>
      <c r="I48" s="115">
        <v>6263</v>
      </c>
      <c r="J48" s="114">
        <v>3659</v>
      </c>
      <c r="K48" s="114">
        <v>2604</v>
      </c>
      <c r="L48" s="423">
        <v>2691</v>
      </c>
      <c r="M48" s="424">
        <v>2481</v>
      </c>
    </row>
    <row r="49" spans="1:17" s="110" customFormat="1" ht="11.1" customHeight="1" x14ac:dyDescent="0.2">
      <c r="A49" s="422" t="s">
        <v>389</v>
      </c>
      <c r="B49" s="115">
        <v>29220</v>
      </c>
      <c r="C49" s="114">
        <v>14045</v>
      </c>
      <c r="D49" s="114">
        <v>15175</v>
      </c>
      <c r="E49" s="114">
        <v>19804</v>
      </c>
      <c r="F49" s="114">
        <v>9416</v>
      </c>
      <c r="G49" s="114">
        <v>3457</v>
      </c>
      <c r="H49" s="114">
        <v>9971</v>
      </c>
      <c r="I49" s="115">
        <v>6231</v>
      </c>
      <c r="J49" s="114">
        <v>3662</v>
      </c>
      <c r="K49" s="114">
        <v>2569</v>
      </c>
      <c r="L49" s="423">
        <v>1930</v>
      </c>
      <c r="M49" s="424">
        <v>2047</v>
      </c>
    </row>
    <row r="50" spans="1:17" ht="15" customHeight="1" x14ac:dyDescent="0.2">
      <c r="A50" s="422" t="s">
        <v>399</v>
      </c>
      <c r="B50" s="143">
        <v>29196</v>
      </c>
      <c r="C50" s="144">
        <v>13934</v>
      </c>
      <c r="D50" s="144">
        <v>15262</v>
      </c>
      <c r="E50" s="144">
        <v>19711</v>
      </c>
      <c r="F50" s="144">
        <v>9485</v>
      </c>
      <c r="G50" s="144">
        <v>3312</v>
      </c>
      <c r="H50" s="144">
        <v>9997</v>
      </c>
      <c r="I50" s="143">
        <v>5920</v>
      </c>
      <c r="J50" s="144">
        <v>3471</v>
      </c>
      <c r="K50" s="144">
        <v>2449</v>
      </c>
      <c r="L50" s="426">
        <v>2000</v>
      </c>
      <c r="M50" s="427">
        <v>2248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65" t="s">
        <v>400</v>
      </c>
      <c r="B52" s="665"/>
      <c r="C52" s="665"/>
      <c r="D52" s="665"/>
      <c r="E52" s="665"/>
      <c r="F52" s="665"/>
      <c r="G52" s="665"/>
      <c r="H52" s="665"/>
      <c r="I52" s="665"/>
      <c r="J52" s="665"/>
      <c r="K52" s="665"/>
      <c r="L52" s="665"/>
      <c r="M52" s="665"/>
    </row>
    <row r="53" spans="1:17" ht="38.1" customHeight="1" x14ac:dyDescent="0.2">
      <c r="A53" s="666" t="s">
        <v>401</v>
      </c>
      <c r="B53" s="666"/>
      <c r="C53" s="666"/>
      <c r="D53" s="666"/>
      <c r="E53" s="666"/>
      <c r="F53" s="666"/>
      <c r="G53" s="666"/>
      <c r="H53" s="666"/>
      <c r="I53" s="666"/>
      <c r="J53" s="666"/>
      <c r="K53" s="666"/>
      <c r="L53" s="666"/>
      <c r="M53" s="666"/>
    </row>
    <row r="54" spans="1:17" s="151" customFormat="1" ht="9" x14ac:dyDescent="0.15">
      <c r="A54" s="667" t="s">
        <v>323</v>
      </c>
      <c r="B54" s="667"/>
      <c r="C54" s="667"/>
      <c r="D54" s="667"/>
      <c r="E54" s="667"/>
      <c r="F54" s="667"/>
      <c r="G54" s="667"/>
      <c r="H54" s="667"/>
      <c r="I54" s="667"/>
      <c r="J54" s="667"/>
      <c r="K54" s="667"/>
      <c r="L54" s="667"/>
      <c r="M54" s="667"/>
    </row>
    <row r="55" spans="1:17" s="151" customFormat="1" ht="20.25" customHeight="1" x14ac:dyDescent="0.15">
      <c r="A55" s="668"/>
      <c r="B55" s="669"/>
      <c r="C55" s="669"/>
      <c r="D55" s="669"/>
      <c r="E55" s="669"/>
      <c r="F55" s="669"/>
      <c r="G55" s="669"/>
      <c r="H55" s="669"/>
      <c r="I55" s="669"/>
      <c r="J55" s="669"/>
      <c r="K55" s="669"/>
      <c r="L55" s="221"/>
      <c r="M55" s="221"/>
    </row>
    <row r="56" spans="1:17" s="151" customFormat="1" ht="18" customHeight="1" x14ac:dyDescent="0.2">
      <c r="A56" s="670" t="s">
        <v>521</v>
      </c>
      <c r="B56" s="671"/>
      <c r="C56" s="671"/>
      <c r="D56" s="671"/>
      <c r="E56" s="671"/>
      <c r="F56" s="671"/>
      <c r="G56" s="671"/>
      <c r="H56" s="671"/>
      <c r="I56" s="671"/>
      <c r="J56" s="671"/>
      <c r="K56" s="671"/>
    </row>
    <row r="57" spans="1:17" s="151" customFormat="1" ht="11.25" customHeight="1" x14ac:dyDescent="0.2">
      <c r="A57" s="661"/>
      <c r="B57" s="661"/>
      <c r="C57" s="661"/>
      <c r="D57" s="661"/>
      <c r="E57" s="661"/>
      <c r="F57" s="661"/>
      <c r="G57" s="661"/>
      <c r="H57" s="661"/>
      <c r="I57" s="661"/>
      <c r="J57" s="661"/>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2" t="s">
        <v>436</v>
      </c>
      <c r="C4" s="672"/>
      <c r="D4" s="672" t="s">
        <v>437</v>
      </c>
      <c r="E4" s="672"/>
      <c r="F4" s="673" t="s">
        <v>438</v>
      </c>
      <c r="G4" s="673"/>
      <c r="H4" s="673" t="s">
        <v>439</v>
      </c>
      <c r="I4" s="673"/>
      <c r="J4" s="673" t="s">
        <v>440</v>
      </c>
      <c r="K4" s="673"/>
      <c r="L4" s="673"/>
      <c r="M4" s="673"/>
      <c r="N4" s="673"/>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-0.76813268982394123</v>
      </c>
      <c r="C6" s="480">
        <f>'Tabelle 3.3'!J11</f>
        <v>-5.7624960203756768</v>
      </c>
      <c r="D6" s="481">
        <f t="shared" ref="D6:E9" si="0">IF(OR(AND(B6&gt;=-50,B6&lt;=50),ISNUMBER(B6)=FALSE),B6,"")</f>
        <v>-0.76813268982394123</v>
      </c>
      <c r="E6" s="481">
        <f t="shared" si="0"/>
        <v>-5.7624960203756768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2" t="s">
        <v>436</v>
      </c>
      <c r="C12" s="672"/>
      <c r="D12" s="672" t="s">
        <v>437</v>
      </c>
      <c r="E12" s="672"/>
      <c r="F12" s="673" t="s">
        <v>438</v>
      </c>
      <c r="G12" s="673"/>
      <c r="H12" s="673" t="s">
        <v>439</v>
      </c>
      <c r="I12" s="673"/>
      <c r="J12" s="673" t="s">
        <v>440</v>
      </c>
      <c r="K12" s="673"/>
      <c r="L12" s="673"/>
      <c r="M12" s="673"/>
      <c r="N12" s="673"/>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-0.76813268982394123</v>
      </c>
      <c r="C14" s="480">
        <f>'Tabelle 3.3'!J11</f>
        <v>-5.7624960203756768</v>
      </c>
      <c r="D14" s="481">
        <f>IF(OR(AND(B14&gt;=-50,B14&lt;=50),ISNUMBER(B14)=FALSE),B14,"")</f>
        <v>-0.76813268982394123</v>
      </c>
      <c r="E14" s="481">
        <f>IF(OR(AND(C14&gt;=-50,C14&lt;=50),ISNUMBER(C14)=FALSE),C14,"")</f>
        <v>-5.7624960203756768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-0.86115992970123023</v>
      </c>
      <c r="C17" s="480">
        <f>'Tabelle 3.3'!J14</f>
        <v>-3.1963470319634704</v>
      </c>
      <c r="D17" s="481">
        <f t="shared" si="3"/>
        <v>-0.86115992970123023</v>
      </c>
      <c r="E17" s="481">
        <f t="shared" si="3"/>
        <v>-3.1963470319634704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4.225352112676056</v>
      </c>
      <c r="C18" s="480">
        <f>'Tabelle 3.3'!J15</f>
        <v>2.8985507246376812</v>
      </c>
      <c r="D18" s="481">
        <f t="shared" si="3"/>
        <v>4.225352112676056</v>
      </c>
      <c r="E18" s="481">
        <f t="shared" si="3"/>
        <v>2.8985507246376812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-1.6023306627822287</v>
      </c>
      <c r="C19" s="480">
        <f>'Tabelle 3.3'!J16</f>
        <v>-4.0650406504065044</v>
      </c>
      <c r="D19" s="481">
        <f t="shared" si="3"/>
        <v>-1.6023306627822287</v>
      </c>
      <c r="E19" s="481">
        <f t="shared" si="3"/>
        <v>-4.0650406504065044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0.16447368421052633</v>
      </c>
      <c r="C20" s="480">
        <f>'Tabelle 3.3'!J17</f>
        <v>-14.814814814814815</v>
      </c>
      <c r="D20" s="481">
        <f t="shared" si="3"/>
        <v>0.16447368421052633</v>
      </c>
      <c r="E20" s="481">
        <f t="shared" si="3"/>
        <v>-14.814814814814815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-1.9056261343012704</v>
      </c>
      <c r="C21" s="480">
        <f>'Tabelle 3.3'!J18</f>
        <v>4.8192771084337354</v>
      </c>
      <c r="D21" s="481">
        <f t="shared" si="3"/>
        <v>-1.9056261343012704</v>
      </c>
      <c r="E21" s="481">
        <f t="shared" si="3"/>
        <v>4.8192771084337354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0.17296050735082155</v>
      </c>
      <c r="C22" s="480">
        <f>'Tabelle 3.3'!J19</f>
        <v>-0.7399577167019028</v>
      </c>
      <c r="D22" s="481">
        <f t="shared" si="3"/>
        <v>0.17296050735082155</v>
      </c>
      <c r="E22" s="481">
        <f t="shared" si="3"/>
        <v>-0.7399577167019028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-8.8774341351660944</v>
      </c>
      <c r="C23" s="480">
        <f>'Tabelle 3.3'!J20</f>
        <v>-19.687092568448502</v>
      </c>
      <c r="D23" s="481">
        <f t="shared" si="3"/>
        <v>-8.8774341351660944</v>
      </c>
      <c r="E23" s="481">
        <f t="shared" si="3"/>
        <v>-19.687092568448502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-5.3643724696356276</v>
      </c>
      <c r="C24" s="480">
        <f>'Tabelle 3.3'!J21</f>
        <v>-17.582417582417584</v>
      </c>
      <c r="D24" s="481">
        <f t="shared" si="3"/>
        <v>-5.3643724696356276</v>
      </c>
      <c r="E24" s="481">
        <f t="shared" si="3"/>
        <v>-17.582417582417584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5.7347670250896057</v>
      </c>
      <c r="C25" s="480">
        <f>'Tabelle 3.3'!J22</f>
        <v>0</v>
      </c>
      <c r="D25" s="481">
        <f t="shared" si="3"/>
        <v>5.7347670250896057</v>
      </c>
      <c r="E25" s="481">
        <f t="shared" si="3"/>
        <v>0</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12.321660181582361</v>
      </c>
      <c r="C26" s="480">
        <f>'Tabelle 3.3'!J23</f>
        <v>15</v>
      </c>
      <c r="D26" s="481">
        <f t="shared" si="3"/>
        <v>12.321660181582361</v>
      </c>
      <c r="E26" s="481">
        <f t="shared" si="3"/>
        <v>15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4.9114791547687036</v>
      </c>
      <c r="C27" s="480">
        <f>'Tabelle 3.3'!J24</f>
        <v>-0.45592705167173253</v>
      </c>
      <c r="D27" s="481">
        <f t="shared" si="3"/>
        <v>4.9114791547687036</v>
      </c>
      <c r="E27" s="481">
        <f t="shared" si="3"/>
        <v>-0.45592705167173253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7.1243523316062181</v>
      </c>
      <c r="C28" s="480">
        <f>'Tabelle 3.3'!J25</f>
        <v>12</v>
      </c>
      <c r="D28" s="481">
        <f t="shared" si="3"/>
        <v>7.1243523316062181</v>
      </c>
      <c r="E28" s="481">
        <f t="shared" si="3"/>
        <v>12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-37.378864790032303</v>
      </c>
      <c r="C29" s="480">
        <f>'Tabelle 3.3'!J26</f>
        <v>17.307692307692307</v>
      </c>
      <c r="D29" s="481">
        <f t="shared" si="3"/>
        <v>-37.378864790032303</v>
      </c>
      <c r="E29" s="481">
        <f t="shared" si="3"/>
        <v>17.307692307692307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5.283018867924528</v>
      </c>
      <c r="C30" s="480">
        <f>'Tabelle 3.3'!J27</f>
        <v>-8.695652173913043</v>
      </c>
      <c r="D30" s="481">
        <f t="shared" si="3"/>
        <v>5.283018867924528</v>
      </c>
      <c r="E30" s="481">
        <f t="shared" si="3"/>
        <v>-8.695652173913043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-4.7671840354767188</v>
      </c>
      <c r="C31" s="480">
        <f>'Tabelle 3.3'!J28</f>
        <v>0</v>
      </c>
      <c r="D31" s="481">
        <f t="shared" si="3"/>
        <v>-4.7671840354767188</v>
      </c>
      <c r="E31" s="481">
        <f t="shared" si="3"/>
        <v>0</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10.641347187388034</v>
      </c>
      <c r="C32" s="480">
        <f>'Tabelle 3.3'!J29</f>
        <v>-20.707070707070706</v>
      </c>
      <c r="D32" s="481">
        <f t="shared" si="3"/>
        <v>10.641347187388034</v>
      </c>
      <c r="E32" s="481">
        <f t="shared" si="3"/>
        <v>-20.707070707070706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5.8927519151443723E-2</v>
      </c>
      <c r="C33" s="480">
        <f>'Tabelle 3.3'!J30</f>
        <v>-9.0909090909090917</v>
      </c>
      <c r="D33" s="481">
        <f t="shared" si="3"/>
        <v>5.8927519151443723E-2</v>
      </c>
      <c r="E33" s="481">
        <f t="shared" si="3"/>
        <v>-9.0909090909090917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7.689581856839121</v>
      </c>
      <c r="C34" s="480">
        <f>'Tabelle 3.3'!J31</f>
        <v>-0.46641791044776121</v>
      </c>
      <c r="D34" s="481">
        <f t="shared" si="3"/>
        <v>7.689581856839121</v>
      </c>
      <c r="E34" s="481">
        <f t="shared" si="3"/>
        <v>-0.46641791044776121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-0.79012345679012341</v>
      </c>
      <c r="C39" s="480">
        <f>'Tabelle 3.3'!J36</f>
        <v>-6.2734401636549606</v>
      </c>
      <c r="D39" s="481">
        <f t="shared" si="3"/>
        <v>-0.79012345679012341</v>
      </c>
      <c r="E39" s="481">
        <f t="shared" si="3"/>
        <v>-6.2734401636549606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-0.79012345679012341</v>
      </c>
      <c r="C45" s="480">
        <f>'Tabelle 3.3'!J36</f>
        <v>-6.2734401636549606</v>
      </c>
      <c r="D45" s="481">
        <f t="shared" si="3"/>
        <v>-0.79012345679012341</v>
      </c>
      <c r="E45" s="481">
        <f t="shared" si="3"/>
        <v>-6.2734401636549606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4" t="s">
        <v>454</v>
      </c>
      <c r="B49" s="675" t="s">
        <v>102</v>
      </c>
      <c r="C49" s="675"/>
      <c r="D49" s="675"/>
      <c r="E49" s="676" t="s">
        <v>455</v>
      </c>
      <c r="F49" s="676"/>
      <c r="G49" s="676"/>
      <c r="H49" s="677" t="s">
        <v>456</v>
      </c>
      <c r="I49" s="678" t="s">
        <v>457</v>
      </c>
      <c r="J49" s="678"/>
      <c r="K49" s="678"/>
      <c r="L49" s="484" t="s">
        <v>458</v>
      </c>
      <c r="M49" s="461"/>
      <c r="N49" s="453"/>
    </row>
    <row r="50" spans="1:14" ht="39.950000000000003" customHeight="1" x14ac:dyDescent="0.2">
      <c r="A50" s="674"/>
      <c r="B50" s="485" t="s">
        <v>441</v>
      </c>
      <c r="C50" s="485" t="s">
        <v>120</v>
      </c>
      <c r="D50" s="485" t="s">
        <v>121</v>
      </c>
      <c r="E50" s="485" t="s">
        <v>441</v>
      </c>
      <c r="F50" s="485" t="s">
        <v>120</v>
      </c>
      <c r="G50" s="485" t="s">
        <v>121</v>
      </c>
      <c r="H50" s="677"/>
      <c r="I50" s="485" t="s">
        <v>441</v>
      </c>
      <c r="J50" s="485" t="s">
        <v>120</v>
      </c>
      <c r="K50" s="485" t="s">
        <v>121</v>
      </c>
      <c r="L50" s="485" t="s">
        <v>459</v>
      </c>
      <c r="M50" s="485"/>
      <c r="N50" s="485"/>
    </row>
    <row r="51" spans="1:14" ht="15" customHeight="1" x14ac:dyDescent="0.2">
      <c r="A51" s="486" t="s">
        <v>460</v>
      </c>
      <c r="B51" s="487">
        <v>26656</v>
      </c>
      <c r="C51" s="487">
        <v>3957</v>
      </c>
      <c r="D51" s="487">
        <v>2182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26796</v>
      </c>
      <c r="C52" s="487">
        <v>4022</v>
      </c>
      <c r="D52" s="487">
        <v>2198</v>
      </c>
      <c r="E52" s="488">
        <f t="shared" ref="E52:G70" si="11">IF($A$51=37802,IF(COUNTBLANK(B$51:B$70)&gt;0,#N/A,B52/B$51*100),IF(COUNTBLANK(B$51:B$75)&gt;0,#N/A,B52/B$51*100))</f>
        <v>100.52521008403362</v>
      </c>
      <c r="F52" s="488">
        <f t="shared" si="11"/>
        <v>101.64265857973211</v>
      </c>
      <c r="G52" s="488">
        <f t="shared" si="11"/>
        <v>100.73327222731439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27342</v>
      </c>
      <c r="C53" s="487">
        <v>3944</v>
      </c>
      <c r="D53" s="487">
        <v>2303</v>
      </c>
      <c r="E53" s="488">
        <f t="shared" si="11"/>
        <v>102.5735294117647</v>
      </c>
      <c r="F53" s="488">
        <f t="shared" si="11"/>
        <v>99.671468284053574</v>
      </c>
      <c r="G53" s="488">
        <f t="shared" si="11"/>
        <v>105.54537121906509</v>
      </c>
      <c r="H53" s="489">
        <f>IF(ISERROR(L53)=TRUE,IF(MONTH(A53)=MONTH(MAX(A$51:A$75)),A53,""),"")</f>
        <v>41883</v>
      </c>
      <c r="I53" s="488">
        <f t="shared" si="12"/>
        <v>102.5735294117647</v>
      </c>
      <c r="J53" s="488">
        <f t="shared" si="10"/>
        <v>99.671468284053574</v>
      </c>
      <c r="K53" s="488">
        <f t="shared" si="10"/>
        <v>105.54537121906509</v>
      </c>
      <c r="L53" s="488" t="e">
        <f t="shared" si="13"/>
        <v>#N/A</v>
      </c>
    </row>
    <row r="54" spans="1:14" ht="15" customHeight="1" x14ac:dyDescent="0.2">
      <c r="A54" s="490" t="s">
        <v>462</v>
      </c>
      <c r="B54" s="487">
        <v>27251</v>
      </c>
      <c r="C54" s="487">
        <v>3976</v>
      </c>
      <c r="D54" s="487">
        <v>2261</v>
      </c>
      <c r="E54" s="488">
        <f t="shared" si="11"/>
        <v>102.23214285714286</v>
      </c>
      <c r="F54" s="488">
        <f t="shared" si="11"/>
        <v>100.48016173869092</v>
      </c>
      <c r="G54" s="488">
        <f t="shared" si="11"/>
        <v>103.62053162236479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27218</v>
      </c>
      <c r="C55" s="487">
        <v>3951</v>
      </c>
      <c r="D55" s="487">
        <v>2251</v>
      </c>
      <c r="E55" s="488">
        <f t="shared" si="11"/>
        <v>102.10834333733494</v>
      </c>
      <c r="F55" s="488">
        <f t="shared" si="11"/>
        <v>99.848369977255487</v>
      </c>
      <c r="G55" s="488">
        <f t="shared" si="11"/>
        <v>103.1622364802933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27944</v>
      </c>
      <c r="C56" s="487">
        <v>4037</v>
      </c>
      <c r="D56" s="487">
        <v>2318</v>
      </c>
      <c r="E56" s="488">
        <f t="shared" si="11"/>
        <v>104.83193277310924</v>
      </c>
      <c r="F56" s="488">
        <f t="shared" si="11"/>
        <v>102.02173363659337</v>
      </c>
      <c r="G56" s="488">
        <f t="shared" si="11"/>
        <v>106.23281393217232</v>
      </c>
      <c r="H56" s="489" t="str">
        <f t="shared" si="14"/>
        <v/>
      </c>
      <c r="I56" s="488" t="str">
        <f t="shared" si="12"/>
        <v/>
      </c>
      <c r="J56" s="488" t="str">
        <f t="shared" si="10"/>
        <v/>
      </c>
      <c r="K56" s="488" t="str">
        <f t="shared" si="10"/>
        <v/>
      </c>
      <c r="L56" s="488" t="e">
        <f t="shared" si="13"/>
        <v>#N/A</v>
      </c>
    </row>
    <row r="57" spans="1:14" ht="15" customHeight="1" x14ac:dyDescent="0.2">
      <c r="A57" s="490">
        <v>42248</v>
      </c>
      <c r="B57" s="487">
        <v>28544</v>
      </c>
      <c r="C57" s="487">
        <v>3974</v>
      </c>
      <c r="D57" s="487">
        <v>2382</v>
      </c>
      <c r="E57" s="488">
        <f t="shared" si="11"/>
        <v>107.0828331332533</v>
      </c>
      <c r="F57" s="488">
        <f t="shared" si="11"/>
        <v>100.42961839777608</v>
      </c>
      <c r="G57" s="488">
        <f t="shared" si="11"/>
        <v>109.16590284142988</v>
      </c>
      <c r="H57" s="489">
        <f t="shared" si="14"/>
        <v>42248</v>
      </c>
      <c r="I57" s="488">
        <f t="shared" si="12"/>
        <v>107.0828331332533</v>
      </c>
      <c r="J57" s="488">
        <f t="shared" si="10"/>
        <v>100.42961839777608</v>
      </c>
      <c r="K57" s="488">
        <f t="shared" si="10"/>
        <v>109.16590284142988</v>
      </c>
      <c r="L57" s="488" t="e">
        <f t="shared" si="13"/>
        <v>#N/A</v>
      </c>
    </row>
    <row r="58" spans="1:14" ht="15" customHeight="1" x14ac:dyDescent="0.2">
      <c r="A58" s="490" t="s">
        <v>465</v>
      </c>
      <c r="B58" s="487">
        <v>28559</v>
      </c>
      <c r="C58" s="487">
        <v>4126</v>
      </c>
      <c r="D58" s="487">
        <v>2374</v>
      </c>
      <c r="E58" s="488">
        <f t="shared" si="11"/>
        <v>107.13910564225691</v>
      </c>
      <c r="F58" s="488">
        <f t="shared" si="11"/>
        <v>104.27091230730352</v>
      </c>
      <c r="G58" s="488">
        <f t="shared" si="11"/>
        <v>108.79926672777269</v>
      </c>
      <c r="H58" s="489" t="str">
        <f t="shared" si="14"/>
        <v/>
      </c>
      <c r="I58" s="488" t="str">
        <f t="shared" si="12"/>
        <v/>
      </c>
      <c r="J58" s="488" t="str">
        <f t="shared" si="10"/>
        <v/>
      </c>
      <c r="K58" s="488" t="str">
        <f t="shared" si="10"/>
        <v/>
      </c>
      <c r="L58" s="488" t="e">
        <f t="shared" si="13"/>
        <v>#N/A</v>
      </c>
    </row>
    <row r="59" spans="1:14" ht="15" customHeight="1" x14ac:dyDescent="0.2">
      <c r="A59" s="490" t="s">
        <v>466</v>
      </c>
      <c r="B59" s="487">
        <v>28240</v>
      </c>
      <c r="C59" s="487">
        <v>4115</v>
      </c>
      <c r="D59" s="487">
        <v>2361</v>
      </c>
      <c r="E59" s="488">
        <f t="shared" si="11"/>
        <v>105.9423769507803</v>
      </c>
      <c r="F59" s="488">
        <f t="shared" si="11"/>
        <v>103.99292393227194</v>
      </c>
      <c r="G59" s="488">
        <f t="shared" si="11"/>
        <v>108.20348304307974</v>
      </c>
      <c r="H59" s="489" t="str">
        <f t="shared" si="14"/>
        <v/>
      </c>
      <c r="I59" s="488" t="str">
        <f t="shared" si="12"/>
        <v/>
      </c>
      <c r="J59" s="488" t="str">
        <f t="shared" si="10"/>
        <v/>
      </c>
      <c r="K59" s="488" t="str">
        <f t="shared" si="10"/>
        <v/>
      </c>
      <c r="L59" s="488" t="e">
        <f t="shared" si="13"/>
        <v>#N/A</v>
      </c>
    </row>
    <row r="60" spans="1:14" ht="15" customHeight="1" x14ac:dyDescent="0.2">
      <c r="A60" s="490" t="s">
        <v>467</v>
      </c>
      <c r="B60" s="487">
        <v>28482</v>
      </c>
      <c r="C60" s="487">
        <v>4196</v>
      </c>
      <c r="D60" s="487">
        <v>2378</v>
      </c>
      <c r="E60" s="488">
        <f t="shared" si="11"/>
        <v>106.85024009603841</v>
      </c>
      <c r="F60" s="488">
        <f t="shared" si="11"/>
        <v>106.03992923932273</v>
      </c>
      <c r="G60" s="488">
        <f t="shared" si="11"/>
        <v>108.98258478460127</v>
      </c>
      <c r="H60" s="489" t="str">
        <f t="shared" si="14"/>
        <v/>
      </c>
      <c r="I60" s="488" t="str">
        <f t="shared" si="12"/>
        <v/>
      </c>
      <c r="J60" s="488" t="str">
        <f t="shared" si="10"/>
        <v/>
      </c>
      <c r="K60" s="488" t="str">
        <f t="shared" si="10"/>
        <v/>
      </c>
      <c r="L60" s="488" t="e">
        <f t="shared" si="13"/>
        <v>#N/A</v>
      </c>
    </row>
    <row r="61" spans="1:14" ht="15" customHeight="1" x14ac:dyDescent="0.2">
      <c r="A61" s="490">
        <v>42614</v>
      </c>
      <c r="B61" s="487">
        <v>28858</v>
      </c>
      <c r="C61" s="487">
        <v>4094</v>
      </c>
      <c r="D61" s="487">
        <v>2453</v>
      </c>
      <c r="E61" s="488">
        <f t="shared" si="11"/>
        <v>108.26080432172868</v>
      </c>
      <c r="F61" s="488">
        <f t="shared" si="11"/>
        <v>103.46221885266615</v>
      </c>
      <c r="G61" s="488">
        <f t="shared" si="11"/>
        <v>112.41979835013748</v>
      </c>
      <c r="H61" s="489">
        <f t="shared" si="14"/>
        <v>42614</v>
      </c>
      <c r="I61" s="488">
        <f t="shared" si="12"/>
        <v>108.26080432172868</v>
      </c>
      <c r="J61" s="488">
        <f t="shared" si="10"/>
        <v>103.46221885266615</v>
      </c>
      <c r="K61" s="488">
        <f t="shared" si="10"/>
        <v>112.41979835013748</v>
      </c>
      <c r="L61" s="488" t="e">
        <f t="shared" si="13"/>
        <v>#N/A</v>
      </c>
    </row>
    <row r="62" spans="1:14" ht="15" customHeight="1" x14ac:dyDescent="0.2">
      <c r="A62" s="490" t="s">
        <v>468</v>
      </c>
      <c r="B62" s="487">
        <v>28760</v>
      </c>
      <c r="C62" s="487">
        <v>4054</v>
      </c>
      <c r="D62" s="487">
        <v>2475</v>
      </c>
      <c r="E62" s="488">
        <f t="shared" si="11"/>
        <v>107.89315726290516</v>
      </c>
      <c r="F62" s="488">
        <f t="shared" si="11"/>
        <v>102.45135203436948</v>
      </c>
      <c r="G62" s="488">
        <f t="shared" si="11"/>
        <v>113.42804766269478</v>
      </c>
      <c r="H62" s="489" t="str">
        <f t="shared" si="14"/>
        <v/>
      </c>
      <c r="I62" s="488" t="str">
        <f t="shared" si="12"/>
        <v/>
      </c>
      <c r="J62" s="488" t="str">
        <f t="shared" si="10"/>
        <v/>
      </c>
      <c r="K62" s="488" t="str">
        <f t="shared" si="10"/>
        <v/>
      </c>
      <c r="L62" s="488" t="e">
        <f t="shared" si="13"/>
        <v>#N/A</v>
      </c>
    </row>
    <row r="63" spans="1:14" ht="15" customHeight="1" x14ac:dyDescent="0.2">
      <c r="A63" s="490" t="s">
        <v>469</v>
      </c>
      <c r="B63" s="487">
        <v>28813</v>
      </c>
      <c r="C63" s="487">
        <v>4039</v>
      </c>
      <c r="D63" s="487">
        <v>2468</v>
      </c>
      <c r="E63" s="488">
        <f t="shared" si="11"/>
        <v>108.0919867947179</v>
      </c>
      <c r="F63" s="488">
        <f t="shared" si="11"/>
        <v>102.07227697750821</v>
      </c>
      <c r="G63" s="488">
        <f t="shared" si="11"/>
        <v>113.10724106324473</v>
      </c>
      <c r="H63" s="489" t="str">
        <f t="shared" si="14"/>
        <v/>
      </c>
      <c r="I63" s="488" t="str">
        <f t="shared" si="12"/>
        <v/>
      </c>
      <c r="J63" s="488" t="str">
        <f t="shared" si="10"/>
        <v/>
      </c>
      <c r="K63" s="488" t="str">
        <f t="shared" si="10"/>
        <v/>
      </c>
      <c r="L63" s="488" t="e">
        <f t="shared" si="13"/>
        <v>#N/A</v>
      </c>
    </row>
    <row r="64" spans="1:14" ht="15" customHeight="1" x14ac:dyDescent="0.2">
      <c r="A64" s="490" t="s">
        <v>470</v>
      </c>
      <c r="B64" s="487">
        <v>29039</v>
      </c>
      <c r="C64" s="487">
        <v>4049</v>
      </c>
      <c r="D64" s="487">
        <v>2488</v>
      </c>
      <c r="E64" s="488">
        <f t="shared" si="11"/>
        <v>108.93982593037215</v>
      </c>
      <c r="F64" s="488">
        <f t="shared" si="11"/>
        <v>102.32499368208239</v>
      </c>
      <c r="G64" s="488">
        <f t="shared" si="11"/>
        <v>114.02383134738771</v>
      </c>
      <c r="H64" s="489" t="str">
        <f t="shared" si="14"/>
        <v/>
      </c>
      <c r="I64" s="488" t="str">
        <f t="shared" si="12"/>
        <v/>
      </c>
      <c r="J64" s="488" t="str">
        <f t="shared" si="10"/>
        <v/>
      </c>
      <c r="K64" s="488" t="str">
        <f t="shared" si="10"/>
        <v/>
      </c>
      <c r="L64" s="488" t="e">
        <f t="shared" si="13"/>
        <v>#N/A</v>
      </c>
    </row>
    <row r="65" spans="1:12" ht="15" customHeight="1" x14ac:dyDescent="0.2">
      <c r="A65" s="490">
        <v>42979</v>
      </c>
      <c r="B65" s="487">
        <v>29697</v>
      </c>
      <c r="C65" s="487">
        <v>4007</v>
      </c>
      <c r="D65" s="487">
        <v>2612</v>
      </c>
      <c r="E65" s="488">
        <f t="shared" si="11"/>
        <v>111.40831332533013</v>
      </c>
      <c r="F65" s="488">
        <f t="shared" si="11"/>
        <v>101.26358352287086</v>
      </c>
      <c r="G65" s="488">
        <f t="shared" si="11"/>
        <v>119.70669110907424</v>
      </c>
      <c r="H65" s="489">
        <f t="shared" si="14"/>
        <v>42979</v>
      </c>
      <c r="I65" s="488">
        <f t="shared" si="12"/>
        <v>111.40831332533013</v>
      </c>
      <c r="J65" s="488">
        <f t="shared" si="10"/>
        <v>101.26358352287086</v>
      </c>
      <c r="K65" s="488">
        <f t="shared" si="10"/>
        <v>119.70669110907424</v>
      </c>
      <c r="L65" s="488" t="e">
        <f t="shared" si="13"/>
        <v>#N/A</v>
      </c>
    </row>
    <row r="66" spans="1:12" ht="15" customHeight="1" x14ac:dyDescent="0.2">
      <c r="A66" s="490" t="s">
        <v>471</v>
      </c>
      <c r="B66" s="487">
        <v>29694</v>
      </c>
      <c r="C66" s="487">
        <v>3904</v>
      </c>
      <c r="D66" s="487">
        <v>2613</v>
      </c>
      <c r="E66" s="488">
        <f t="shared" si="11"/>
        <v>111.39705882352942</v>
      </c>
      <c r="F66" s="488">
        <f t="shared" si="11"/>
        <v>98.660601465756898</v>
      </c>
      <c r="G66" s="488">
        <f t="shared" si="11"/>
        <v>119.75252062328138</v>
      </c>
      <c r="H66" s="489" t="str">
        <f t="shared" si="14"/>
        <v/>
      </c>
      <c r="I66" s="488" t="str">
        <f t="shared" si="12"/>
        <v/>
      </c>
      <c r="J66" s="488" t="str">
        <f t="shared" si="10"/>
        <v/>
      </c>
      <c r="K66" s="488" t="str">
        <f t="shared" si="10"/>
        <v/>
      </c>
      <c r="L66" s="488" t="e">
        <f t="shared" si="13"/>
        <v>#N/A</v>
      </c>
    </row>
    <row r="67" spans="1:12" ht="15" customHeight="1" x14ac:dyDescent="0.2">
      <c r="A67" s="490" t="s">
        <v>472</v>
      </c>
      <c r="B67" s="487">
        <v>29514</v>
      </c>
      <c r="C67" s="487">
        <v>3923</v>
      </c>
      <c r="D67" s="487">
        <v>2555</v>
      </c>
      <c r="E67" s="488">
        <f t="shared" si="11"/>
        <v>110.72178871548618</v>
      </c>
      <c r="F67" s="488">
        <f t="shared" si="11"/>
        <v>99.140763204447808</v>
      </c>
      <c r="G67" s="488">
        <f t="shared" si="11"/>
        <v>117.09440879926673</v>
      </c>
      <c r="H67" s="489" t="str">
        <f t="shared" si="14"/>
        <v/>
      </c>
      <c r="I67" s="488" t="str">
        <f t="shared" si="12"/>
        <v/>
      </c>
      <c r="J67" s="488" t="str">
        <f t="shared" si="12"/>
        <v/>
      </c>
      <c r="K67" s="488" t="str">
        <f t="shared" si="12"/>
        <v/>
      </c>
      <c r="L67" s="488" t="e">
        <f t="shared" si="13"/>
        <v>#N/A</v>
      </c>
    </row>
    <row r="68" spans="1:12" ht="15" customHeight="1" x14ac:dyDescent="0.2">
      <c r="A68" s="490" t="s">
        <v>473</v>
      </c>
      <c r="B68" s="487">
        <v>29307</v>
      </c>
      <c r="C68" s="487">
        <v>4047</v>
      </c>
      <c r="D68" s="487">
        <v>2554</v>
      </c>
      <c r="E68" s="488">
        <f t="shared" si="11"/>
        <v>109.9452280912365</v>
      </c>
      <c r="F68" s="488">
        <f t="shared" si="11"/>
        <v>102.27445034116755</v>
      </c>
      <c r="G68" s="488">
        <f t="shared" si="11"/>
        <v>117.04857928505959</v>
      </c>
      <c r="H68" s="489" t="str">
        <f t="shared" si="14"/>
        <v/>
      </c>
      <c r="I68" s="488" t="str">
        <f t="shared" si="12"/>
        <v/>
      </c>
      <c r="J68" s="488" t="str">
        <f t="shared" si="12"/>
        <v/>
      </c>
      <c r="K68" s="488" t="str">
        <f t="shared" si="12"/>
        <v/>
      </c>
      <c r="L68" s="488" t="e">
        <f t="shared" si="13"/>
        <v>#N/A</v>
      </c>
    </row>
    <row r="69" spans="1:12" ht="15" customHeight="1" x14ac:dyDescent="0.2">
      <c r="A69" s="490">
        <v>43344</v>
      </c>
      <c r="B69" s="487">
        <v>29837</v>
      </c>
      <c r="C69" s="487">
        <v>3905</v>
      </c>
      <c r="D69" s="487">
        <v>2590</v>
      </c>
      <c r="E69" s="488">
        <f t="shared" si="11"/>
        <v>111.93352340936376</v>
      </c>
      <c r="F69" s="488">
        <f t="shared" si="11"/>
        <v>98.685873136214312</v>
      </c>
      <c r="G69" s="488">
        <f t="shared" si="11"/>
        <v>118.69844179651696</v>
      </c>
      <c r="H69" s="489">
        <f t="shared" si="14"/>
        <v>43344</v>
      </c>
      <c r="I69" s="488">
        <f t="shared" si="12"/>
        <v>111.93352340936376</v>
      </c>
      <c r="J69" s="488">
        <f t="shared" si="12"/>
        <v>98.685873136214312</v>
      </c>
      <c r="K69" s="488">
        <f t="shared" si="12"/>
        <v>118.69844179651696</v>
      </c>
      <c r="L69" s="488" t="e">
        <f t="shared" si="13"/>
        <v>#N/A</v>
      </c>
    </row>
    <row r="70" spans="1:12" ht="15" customHeight="1" x14ac:dyDescent="0.2">
      <c r="A70" s="490" t="s">
        <v>474</v>
      </c>
      <c r="B70" s="487">
        <v>29568</v>
      </c>
      <c r="C70" s="487">
        <v>3833</v>
      </c>
      <c r="D70" s="487">
        <v>2581</v>
      </c>
      <c r="E70" s="488">
        <f t="shared" si="11"/>
        <v>110.92436974789916</v>
      </c>
      <c r="F70" s="488">
        <f t="shared" si="11"/>
        <v>96.866312863280271</v>
      </c>
      <c r="G70" s="488">
        <f t="shared" si="11"/>
        <v>118.28597616865262</v>
      </c>
      <c r="H70" s="489" t="str">
        <f t="shared" si="14"/>
        <v/>
      </c>
      <c r="I70" s="488" t="str">
        <f t="shared" si="12"/>
        <v/>
      </c>
      <c r="J70" s="488" t="str">
        <f t="shared" si="12"/>
        <v/>
      </c>
      <c r="K70" s="488" t="str">
        <f t="shared" si="12"/>
        <v/>
      </c>
      <c r="L70" s="488" t="e">
        <f t="shared" si="13"/>
        <v>#N/A</v>
      </c>
    </row>
    <row r="71" spans="1:12" ht="15" customHeight="1" x14ac:dyDescent="0.2">
      <c r="A71" s="490" t="s">
        <v>475</v>
      </c>
      <c r="B71" s="487">
        <v>29422</v>
      </c>
      <c r="C71" s="487">
        <v>3756</v>
      </c>
      <c r="D71" s="487">
        <v>2526</v>
      </c>
      <c r="E71" s="491">
        <f t="shared" ref="E71:G75" si="15">IF($A$51=37802,IF(COUNTBLANK(B$51:B$70)&gt;0,#N/A,IF(ISBLANK(B71)=FALSE,B71/B$51*100,#N/A)),IF(COUNTBLANK(B$51:B$75)&gt;0,#N/A,B71/B$51*100))</f>
        <v>110.37665066026409</v>
      </c>
      <c r="F71" s="491">
        <f t="shared" si="15"/>
        <v>94.920394238059131</v>
      </c>
      <c r="G71" s="491">
        <f t="shared" si="15"/>
        <v>115.7653528872594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29309</v>
      </c>
      <c r="C72" s="487">
        <v>3782</v>
      </c>
      <c r="D72" s="487">
        <v>2561</v>
      </c>
      <c r="E72" s="491">
        <f t="shared" si="15"/>
        <v>109.95273109243698</v>
      </c>
      <c r="F72" s="491">
        <f t="shared" si="15"/>
        <v>95.577457669951983</v>
      </c>
      <c r="G72" s="491">
        <f t="shared" si="15"/>
        <v>117.36938588450963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29281</v>
      </c>
      <c r="C73" s="487">
        <v>3659</v>
      </c>
      <c r="D73" s="487">
        <v>2604</v>
      </c>
      <c r="E73" s="491">
        <f t="shared" si="15"/>
        <v>109.84768907563026</v>
      </c>
      <c r="F73" s="491">
        <f t="shared" si="15"/>
        <v>92.469042203689668</v>
      </c>
      <c r="G73" s="491">
        <f t="shared" si="15"/>
        <v>119.34005499541705</v>
      </c>
      <c r="H73" s="492">
        <f>IF(A$51=37802,IF(ISERROR(L73)=TRUE,IF(ISBLANK(A73)=FALSE,IF(MONTH(A73)=MONTH(MAX(A$51:A$75)),A73,""),""),""),IF(ISERROR(L73)=TRUE,IF(MONTH(A73)=MONTH(MAX(A$51:A$75)),A73,""),""))</f>
        <v>43709</v>
      </c>
      <c r="I73" s="488">
        <f t="shared" si="12"/>
        <v>109.84768907563026</v>
      </c>
      <c r="J73" s="488">
        <f t="shared" si="12"/>
        <v>92.469042203689668</v>
      </c>
      <c r="K73" s="488">
        <f t="shared" si="12"/>
        <v>119.34005499541705</v>
      </c>
      <c r="L73" s="488" t="e">
        <f t="shared" si="13"/>
        <v>#N/A</v>
      </c>
    </row>
    <row r="74" spans="1:12" ht="15" customHeight="1" x14ac:dyDescent="0.2">
      <c r="A74" s="490" t="s">
        <v>477</v>
      </c>
      <c r="B74" s="487">
        <v>29220</v>
      </c>
      <c r="C74" s="487">
        <v>3662</v>
      </c>
      <c r="D74" s="487">
        <v>2569</v>
      </c>
      <c r="E74" s="491">
        <f t="shared" si="15"/>
        <v>109.6188475390156</v>
      </c>
      <c r="F74" s="491">
        <f t="shared" si="15"/>
        <v>92.54485721506191</v>
      </c>
      <c r="G74" s="491">
        <f t="shared" si="15"/>
        <v>117.73602199816682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29196</v>
      </c>
      <c r="C75" s="493">
        <v>3471</v>
      </c>
      <c r="D75" s="493">
        <v>2449</v>
      </c>
      <c r="E75" s="491">
        <f t="shared" si="15"/>
        <v>109.52881152460985</v>
      </c>
      <c r="F75" s="491">
        <f t="shared" si="15"/>
        <v>87.717968157695225</v>
      </c>
      <c r="G75" s="491">
        <f t="shared" si="15"/>
        <v>112.23648029330889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109.84768907563026</v>
      </c>
      <c r="J77" s="488">
        <f>IF(J75&lt;&gt;"",J75,IF(J74&lt;&gt;"",J74,IF(J73&lt;&gt;"",J73,IF(J72&lt;&gt;"",J72,IF(J71&lt;&gt;"",J71,IF(J70&lt;&gt;"",J70,""))))))</f>
        <v>92.469042203689668</v>
      </c>
      <c r="K77" s="488">
        <f>IF(K75&lt;&gt;"",K75,IF(K74&lt;&gt;"",K74,IF(K73&lt;&gt;"",K73,IF(K72&lt;&gt;"",K72,IF(K71&lt;&gt;"",K71,IF(K70&lt;&gt;"",K70,""))))))</f>
        <v>119.34005499541705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+9,8%</v>
      </c>
      <c r="J79" s="488" t="str">
        <f>"GeB - ausschließlich: "&amp;IF(J77&gt;100,"+","")&amp;TEXT(J77-100,"0,0")&amp;"%"</f>
        <v>GeB - ausschließlich: -7,5%</v>
      </c>
      <c r="K79" s="488" t="str">
        <f>"GeB - im Nebenjob: "&amp;IF(K77&gt;100,"+","")&amp;TEXT(K77-100,"0,0")&amp;"%"</f>
        <v>GeB - im Nebenjob: +19,3%</v>
      </c>
    </row>
    <row r="81" spans="9:9" ht="15" customHeight="1" x14ac:dyDescent="0.2">
      <c r="I81" s="488" t="str">
        <f>IF(ISERROR(HLOOKUP(1,I$78:K$79,2,FALSE)),"",HLOOKUP(1,I$78:K$79,2,FALSE))</f>
        <v>GeB - im Nebenjob: +19,3%</v>
      </c>
    </row>
    <row r="82" spans="9:9" ht="15" customHeight="1" x14ac:dyDescent="0.2">
      <c r="I82" s="488" t="str">
        <f>IF(ISERROR(HLOOKUP(2,I$78:K$79,2,FALSE)),"",HLOOKUP(2,I$78:K$79,2,FALSE))</f>
        <v>SvB: +9,8%</v>
      </c>
    </row>
    <row r="83" spans="9:9" ht="15" customHeight="1" x14ac:dyDescent="0.2">
      <c r="I83" s="488" t="str">
        <f>IF(ISERROR(HLOOKUP(3,I$78:K$79,2,FALSE)),"",HLOOKUP(3,I$78:K$79,2,FALSE))</f>
        <v>GeB - ausschließlich: -7,5%</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2" t="s">
        <v>481</v>
      </c>
      <c r="B6" s="671"/>
      <c r="C6" s="671"/>
      <c r="D6" s="671"/>
      <c r="E6" s="671"/>
      <c r="F6" s="683"/>
      <c r="G6" s="683"/>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4"/>
      <c r="C17" s="684"/>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6" t="s">
        <v>507</v>
      </c>
      <c r="B35" s="686"/>
      <c r="C35" s="686"/>
      <c r="D35" s="686"/>
      <c r="E35" s="686"/>
      <c r="F35" s="686"/>
      <c r="G35" s="686"/>
      <c r="H35" s="522"/>
    </row>
    <row r="36" spans="1:8" ht="13.15" customHeight="1" x14ac:dyDescent="0.2">
      <c r="A36" s="524"/>
      <c r="B36" s="525"/>
      <c r="C36" s="525"/>
      <c r="D36" s="526"/>
      <c r="E36" s="526"/>
      <c r="F36" s="526"/>
      <c r="G36" s="526"/>
      <c r="H36" s="522"/>
    </row>
    <row r="37" spans="1:8" ht="13.15" customHeight="1" x14ac:dyDescent="0.2">
      <c r="A37" s="685" t="s">
        <v>508</v>
      </c>
      <c r="B37" s="685"/>
      <c r="C37" s="685"/>
      <c r="D37" s="685"/>
      <c r="E37" s="685"/>
      <c r="F37" s="685"/>
      <c r="G37" s="685"/>
      <c r="H37" s="522"/>
    </row>
    <row r="38" spans="1:8" ht="13.15" customHeight="1" x14ac:dyDescent="0.2">
      <c r="A38" s="527"/>
      <c r="B38" s="528"/>
      <c r="C38" s="528"/>
      <c r="D38" s="515"/>
      <c r="E38" s="529"/>
      <c r="F38" s="517"/>
      <c r="G38" s="517"/>
      <c r="H38" s="522"/>
    </row>
    <row r="39" spans="1:8" ht="13.15" customHeight="1" x14ac:dyDescent="0.2">
      <c r="A39" s="687" t="s">
        <v>509</v>
      </c>
      <c r="B39" s="687"/>
      <c r="C39" s="687"/>
      <c r="D39" s="687"/>
      <c r="E39" s="687"/>
      <c r="F39" s="688"/>
      <c r="G39" s="688"/>
    </row>
    <row r="40" spans="1:8" ht="13.15" customHeight="1" x14ac:dyDescent="0.2">
      <c r="A40" s="688"/>
      <c r="B40" s="688"/>
      <c r="C40" s="688"/>
      <c r="D40" s="688"/>
      <c r="E40" s="688"/>
      <c r="F40" s="688"/>
      <c r="G40" s="688"/>
    </row>
    <row r="41" spans="1:8" ht="13.15" customHeight="1" x14ac:dyDescent="0.2">
      <c r="A41" s="530"/>
      <c r="B41" s="530"/>
      <c r="C41" s="530"/>
      <c r="D41" s="531"/>
      <c r="E41" s="531"/>
      <c r="F41" s="522"/>
      <c r="G41" s="522"/>
    </row>
    <row r="42" spans="1:8" ht="13.15" customHeight="1" x14ac:dyDescent="0.2">
      <c r="A42" s="689" t="s">
        <v>510</v>
      </c>
      <c r="B42" s="690"/>
      <c r="C42" s="690"/>
      <c r="D42" s="690"/>
      <c r="E42" s="690"/>
      <c r="F42" s="690"/>
      <c r="G42" s="690"/>
    </row>
    <row r="43" spans="1:8" ht="13.15" customHeight="1" x14ac:dyDescent="0.2">
      <c r="A43" s="685" t="s">
        <v>511</v>
      </c>
      <c r="B43" s="685"/>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5" t="s">
        <v>7</v>
      </c>
      <c r="B4" s="555"/>
      <c r="C4" s="555"/>
      <c r="D4" s="555"/>
      <c r="E4" s="555"/>
      <c r="F4" s="555"/>
    </row>
    <row r="5" spans="1:6" ht="12.75" customHeight="1" x14ac:dyDescent="0.2">
      <c r="A5" s="21"/>
      <c r="B5" s="22"/>
      <c r="C5" s="21"/>
      <c r="D5" s="22"/>
      <c r="E5" s="21"/>
      <c r="F5" s="21"/>
    </row>
    <row r="6" spans="1:6" ht="12.75" customHeight="1" x14ac:dyDescent="0.2">
      <c r="A6" s="25" t="s">
        <v>8</v>
      </c>
      <c r="B6" s="26"/>
      <c r="C6" s="556" t="s">
        <v>9</v>
      </c>
      <c r="D6" s="556"/>
      <c r="E6" s="556"/>
      <c r="F6" s="556"/>
    </row>
    <row r="7" spans="1:6" ht="12.75" customHeight="1" x14ac:dyDescent="0.2">
      <c r="A7" s="25"/>
      <c r="B7" s="26"/>
      <c r="C7" s="27"/>
      <c r="D7" s="27"/>
      <c r="E7" s="27"/>
      <c r="F7" s="27"/>
    </row>
    <row r="8" spans="1:6" ht="12.75" customHeight="1" x14ac:dyDescent="0.2">
      <c r="A8" s="25" t="s">
        <v>10</v>
      </c>
      <c r="B8" s="26"/>
      <c r="C8" s="556" t="s">
        <v>11</v>
      </c>
      <c r="D8" s="556"/>
      <c r="E8" s="556"/>
      <c r="F8" s="556"/>
    </row>
    <row r="9" spans="1:6" ht="12.75" customHeight="1" x14ac:dyDescent="0.2">
      <c r="A9" s="25"/>
      <c r="B9" s="26"/>
      <c r="C9" s="27"/>
      <c r="D9" s="27"/>
      <c r="E9" s="27"/>
      <c r="F9" s="27"/>
    </row>
    <row r="10" spans="1:6" ht="12.75" customHeight="1" x14ac:dyDescent="0.2">
      <c r="A10" s="25" t="s">
        <v>12</v>
      </c>
      <c r="C10" s="557" t="s">
        <v>13</v>
      </c>
      <c r="D10" s="557"/>
      <c r="E10" s="557"/>
      <c r="F10" s="557"/>
    </row>
    <row r="11" spans="1:6" ht="12.75" customHeight="1" x14ac:dyDescent="0.2">
      <c r="A11" s="22"/>
      <c r="B11" s="21"/>
      <c r="C11" s="28"/>
      <c r="D11" s="27"/>
      <c r="E11" s="29"/>
      <c r="F11" s="27"/>
    </row>
    <row r="12" spans="1:6" ht="12.75" customHeight="1" x14ac:dyDescent="0.2">
      <c r="A12" s="25" t="s">
        <v>14</v>
      </c>
      <c r="B12" s="21"/>
      <c r="C12" s="558" t="s">
        <v>15</v>
      </c>
      <c r="D12" s="558"/>
      <c r="E12" s="558"/>
      <c r="F12" s="558"/>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9" t="s">
        <v>20</v>
      </c>
      <c r="B18" s="559"/>
      <c r="C18" s="31" t="s">
        <v>21</v>
      </c>
      <c r="D18" s="27"/>
      <c r="E18" s="27"/>
      <c r="F18" s="27"/>
    </row>
    <row r="19" spans="1:6" ht="12.75" customHeight="1" x14ac:dyDescent="0.2">
      <c r="A19" s="22"/>
      <c r="B19" s="21"/>
      <c r="C19" s="32"/>
      <c r="D19" s="27"/>
      <c r="E19" s="27"/>
      <c r="F19" s="27"/>
    </row>
    <row r="20" spans="1:6" ht="89.25" customHeight="1" x14ac:dyDescent="0.2">
      <c r="A20" s="25" t="s">
        <v>22</v>
      </c>
      <c r="B20" s="21"/>
      <c r="C20" s="556" t="s">
        <v>23</v>
      </c>
      <c r="D20" s="556"/>
      <c r="E20" s="556"/>
      <c r="F20" s="556"/>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0" t="s">
        <v>38</v>
      </c>
      <c r="D33" s="554"/>
      <c r="E33" s="554"/>
      <c r="F33" s="554"/>
    </row>
    <row r="34" spans="1:6" ht="12.75" customHeight="1" x14ac:dyDescent="0.2">
      <c r="A34" s="26"/>
      <c r="B34" s="26"/>
      <c r="C34" s="561" t="s">
        <v>39</v>
      </c>
      <c r="D34" s="562"/>
      <c r="E34" s="562"/>
      <c r="F34" s="562"/>
    </row>
    <row r="35" spans="1:6" ht="25.5" customHeight="1" x14ac:dyDescent="0.2">
      <c r="A35" s="26"/>
      <c r="B35" s="26"/>
      <c r="C35" s="563" t="s">
        <v>40</v>
      </c>
      <c r="D35" s="564"/>
      <c r="E35" s="564"/>
      <c r="F35" s="564"/>
    </row>
    <row r="36" spans="1:6" ht="12.75" x14ac:dyDescent="0.2">
      <c r="B36" s="26"/>
    </row>
    <row r="37" spans="1:6" ht="12.75" x14ac:dyDescent="0.2">
      <c r="A37" s="22" t="s">
        <v>41</v>
      </c>
      <c r="C37" s="45" t="s">
        <v>42</v>
      </c>
      <c r="D37" s="36"/>
      <c r="E37" s="36"/>
      <c r="F37" s="36"/>
    </row>
    <row r="38" spans="1:6" ht="28.5" customHeight="1" x14ac:dyDescent="0.2">
      <c r="C38" s="554" t="s">
        <v>43</v>
      </c>
      <c r="D38" s="554"/>
      <c r="E38" s="554"/>
      <c r="F38" s="554"/>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8" t="s">
        <v>91</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95"/>
      <c r="F5" s="95"/>
      <c r="G5" s="95"/>
      <c r="H5" s="95"/>
      <c r="I5" s="95"/>
      <c r="J5" s="95"/>
    </row>
    <row r="6" spans="1:15" s="94" customFormat="1" ht="11.25" customHeight="1" x14ac:dyDescent="0.2">
      <c r="A6" s="572"/>
      <c r="B6" s="573"/>
      <c r="C6" s="573"/>
      <c r="D6" s="573"/>
      <c r="E6" s="573"/>
      <c r="F6" s="573"/>
      <c r="G6" s="573"/>
      <c r="H6" s="573"/>
      <c r="I6" s="573"/>
      <c r="J6" s="573"/>
    </row>
    <row r="7" spans="1:15" s="91" customFormat="1" ht="12" customHeight="1" x14ac:dyDescent="0.2">
      <c r="A7" s="574" t="s">
        <v>93</v>
      </c>
      <c r="B7" s="575"/>
      <c r="C7" s="580" t="s">
        <v>94</v>
      </c>
      <c r="D7" s="583" t="s">
        <v>95</v>
      </c>
      <c r="E7" s="584"/>
      <c r="F7" s="584"/>
      <c r="G7" s="584"/>
      <c r="H7" s="585"/>
      <c r="I7" s="586" t="s">
        <v>96</v>
      </c>
      <c r="J7" s="587"/>
      <c r="K7" s="96"/>
      <c r="L7" s="96"/>
      <c r="M7" s="96"/>
      <c r="N7" s="96"/>
      <c r="O7" s="96"/>
    </row>
    <row r="8" spans="1:15" ht="34.5" customHeight="1" x14ac:dyDescent="0.2">
      <c r="A8" s="576"/>
      <c r="B8" s="577"/>
      <c r="C8" s="581"/>
      <c r="D8" s="590" t="s">
        <v>97</v>
      </c>
      <c r="E8" s="590" t="s">
        <v>98</v>
      </c>
      <c r="F8" s="590" t="s">
        <v>99</v>
      </c>
      <c r="G8" s="590" t="s">
        <v>100</v>
      </c>
      <c r="H8" s="590" t="s">
        <v>101</v>
      </c>
      <c r="I8" s="588"/>
      <c r="J8" s="589"/>
    </row>
    <row r="9" spans="1:15" ht="12" customHeight="1" x14ac:dyDescent="0.2">
      <c r="A9" s="576"/>
      <c r="B9" s="577"/>
      <c r="C9" s="581"/>
      <c r="D9" s="591"/>
      <c r="E9" s="591"/>
      <c r="F9" s="591"/>
      <c r="G9" s="591"/>
      <c r="H9" s="591"/>
      <c r="I9" s="98" t="s">
        <v>102</v>
      </c>
      <c r="J9" s="99" t="s">
        <v>103</v>
      </c>
    </row>
    <row r="10" spans="1:15" ht="12" customHeight="1" x14ac:dyDescent="0.2">
      <c r="A10" s="578"/>
      <c r="B10" s="579"/>
      <c r="C10" s="582"/>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29196</v>
      </c>
      <c r="E12" s="114">
        <v>29220</v>
      </c>
      <c r="F12" s="114">
        <v>29281</v>
      </c>
      <c r="G12" s="114">
        <v>29309</v>
      </c>
      <c r="H12" s="114">
        <v>29422</v>
      </c>
      <c r="I12" s="115">
        <v>-226</v>
      </c>
      <c r="J12" s="116">
        <v>-0.76813268982394123</v>
      </c>
      <c r="N12" s="117"/>
    </row>
    <row r="13" spans="1:15" s="110" customFormat="1" ht="13.5" customHeight="1" x14ac:dyDescent="0.2">
      <c r="A13" s="118" t="s">
        <v>105</v>
      </c>
      <c r="B13" s="119" t="s">
        <v>106</v>
      </c>
      <c r="C13" s="113">
        <v>47.725715851486505</v>
      </c>
      <c r="D13" s="114">
        <v>13934</v>
      </c>
      <c r="E13" s="114">
        <v>14045</v>
      </c>
      <c r="F13" s="114">
        <v>14317</v>
      </c>
      <c r="G13" s="114">
        <v>14523</v>
      </c>
      <c r="H13" s="114">
        <v>14701</v>
      </c>
      <c r="I13" s="115">
        <v>-767</v>
      </c>
      <c r="J13" s="116">
        <v>-5.2173321542752191</v>
      </c>
    </row>
    <row r="14" spans="1:15" s="110" customFormat="1" ht="13.5" customHeight="1" x14ac:dyDescent="0.2">
      <c r="A14" s="120"/>
      <c r="B14" s="119" t="s">
        <v>107</v>
      </c>
      <c r="C14" s="113">
        <v>52.274284148513495</v>
      </c>
      <c r="D14" s="114">
        <v>15262</v>
      </c>
      <c r="E14" s="114">
        <v>15175</v>
      </c>
      <c r="F14" s="114">
        <v>14964</v>
      </c>
      <c r="G14" s="114">
        <v>14786</v>
      </c>
      <c r="H14" s="114">
        <v>14721</v>
      </c>
      <c r="I14" s="115">
        <v>541</v>
      </c>
      <c r="J14" s="116">
        <v>3.675022077304531</v>
      </c>
    </row>
    <row r="15" spans="1:15" s="110" customFormat="1" ht="13.5" customHeight="1" x14ac:dyDescent="0.2">
      <c r="A15" s="118" t="s">
        <v>105</v>
      </c>
      <c r="B15" s="121" t="s">
        <v>108</v>
      </c>
      <c r="C15" s="113">
        <v>11.344019728729963</v>
      </c>
      <c r="D15" s="114">
        <v>3312</v>
      </c>
      <c r="E15" s="114">
        <v>3457</v>
      </c>
      <c r="F15" s="114">
        <v>3425</v>
      </c>
      <c r="G15" s="114">
        <v>3209</v>
      </c>
      <c r="H15" s="114">
        <v>3283</v>
      </c>
      <c r="I15" s="115">
        <v>29</v>
      </c>
      <c r="J15" s="116">
        <v>0.88333840999086199</v>
      </c>
    </row>
    <row r="16" spans="1:15" s="110" customFormat="1" ht="13.5" customHeight="1" x14ac:dyDescent="0.2">
      <c r="A16" s="118"/>
      <c r="B16" s="121" t="s">
        <v>109</v>
      </c>
      <c r="C16" s="113">
        <v>66.605014385532272</v>
      </c>
      <c r="D16" s="114">
        <v>19446</v>
      </c>
      <c r="E16" s="114">
        <v>19419</v>
      </c>
      <c r="F16" s="114">
        <v>19615</v>
      </c>
      <c r="G16" s="114">
        <v>19827</v>
      </c>
      <c r="H16" s="114">
        <v>19950</v>
      </c>
      <c r="I16" s="115">
        <v>-504</v>
      </c>
      <c r="J16" s="116">
        <v>-2.5263157894736841</v>
      </c>
    </row>
    <row r="17" spans="1:10" s="110" customFormat="1" ht="13.5" customHeight="1" x14ac:dyDescent="0.2">
      <c r="A17" s="118"/>
      <c r="B17" s="121" t="s">
        <v>110</v>
      </c>
      <c r="C17" s="113">
        <v>21.026852993560762</v>
      </c>
      <c r="D17" s="114">
        <v>6139</v>
      </c>
      <c r="E17" s="114">
        <v>6055</v>
      </c>
      <c r="F17" s="114">
        <v>5954</v>
      </c>
      <c r="G17" s="114">
        <v>5982</v>
      </c>
      <c r="H17" s="114">
        <v>5895</v>
      </c>
      <c r="I17" s="115">
        <v>244</v>
      </c>
      <c r="J17" s="116">
        <v>4.1391009329940625</v>
      </c>
    </row>
    <row r="18" spans="1:10" s="110" customFormat="1" ht="13.5" customHeight="1" x14ac:dyDescent="0.2">
      <c r="A18" s="120"/>
      <c r="B18" s="121" t="s">
        <v>111</v>
      </c>
      <c r="C18" s="113">
        <v>1.0241128921770106</v>
      </c>
      <c r="D18" s="114">
        <v>299</v>
      </c>
      <c r="E18" s="114">
        <v>289</v>
      </c>
      <c r="F18" s="114">
        <v>287</v>
      </c>
      <c r="G18" s="114">
        <v>291</v>
      </c>
      <c r="H18" s="114">
        <v>294</v>
      </c>
      <c r="I18" s="115">
        <v>5</v>
      </c>
      <c r="J18" s="116">
        <v>1.7006802721088434</v>
      </c>
    </row>
    <row r="19" spans="1:10" s="110" customFormat="1" ht="13.5" customHeight="1" x14ac:dyDescent="0.2">
      <c r="A19" s="120"/>
      <c r="B19" s="121" t="s">
        <v>112</v>
      </c>
      <c r="C19" s="113">
        <v>0.37333881353610082</v>
      </c>
      <c r="D19" s="114">
        <v>109</v>
      </c>
      <c r="E19" s="114">
        <v>105</v>
      </c>
      <c r="F19" s="114">
        <v>111</v>
      </c>
      <c r="G19" s="114">
        <v>94</v>
      </c>
      <c r="H19" s="114">
        <v>95</v>
      </c>
      <c r="I19" s="115">
        <v>14</v>
      </c>
      <c r="J19" s="116">
        <v>14.736842105263158</v>
      </c>
    </row>
    <row r="20" spans="1:10" s="110" customFormat="1" ht="13.5" customHeight="1" x14ac:dyDescent="0.2">
      <c r="A20" s="118" t="s">
        <v>113</v>
      </c>
      <c r="B20" s="122" t="s">
        <v>114</v>
      </c>
      <c r="C20" s="113">
        <v>67.512672968899849</v>
      </c>
      <c r="D20" s="114">
        <v>19711</v>
      </c>
      <c r="E20" s="114">
        <v>19804</v>
      </c>
      <c r="F20" s="114">
        <v>19980</v>
      </c>
      <c r="G20" s="114">
        <v>20046</v>
      </c>
      <c r="H20" s="114">
        <v>20280</v>
      </c>
      <c r="I20" s="115">
        <v>-569</v>
      </c>
      <c r="J20" s="116">
        <v>-2.8057199211045365</v>
      </c>
    </row>
    <row r="21" spans="1:10" s="110" customFormat="1" ht="13.5" customHeight="1" x14ac:dyDescent="0.2">
      <c r="A21" s="120"/>
      <c r="B21" s="122" t="s">
        <v>115</v>
      </c>
      <c r="C21" s="113">
        <v>32.487327031100151</v>
      </c>
      <c r="D21" s="114">
        <v>9485</v>
      </c>
      <c r="E21" s="114">
        <v>9416</v>
      </c>
      <c r="F21" s="114">
        <v>9301</v>
      </c>
      <c r="G21" s="114">
        <v>9263</v>
      </c>
      <c r="H21" s="114">
        <v>9142</v>
      </c>
      <c r="I21" s="115">
        <v>343</v>
      </c>
      <c r="J21" s="116">
        <v>3.7519142419601836</v>
      </c>
    </row>
    <row r="22" spans="1:10" s="110" customFormat="1" ht="13.5" customHeight="1" x14ac:dyDescent="0.2">
      <c r="A22" s="118" t="s">
        <v>113</v>
      </c>
      <c r="B22" s="122" t="s">
        <v>116</v>
      </c>
      <c r="C22" s="113">
        <v>85.994656802301691</v>
      </c>
      <c r="D22" s="114">
        <v>25107</v>
      </c>
      <c r="E22" s="114">
        <v>25089</v>
      </c>
      <c r="F22" s="114">
        <v>25134</v>
      </c>
      <c r="G22" s="114">
        <v>25104</v>
      </c>
      <c r="H22" s="114">
        <v>25255</v>
      </c>
      <c r="I22" s="115">
        <v>-148</v>
      </c>
      <c r="J22" s="116">
        <v>-0.58602256978816081</v>
      </c>
    </row>
    <row r="23" spans="1:10" s="110" customFormat="1" ht="13.5" customHeight="1" x14ac:dyDescent="0.2">
      <c r="A23" s="123"/>
      <c r="B23" s="124" t="s">
        <v>117</v>
      </c>
      <c r="C23" s="125">
        <v>13.936840663104535</v>
      </c>
      <c r="D23" s="114">
        <v>4069</v>
      </c>
      <c r="E23" s="114">
        <v>4109</v>
      </c>
      <c r="F23" s="114">
        <v>4125</v>
      </c>
      <c r="G23" s="114">
        <v>4182</v>
      </c>
      <c r="H23" s="114">
        <v>4144</v>
      </c>
      <c r="I23" s="115">
        <v>-75</v>
      </c>
      <c r="J23" s="116">
        <v>-1.8098455598455598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5920</v>
      </c>
      <c r="E26" s="114">
        <v>6231</v>
      </c>
      <c r="F26" s="114">
        <v>6263</v>
      </c>
      <c r="G26" s="114">
        <v>6343</v>
      </c>
      <c r="H26" s="140">
        <v>6282</v>
      </c>
      <c r="I26" s="115">
        <v>-362</v>
      </c>
      <c r="J26" s="116">
        <v>-5.7624960203756768</v>
      </c>
    </row>
    <row r="27" spans="1:10" s="110" customFormat="1" ht="13.5" customHeight="1" x14ac:dyDescent="0.2">
      <c r="A27" s="118" t="s">
        <v>105</v>
      </c>
      <c r="B27" s="119" t="s">
        <v>106</v>
      </c>
      <c r="C27" s="113">
        <v>38.66554054054054</v>
      </c>
      <c r="D27" s="115">
        <v>2289</v>
      </c>
      <c r="E27" s="114">
        <v>2431</v>
      </c>
      <c r="F27" s="114">
        <v>2473</v>
      </c>
      <c r="G27" s="114">
        <v>2507</v>
      </c>
      <c r="H27" s="140">
        <v>2477</v>
      </c>
      <c r="I27" s="115">
        <v>-188</v>
      </c>
      <c r="J27" s="116">
        <v>-7.5898264029067422</v>
      </c>
    </row>
    <row r="28" spans="1:10" s="110" customFormat="1" ht="13.5" customHeight="1" x14ac:dyDescent="0.2">
      <c r="A28" s="120"/>
      <c r="B28" s="119" t="s">
        <v>107</v>
      </c>
      <c r="C28" s="113">
        <v>61.33445945945946</v>
      </c>
      <c r="D28" s="115">
        <v>3631</v>
      </c>
      <c r="E28" s="114">
        <v>3800</v>
      </c>
      <c r="F28" s="114">
        <v>3790</v>
      </c>
      <c r="G28" s="114">
        <v>3836</v>
      </c>
      <c r="H28" s="140">
        <v>3805</v>
      </c>
      <c r="I28" s="115">
        <v>-174</v>
      </c>
      <c r="J28" s="116">
        <v>-4.5729303547963207</v>
      </c>
    </row>
    <row r="29" spans="1:10" s="110" customFormat="1" ht="13.5" customHeight="1" x14ac:dyDescent="0.2">
      <c r="A29" s="118" t="s">
        <v>105</v>
      </c>
      <c r="B29" s="121" t="s">
        <v>108</v>
      </c>
      <c r="C29" s="113">
        <v>19.087837837837839</v>
      </c>
      <c r="D29" s="115">
        <v>1130</v>
      </c>
      <c r="E29" s="114">
        <v>1207</v>
      </c>
      <c r="F29" s="114">
        <v>1237</v>
      </c>
      <c r="G29" s="114">
        <v>1273</v>
      </c>
      <c r="H29" s="140">
        <v>1220</v>
      </c>
      <c r="I29" s="115">
        <v>-90</v>
      </c>
      <c r="J29" s="116">
        <v>-7.3770491803278686</v>
      </c>
    </row>
    <row r="30" spans="1:10" s="110" customFormat="1" ht="13.5" customHeight="1" x14ac:dyDescent="0.2">
      <c r="A30" s="118"/>
      <c r="B30" s="121" t="s">
        <v>109</v>
      </c>
      <c r="C30" s="113">
        <v>46.925675675675677</v>
      </c>
      <c r="D30" s="115">
        <v>2778</v>
      </c>
      <c r="E30" s="114">
        <v>2973</v>
      </c>
      <c r="F30" s="114">
        <v>2994</v>
      </c>
      <c r="G30" s="114">
        <v>3016</v>
      </c>
      <c r="H30" s="140">
        <v>3018</v>
      </c>
      <c r="I30" s="115">
        <v>-240</v>
      </c>
      <c r="J30" s="116">
        <v>-7.9522862823061633</v>
      </c>
    </row>
    <row r="31" spans="1:10" s="110" customFormat="1" ht="13.5" customHeight="1" x14ac:dyDescent="0.2">
      <c r="A31" s="118"/>
      <c r="B31" s="121" t="s">
        <v>110</v>
      </c>
      <c r="C31" s="113">
        <v>18.75</v>
      </c>
      <c r="D31" s="115">
        <v>1110</v>
      </c>
      <c r="E31" s="114">
        <v>1129</v>
      </c>
      <c r="F31" s="114">
        <v>1127</v>
      </c>
      <c r="G31" s="114">
        <v>1153</v>
      </c>
      <c r="H31" s="140">
        <v>1146</v>
      </c>
      <c r="I31" s="115">
        <v>-36</v>
      </c>
      <c r="J31" s="116">
        <v>-3.1413612565445028</v>
      </c>
    </row>
    <row r="32" spans="1:10" s="110" customFormat="1" ht="13.5" customHeight="1" x14ac:dyDescent="0.2">
      <c r="A32" s="120"/>
      <c r="B32" s="121" t="s">
        <v>111</v>
      </c>
      <c r="C32" s="113">
        <v>15.236486486486486</v>
      </c>
      <c r="D32" s="115">
        <v>902</v>
      </c>
      <c r="E32" s="114">
        <v>922</v>
      </c>
      <c r="F32" s="114">
        <v>905</v>
      </c>
      <c r="G32" s="114">
        <v>901</v>
      </c>
      <c r="H32" s="140">
        <v>898</v>
      </c>
      <c r="I32" s="115">
        <v>4</v>
      </c>
      <c r="J32" s="116">
        <v>0.44543429844097998</v>
      </c>
    </row>
    <row r="33" spans="1:10" s="110" customFormat="1" ht="13.5" customHeight="1" x14ac:dyDescent="0.2">
      <c r="A33" s="120"/>
      <c r="B33" s="121" t="s">
        <v>112</v>
      </c>
      <c r="C33" s="113">
        <v>1.3513513513513513</v>
      </c>
      <c r="D33" s="115">
        <v>80</v>
      </c>
      <c r="E33" s="114">
        <v>81</v>
      </c>
      <c r="F33" s="114">
        <v>77</v>
      </c>
      <c r="G33" s="114">
        <v>73</v>
      </c>
      <c r="H33" s="140">
        <v>78</v>
      </c>
      <c r="I33" s="115">
        <v>2</v>
      </c>
      <c r="J33" s="116">
        <v>2.5641025641025643</v>
      </c>
    </row>
    <row r="34" spans="1:10" s="110" customFormat="1" ht="13.5" customHeight="1" x14ac:dyDescent="0.2">
      <c r="A34" s="118" t="s">
        <v>113</v>
      </c>
      <c r="B34" s="122" t="s">
        <v>116</v>
      </c>
      <c r="C34" s="113">
        <v>84.628378378378372</v>
      </c>
      <c r="D34" s="115">
        <v>5010</v>
      </c>
      <c r="E34" s="114">
        <v>5258</v>
      </c>
      <c r="F34" s="114">
        <v>5292</v>
      </c>
      <c r="G34" s="114">
        <v>5391</v>
      </c>
      <c r="H34" s="140">
        <v>5367</v>
      </c>
      <c r="I34" s="115">
        <v>-357</v>
      </c>
      <c r="J34" s="116">
        <v>-6.6517607602012294</v>
      </c>
    </row>
    <row r="35" spans="1:10" s="110" customFormat="1" ht="13.5" customHeight="1" x14ac:dyDescent="0.2">
      <c r="A35" s="118"/>
      <c r="B35" s="119" t="s">
        <v>117</v>
      </c>
      <c r="C35" s="113">
        <v>14.932432432432432</v>
      </c>
      <c r="D35" s="115">
        <v>884</v>
      </c>
      <c r="E35" s="114">
        <v>950</v>
      </c>
      <c r="F35" s="114">
        <v>952</v>
      </c>
      <c r="G35" s="114">
        <v>937</v>
      </c>
      <c r="H35" s="140">
        <v>897</v>
      </c>
      <c r="I35" s="115">
        <v>-13</v>
      </c>
      <c r="J35" s="116">
        <v>-1.4492753623188406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3471</v>
      </c>
      <c r="E37" s="114">
        <v>3662</v>
      </c>
      <c r="F37" s="114">
        <v>3659</v>
      </c>
      <c r="G37" s="114">
        <v>3782</v>
      </c>
      <c r="H37" s="140">
        <v>3756</v>
      </c>
      <c r="I37" s="115">
        <v>-285</v>
      </c>
      <c r="J37" s="116">
        <v>-7.5878594249201274</v>
      </c>
    </row>
    <row r="38" spans="1:10" s="110" customFormat="1" ht="13.5" customHeight="1" x14ac:dyDescent="0.2">
      <c r="A38" s="118" t="s">
        <v>105</v>
      </c>
      <c r="B38" s="119" t="s">
        <v>106</v>
      </c>
      <c r="C38" s="113">
        <v>35.724575050417748</v>
      </c>
      <c r="D38" s="115">
        <v>1240</v>
      </c>
      <c r="E38" s="114">
        <v>1340</v>
      </c>
      <c r="F38" s="114">
        <v>1333</v>
      </c>
      <c r="G38" s="114">
        <v>1406</v>
      </c>
      <c r="H38" s="140">
        <v>1374</v>
      </c>
      <c r="I38" s="115">
        <v>-134</v>
      </c>
      <c r="J38" s="116">
        <v>-9.7525473071324598</v>
      </c>
    </row>
    <row r="39" spans="1:10" s="110" customFormat="1" ht="13.5" customHeight="1" x14ac:dyDescent="0.2">
      <c r="A39" s="120"/>
      <c r="B39" s="119" t="s">
        <v>107</v>
      </c>
      <c r="C39" s="113">
        <v>64.275424949582259</v>
      </c>
      <c r="D39" s="115">
        <v>2231</v>
      </c>
      <c r="E39" s="114">
        <v>2322</v>
      </c>
      <c r="F39" s="114">
        <v>2326</v>
      </c>
      <c r="G39" s="114">
        <v>2376</v>
      </c>
      <c r="H39" s="140">
        <v>2382</v>
      </c>
      <c r="I39" s="115">
        <v>-151</v>
      </c>
      <c r="J39" s="116">
        <v>-6.3392107472712009</v>
      </c>
    </row>
    <row r="40" spans="1:10" s="110" customFormat="1" ht="13.5" customHeight="1" x14ac:dyDescent="0.2">
      <c r="A40" s="118" t="s">
        <v>105</v>
      </c>
      <c r="B40" s="121" t="s">
        <v>108</v>
      </c>
      <c r="C40" s="113">
        <v>22.673581100547391</v>
      </c>
      <c r="D40" s="115">
        <v>787</v>
      </c>
      <c r="E40" s="114">
        <v>843</v>
      </c>
      <c r="F40" s="114">
        <v>854</v>
      </c>
      <c r="G40" s="114">
        <v>936</v>
      </c>
      <c r="H40" s="140">
        <v>879</v>
      </c>
      <c r="I40" s="115">
        <v>-92</v>
      </c>
      <c r="J40" s="116">
        <v>-10.466439135381115</v>
      </c>
    </row>
    <row r="41" spans="1:10" s="110" customFormat="1" ht="13.5" customHeight="1" x14ac:dyDescent="0.2">
      <c r="A41" s="118"/>
      <c r="B41" s="121" t="s">
        <v>109</v>
      </c>
      <c r="C41" s="113">
        <v>33.362143474503029</v>
      </c>
      <c r="D41" s="115">
        <v>1158</v>
      </c>
      <c r="E41" s="114">
        <v>1257</v>
      </c>
      <c r="F41" s="114">
        <v>1260</v>
      </c>
      <c r="G41" s="114">
        <v>1271</v>
      </c>
      <c r="H41" s="140">
        <v>1320</v>
      </c>
      <c r="I41" s="115">
        <v>-162</v>
      </c>
      <c r="J41" s="116">
        <v>-12.272727272727273</v>
      </c>
    </row>
    <row r="42" spans="1:10" s="110" customFormat="1" ht="13.5" customHeight="1" x14ac:dyDescent="0.2">
      <c r="A42" s="118"/>
      <c r="B42" s="121" t="s">
        <v>110</v>
      </c>
      <c r="C42" s="113">
        <v>18.928262748487466</v>
      </c>
      <c r="D42" s="115">
        <v>657</v>
      </c>
      <c r="E42" s="114">
        <v>670</v>
      </c>
      <c r="F42" s="114">
        <v>671</v>
      </c>
      <c r="G42" s="114">
        <v>699</v>
      </c>
      <c r="H42" s="140">
        <v>690</v>
      </c>
      <c r="I42" s="115">
        <v>-33</v>
      </c>
      <c r="J42" s="116">
        <v>-4.7826086956521738</v>
      </c>
    </row>
    <row r="43" spans="1:10" s="110" customFormat="1" ht="13.5" customHeight="1" x14ac:dyDescent="0.2">
      <c r="A43" s="120"/>
      <c r="B43" s="121" t="s">
        <v>111</v>
      </c>
      <c r="C43" s="113">
        <v>25.036012676462114</v>
      </c>
      <c r="D43" s="115">
        <v>869</v>
      </c>
      <c r="E43" s="114">
        <v>892</v>
      </c>
      <c r="F43" s="114">
        <v>874</v>
      </c>
      <c r="G43" s="114">
        <v>876</v>
      </c>
      <c r="H43" s="140">
        <v>867</v>
      </c>
      <c r="I43" s="115">
        <v>2</v>
      </c>
      <c r="J43" s="116">
        <v>0.23068050749711649</v>
      </c>
    </row>
    <row r="44" spans="1:10" s="110" customFormat="1" ht="13.5" customHeight="1" x14ac:dyDescent="0.2">
      <c r="A44" s="120"/>
      <c r="B44" s="121" t="s">
        <v>112</v>
      </c>
      <c r="C44" s="113">
        <v>2.016709881878421</v>
      </c>
      <c r="D44" s="115">
        <v>70</v>
      </c>
      <c r="E44" s="114">
        <v>75</v>
      </c>
      <c r="F44" s="114">
        <v>70</v>
      </c>
      <c r="G44" s="114">
        <v>69</v>
      </c>
      <c r="H44" s="140">
        <v>70</v>
      </c>
      <c r="I44" s="115">
        <v>0</v>
      </c>
      <c r="J44" s="116">
        <v>0</v>
      </c>
    </row>
    <row r="45" spans="1:10" s="110" customFormat="1" ht="13.5" customHeight="1" x14ac:dyDescent="0.2">
      <c r="A45" s="118" t="s">
        <v>113</v>
      </c>
      <c r="B45" s="122" t="s">
        <v>116</v>
      </c>
      <c r="C45" s="113">
        <v>85.969461250360126</v>
      </c>
      <c r="D45" s="115">
        <v>2984</v>
      </c>
      <c r="E45" s="114">
        <v>3123</v>
      </c>
      <c r="F45" s="114">
        <v>3125</v>
      </c>
      <c r="G45" s="114">
        <v>3246</v>
      </c>
      <c r="H45" s="140">
        <v>3234</v>
      </c>
      <c r="I45" s="115">
        <v>-250</v>
      </c>
      <c r="J45" s="116">
        <v>-7.7303648732220163</v>
      </c>
    </row>
    <row r="46" spans="1:10" s="110" customFormat="1" ht="13.5" customHeight="1" x14ac:dyDescent="0.2">
      <c r="A46" s="118"/>
      <c r="B46" s="119" t="s">
        <v>117</v>
      </c>
      <c r="C46" s="113">
        <v>13.281475079227889</v>
      </c>
      <c r="D46" s="115">
        <v>461</v>
      </c>
      <c r="E46" s="114">
        <v>516</v>
      </c>
      <c r="F46" s="114">
        <v>515</v>
      </c>
      <c r="G46" s="114">
        <v>521</v>
      </c>
      <c r="H46" s="140">
        <v>504</v>
      </c>
      <c r="I46" s="115">
        <v>-43</v>
      </c>
      <c r="J46" s="116">
        <v>-8.5317460317460316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2449</v>
      </c>
      <c r="E48" s="114">
        <v>2569</v>
      </c>
      <c r="F48" s="114">
        <v>2604</v>
      </c>
      <c r="G48" s="114">
        <v>2561</v>
      </c>
      <c r="H48" s="140">
        <v>2526</v>
      </c>
      <c r="I48" s="115">
        <v>-77</v>
      </c>
      <c r="J48" s="116">
        <v>-3.0482977038796517</v>
      </c>
    </row>
    <row r="49" spans="1:12" s="110" customFormat="1" ht="13.5" customHeight="1" x14ac:dyDescent="0.2">
      <c r="A49" s="118" t="s">
        <v>105</v>
      </c>
      <c r="B49" s="119" t="s">
        <v>106</v>
      </c>
      <c r="C49" s="113">
        <v>42.833809718252347</v>
      </c>
      <c r="D49" s="115">
        <v>1049</v>
      </c>
      <c r="E49" s="114">
        <v>1091</v>
      </c>
      <c r="F49" s="114">
        <v>1140</v>
      </c>
      <c r="G49" s="114">
        <v>1101</v>
      </c>
      <c r="H49" s="140">
        <v>1103</v>
      </c>
      <c r="I49" s="115">
        <v>-54</v>
      </c>
      <c r="J49" s="116">
        <v>-4.8957388939256576</v>
      </c>
    </row>
    <row r="50" spans="1:12" s="110" customFormat="1" ht="13.5" customHeight="1" x14ac:dyDescent="0.2">
      <c r="A50" s="120"/>
      <c r="B50" s="119" t="s">
        <v>107</v>
      </c>
      <c r="C50" s="113">
        <v>57.166190281747653</v>
      </c>
      <c r="D50" s="115">
        <v>1400</v>
      </c>
      <c r="E50" s="114">
        <v>1478</v>
      </c>
      <c r="F50" s="114">
        <v>1464</v>
      </c>
      <c r="G50" s="114">
        <v>1460</v>
      </c>
      <c r="H50" s="140">
        <v>1423</v>
      </c>
      <c r="I50" s="115">
        <v>-23</v>
      </c>
      <c r="J50" s="116">
        <v>-1.6163035839775124</v>
      </c>
    </row>
    <row r="51" spans="1:12" s="110" customFormat="1" ht="13.5" customHeight="1" x14ac:dyDescent="0.2">
      <c r="A51" s="118" t="s">
        <v>105</v>
      </c>
      <c r="B51" s="121" t="s">
        <v>108</v>
      </c>
      <c r="C51" s="113">
        <v>14.005716619028174</v>
      </c>
      <c r="D51" s="115">
        <v>343</v>
      </c>
      <c r="E51" s="114">
        <v>364</v>
      </c>
      <c r="F51" s="114">
        <v>383</v>
      </c>
      <c r="G51" s="114">
        <v>337</v>
      </c>
      <c r="H51" s="140">
        <v>341</v>
      </c>
      <c r="I51" s="115">
        <v>2</v>
      </c>
      <c r="J51" s="116">
        <v>0.5865102639296188</v>
      </c>
    </row>
    <row r="52" spans="1:12" s="110" customFormat="1" ht="13.5" customHeight="1" x14ac:dyDescent="0.2">
      <c r="A52" s="118"/>
      <c r="B52" s="121" t="s">
        <v>109</v>
      </c>
      <c r="C52" s="113">
        <v>66.149448754593706</v>
      </c>
      <c r="D52" s="115">
        <v>1620</v>
      </c>
      <c r="E52" s="114">
        <v>1716</v>
      </c>
      <c r="F52" s="114">
        <v>1734</v>
      </c>
      <c r="G52" s="114">
        <v>1745</v>
      </c>
      <c r="H52" s="140">
        <v>1698</v>
      </c>
      <c r="I52" s="115">
        <v>-78</v>
      </c>
      <c r="J52" s="116">
        <v>-4.5936395759717312</v>
      </c>
    </row>
    <row r="53" spans="1:12" s="110" customFormat="1" ht="13.5" customHeight="1" x14ac:dyDescent="0.2">
      <c r="A53" s="118"/>
      <c r="B53" s="121" t="s">
        <v>110</v>
      </c>
      <c r="C53" s="113">
        <v>18.497345855451204</v>
      </c>
      <c r="D53" s="115">
        <v>453</v>
      </c>
      <c r="E53" s="114">
        <v>459</v>
      </c>
      <c r="F53" s="114">
        <v>456</v>
      </c>
      <c r="G53" s="114">
        <v>454</v>
      </c>
      <c r="H53" s="140">
        <v>456</v>
      </c>
      <c r="I53" s="115">
        <v>-3</v>
      </c>
      <c r="J53" s="116">
        <v>-0.65789473684210531</v>
      </c>
    </row>
    <row r="54" spans="1:12" s="110" customFormat="1" ht="13.5" customHeight="1" x14ac:dyDescent="0.2">
      <c r="A54" s="120"/>
      <c r="B54" s="121" t="s">
        <v>111</v>
      </c>
      <c r="C54" s="113">
        <v>1.347488770926909</v>
      </c>
      <c r="D54" s="115">
        <v>33</v>
      </c>
      <c r="E54" s="114">
        <v>30</v>
      </c>
      <c r="F54" s="114">
        <v>31</v>
      </c>
      <c r="G54" s="114">
        <v>25</v>
      </c>
      <c r="H54" s="140">
        <v>31</v>
      </c>
      <c r="I54" s="115">
        <v>2</v>
      </c>
      <c r="J54" s="116">
        <v>6.4516129032258061</v>
      </c>
    </row>
    <row r="55" spans="1:12" s="110" customFormat="1" ht="13.5" customHeight="1" x14ac:dyDescent="0.2">
      <c r="A55" s="120"/>
      <c r="B55" s="121" t="s">
        <v>112</v>
      </c>
      <c r="C55" s="113">
        <v>0.40832993058391182</v>
      </c>
      <c r="D55" s="115">
        <v>10</v>
      </c>
      <c r="E55" s="114">
        <v>6</v>
      </c>
      <c r="F55" s="114">
        <v>7</v>
      </c>
      <c r="G55" s="114">
        <v>4</v>
      </c>
      <c r="H55" s="140">
        <v>8</v>
      </c>
      <c r="I55" s="115">
        <v>2</v>
      </c>
      <c r="J55" s="116">
        <v>25</v>
      </c>
    </row>
    <row r="56" spans="1:12" s="110" customFormat="1" ht="13.5" customHeight="1" x14ac:dyDescent="0.2">
      <c r="A56" s="118" t="s">
        <v>113</v>
      </c>
      <c r="B56" s="122" t="s">
        <v>116</v>
      </c>
      <c r="C56" s="113">
        <v>82.727643936300524</v>
      </c>
      <c r="D56" s="115">
        <v>2026</v>
      </c>
      <c r="E56" s="114">
        <v>2135</v>
      </c>
      <c r="F56" s="114">
        <v>2167</v>
      </c>
      <c r="G56" s="114">
        <v>2145</v>
      </c>
      <c r="H56" s="140">
        <v>2133</v>
      </c>
      <c r="I56" s="115">
        <v>-107</v>
      </c>
      <c r="J56" s="116">
        <v>-5.0164088138771685</v>
      </c>
    </row>
    <row r="57" spans="1:12" s="110" customFormat="1" ht="13.5" customHeight="1" x14ac:dyDescent="0.2">
      <c r="A57" s="142"/>
      <c r="B57" s="124" t="s">
        <v>117</v>
      </c>
      <c r="C57" s="125">
        <v>17.272356063699469</v>
      </c>
      <c r="D57" s="143">
        <v>423</v>
      </c>
      <c r="E57" s="144">
        <v>434</v>
      </c>
      <c r="F57" s="144">
        <v>437</v>
      </c>
      <c r="G57" s="144">
        <v>416</v>
      </c>
      <c r="H57" s="145">
        <v>393</v>
      </c>
      <c r="I57" s="143">
        <v>30</v>
      </c>
      <c r="J57" s="146">
        <v>7.6335877862595423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6" t="s">
        <v>123</v>
      </c>
      <c r="B60" s="567"/>
      <c r="C60" s="567"/>
      <c r="D60" s="567"/>
      <c r="E60" s="567"/>
      <c r="F60" s="567"/>
      <c r="G60" s="567"/>
      <c r="H60" s="567"/>
      <c r="I60" s="567"/>
      <c r="J60" s="567"/>
      <c r="K60" s="151"/>
      <c r="L60" s="151"/>
    </row>
    <row r="61" spans="1:12" ht="18" customHeight="1" x14ac:dyDescent="0.2">
      <c r="A61" s="566"/>
      <c r="B61" s="567"/>
      <c r="C61" s="567"/>
      <c r="D61" s="567"/>
      <c r="E61" s="567"/>
      <c r="F61" s="567"/>
      <c r="G61" s="567"/>
      <c r="H61" s="567"/>
      <c r="I61" s="567"/>
      <c r="J61" s="567"/>
      <c r="K61" s="151"/>
      <c r="L61" s="151"/>
    </row>
    <row r="63" spans="1:12" ht="15.95" customHeight="1" x14ac:dyDescent="0.2">
      <c r="B63" s="566"/>
      <c r="C63" s="567"/>
      <c r="D63" s="567"/>
      <c r="E63" s="567"/>
      <c r="F63" s="567"/>
      <c r="G63" s="567"/>
      <c r="H63" s="567"/>
      <c r="I63" s="567"/>
      <c r="J63" s="567"/>
      <c r="K63" s="567"/>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69" t="s">
        <v>124</v>
      </c>
      <c r="B3" s="569"/>
      <c r="C3" s="569"/>
      <c r="D3" s="569"/>
      <c r="E3" s="569"/>
      <c r="F3" s="569"/>
      <c r="G3" s="569"/>
      <c r="H3" s="569"/>
      <c r="I3" s="569"/>
      <c r="J3" s="160"/>
      <c r="K3" s="161"/>
    </row>
    <row r="4" spans="1:11" s="94" customFormat="1" ht="15" x14ac:dyDescent="0.2">
      <c r="A4" s="569" t="s">
        <v>125</v>
      </c>
      <c r="B4" s="569"/>
      <c r="C4" s="569"/>
      <c r="D4" s="569"/>
      <c r="E4" s="569"/>
      <c r="F4" s="569"/>
      <c r="G4" s="569"/>
      <c r="H4" s="569"/>
      <c r="I4" s="569"/>
      <c r="J4" s="160"/>
      <c r="K4" s="161"/>
    </row>
    <row r="5" spans="1:11" s="166" customFormat="1" ht="12" customHeight="1" x14ac:dyDescent="0.2">
      <c r="A5" s="571" t="s">
        <v>126</v>
      </c>
      <c r="B5" s="571"/>
      <c r="C5" s="571"/>
      <c r="D5" s="571"/>
      <c r="E5" s="162"/>
      <c r="F5" s="162"/>
      <c r="G5" s="162"/>
      <c r="H5" s="162"/>
      <c r="I5" s="163"/>
      <c r="J5" s="164"/>
      <c r="K5" s="165"/>
    </row>
    <row r="6" spans="1:11" s="94" customFormat="1" ht="11.25" customHeight="1" x14ac:dyDescent="0.2">
      <c r="A6" s="593" t="s">
        <v>57</v>
      </c>
      <c r="B6" s="593"/>
      <c r="C6" s="167"/>
      <c r="D6" s="594" t="s">
        <v>127</v>
      </c>
      <c r="E6" s="594"/>
      <c r="F6" s="594"/>
      <c r="G6" s="594"/>
      <c r="H6" s="594"/>
      <c r="I6" s="594"/>
      <c r="J6" s="160"/>
      <c r="K6" s="161"/>
    </row>
    <row r="7" spans="1:11" s="94" customFormat="1" ht="24.95" customHeight="1" x14ac:dyDescent="0.2">
      <c r="A7" s="168"/>
      <c r="B7" s="169"/>
      <c r="C7" s="170"/>
      <c r="D7" s="592" t="s">
        <v>66</v>
      </c>
      <c r="E7" s="592"/>
      <c r="F7" s="592"/>
      <c r="G7" s="592" t="s">
        <v>128</v>
      </c>
      <c r="H7" s="592"/>
      <c r="I7" s="592"/>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8" t="s">
        <v>13</v>
      </c>
      <c r="B15" s="570"/>
      <c r="C15" s="570"/>
      <c r="D15" s="570"/>
      <c r="E15" s="570"/>
      <c r="F15" s="570"/>
      <c r="G15" s="570"/>
      <c r="H15" s="570"/>
      <c r="I15" s="599"/>
      <c r="J15" s="188"/>
      <c r="K15" s="161"/>
    </row>
    <row r="16" spans="1:11" s="192" customFormat="1" ht="24.95" customHeight="1" x14ac:dyDescent="0.2">
      <c r="A16" s="600" t="s">
        <v>104</v>
      </c>
      <c r="B16" s="601"/>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6" t="s">
        <v>139</v>
      </c>
      <c r="C20" s="596"/>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6" t="s">
        <v>143</v>
      </c>
      <c r="C22" s="596"/>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6" t="s">
        <v>155</v>
      </c>
      <c r="C28" s="596"/>
      <c r="D28" s="196"/>
      <c r="E28" s="196"/>
      <c r="F28" s="196"/>
      <c r="G28" s="196"/>
      <c r="H28" s="196"/>
      <c r="I28" s="197"/>
    </row>
    <row r="29" spans="1:9" s="198" customFormat="1" ht="24.95" customHeight="1" x14ac:dyDescent="0.2">
      <c r="A29" s="193" t="s">
        <v>156</v>
      </c>
      <c r="B29" s="596" t="s">
        <v>157</v>
      </c>
      <c r="C29" s="596"/>
      <c r="D29" s="196"/>
      <c r="E29" s="196"/>
      <c r="F29" s="196"/>
      <c r="G29" s="196"/>
      <c r="H29" s="196"/>
      <c r="I29" s="197"/>
    </row>
    <row r="30" spans="1:9" s="198" customFormat="1" ht="24.95" customHeight="1" x14ac:dyDescent="0.2">
      <c r="A30" s="201" t="s">
        <v>158</v>
      </c>
      <c r="B30" s="595" t="s">
        <v>159</v>
      </c>
      <c r="C30" s="595"/>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6" t="s">
        <v>162</v>
      </c>
      <c r="C32" s="596"/>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6" t="s">
        <v>168</v>
      </c>
      <c r="C36" s="596"/>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7" t="s">
        <v>175</v>
      </c>
      <c r="B44" s="597"/>
      <c r="C44" s="597"/>
      <c r="D44" s="597"/>
      <c r="E44" s="597"/>
      <c r="F44" s="597"/>
      <c r="G44" s="597"/>
      <c r="H44" s="597"/>
      <c r="I44" s="597"/>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8" t="s">
        <v>176</v>
      </c>
      <c r="B3" s="569"/>
      <c r="C3" s="569"/>
      <c r="D3" s="569"/>
      <c r="E3" s="569"/>
      <c r="F3" s="569"/>
      <c r="G3" s="569"/>
      <c r="H3" s="569"/>
      <c r="I3" s="569"/>
      <c r="J3" s="569"/>
    </row>
    <row r="4" spans="1:15" s="94" customFormat="1" ht="12" customHeight="1" x14ac:dyDescent="0.2">
      <c r="A4" s="571" t="s">
        <v>126</v>
      </c>
      <c r="B4" s="571"/>
      <c r="C4" s="571"/>
      <c r="D4" s="571"/>
      <c r="E4" s="571"/>
      <c r="F4" s="571"/>
      <c r="G4" s="571"/>
      <c r="H4" s="571"/>
      <c r="I4" s="571"/>
      <c r="J4" s="571"/>
    </row>
    <row r="5" spans="1:15" s="94" customFormat="1" ht="11.25" customHeight="1" x14ac:dyDescent="0.2">
      <c r="A5" s="571" t="s">
        <v>57</v>
      </c>
      <c r="B5" s="571"/>
      <c r="C5" s="571"/>
      <c r="D5" s="571"/>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4" t="s">
        <v>177</v>
      </c>
      <c r="B7" s="575"/>
      <c r="C7" s="580" t="s">
        <v>178</v>
      </c>
      <c r="D7" s="583" t="s">
        <v>179</v>
      </c>
      <c r="E7" s="584"/>
      <c r="F7" s="584"/>
      <c r="G7" s="584"/>
      <c r="H7" s="585"/>
      <c r="I7" s="586" t="s">
        <v>180</v>
      </c>
      <c r="J7" s="587"/>
      <c r="K7" s="96"/>
      <c r="L7" s="96"/>
      <c r="M7" s="96"/>
      <c r="N7" s="96"/>
      <c r="O7" s="96"/>
    </row>
    <row r="8" spans="1:15" ht="21.75" customHeight="1" x14ac:dyDescent="0.2">
      <c r="A8" s="576"/>
      <c r="B8" s="577"/>
      <c r="C8" s="581"/>
      <c r="D8" s="590" t="s">
        <v>97</v>
      </c>
      <c r="E8" s="590" t="s">
        <v>98</v>
      </c>
      <c r="F8" s="590" t="s">
        <v>99</v>
      </c>
      <c r="G8" s="590" t="s">
        <v>100</v>
      </c>
      <c r="H8" s="590" t="s">
        <v>101</v>
      </c>
      <c r="I8" s="588"/>
      <c r="J8" s="589"/>
    </row>
    <row r="9" spans="1:15" ht="12" customHeight="1" x14ac:dyDescent="0.2">
      <c r="A9" s="576"/>
      <c r="B9" s="577"/>
      <c r="C9" s="581"/>
      <c r="D9" s="591"/>
      <c r="E9" s="591"/>
      <c r="F9" s="591"/>
      <c r="G9" s="591"/>
      <c r="H9" s="591"/>
      <c r="I9" s="98" t="s">
        <v>102</v>
      </c>
      <c r="J9" s="99" t="s">
        <v>103</v>
      </c>
    </row>
    <row r="10" spans="1:15" ht="12" customHeight="1" x14ac:dyDescent="0.2">
      <c r="A10" s="578"/>
      <c r="B10" s="579"/>
      <c r="C10" s="582"/>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29196</v>
      </c>
      <c r="E12" s="236">
        <v>29220</v>
      </c>
      <c r="F12" s="114">
        <v>29281</v>
      </c>
      <c r="G12" s="114">
        <v>29309</v>
      </c>
      <c r="H12" s="140">
        <v>29422</v>
      </c>
      <c r="I12" s="115">
        <v>-226</v>
      </c>
      <c r="J12" s="116">
        <v>-0.76813268982394123</v>
      </c>
    </row>
    <row r="13" spans="1:15" s="110" customFormat="1" ht="12" customHeight="1" x14ac:dyDescent="0.2">
      <c r="A13" s="118" t="s">
        <v>105</v>
      </c>
      <c r="B13" s="119" t="s">
        <v>106</v>
      </c>
      <c r="C13" s="113">
        <v>47.725715851486505</v>
      </c>
      <c r="D13" s="115">
        <v>13934</v>
      </c>
      <c r="E13" s="114">
        <v>14045</v>
      </c>
      <c r="F13" s="114">
        <v>14317</v>
      </c>
      <c r="G13" s="114">
        <v>14523</v>
      </c>
      <c r="H13" s="140">
        <v>14701</v>
      </c>
      <c r="I13" s="115">
        <v>-767</v>
      </c>
      <c r="J13" s="116">
        <v>-5.2173321542752191</v>
      </c>
    </row>
    <row r="14" spans="1:15" s="110" customFormat="1" ht="12" customHeight="1" x14ac:dyDescent="0.2">
      <c r="A14" s="118"/>
      <c r="B14" s="119" t="s">
        <v>107</v>
      </c>
      <c r="C14" s="113">
        <v>52.274284148513495</v>
      </c>
      <c r="D14" s="115">
        <v>15262</v>
      </c>
      <c r="E14" s="114">
        <v>15175</v>
      </c>
      <c r="F14" s="114">
        <v>14964</v>
      </c>
      <c r="G14" s="114">
        <v>14786</v>
      </c>
      <c r="H14" s="140">
        <v>14721</v>
      </c>
      <c r="I14" s="115">
        <v>541</v>
      </c>
      <c r="J14" s="116">
        <v>3.675022077304531</v>
      </c>
    </row>
    <row r="15" spans="1:15" s="110" customFormat="1" ht="12" customHeight="1" x14ac:dyDescent="0.2">
      <c r="A15" s="118" t="s">
        <v>105</v>
      </c>
      <c r="B15" s="121" t="s">
        <v>108</v>
      </c>
      <c r="C15" s="113">
        <v>11.344019728729963</v>
      </c>
      <c r="D15" s="115">
        <v>3312</v>
      </c>
      <c r="E15" s="114">
        <v>3457</v>
      </c>
      <c r="F15" s="114">
        <v>3425</v>
      </c>
      <c r="G15" s="114">
        <v>3209</v>
      </c>
      <c r="H15" s="140">
        <v>3283</v>
      </c>
      <c r="I15" s="115">
        <v>29</v>
      </c>
      <c r="J15" s="116">
        <v>0.88333840999086199</v>
      </c>
    </row>
    <row r="16" spans="1:15" s="110" customFormat="1" ht="12" customHeight="1" x14ac:dyDescent="0.2">
      <c r="A16" s="118"/>
      <c r="B16" s="121" t="s">
        <v>109</v>
      </c>
      <c r="C16" s="113">
        <v>66.605014385532272</v>
      </c>
      <c r="D16" s="115">
        <v>19446</v>
      </c>
      <c r="E16" s="114">
        <v>19419</v>
      </c>
      <c r="F16" s="114">
        <v>19615</v>
      </c>
      <c r="G16" s="114">
        <v>19827</v>
      </c>
      <c r="H16" s="140">
        <v>19950</v>
      </c>
      <c r="I16" s="115">
        <v>-504</v>
      </c>
      <c r="J16" s="116">
        <v>-2.5263157894736841</v>
      </c>
    </row>
    <row r="17" spans="1:10" s="110" customFormat="1" ht="12" customHeight="1" x14ac:dyDescent="0.2">
      <c r="A17" s="118"/>
      <c r="B17" s="121" t="s">
        <v>110</v>
      </c>
      <c r="C17" s="113">
        <v>21.026852993560762</v>
      </c>
      <c r="D17" s="115">
        <v>6139</v>
      </c>
      <c r="E17" s="114">
        <v>6055</v>
      </c>
      <c r="F17" s="114">
        <v>5954</v>
      </c>
      <c r="G17" s="114">
        <v>5982</v>
      </c>
      <c r="H17" s="140">
        <v>5895</v>
      </c>
      <c r="I17" s="115">
        <v>244</v>
      </c>
      <c r="J17" s="116">
        <v>4.1391009329940625</v>
      </c>
    </row>
    <row r="18" spans="1:10" s="110" customFormat="1" ht="12" customHeight="1" x14ac:dyDescent="0.2">
      <c r="A18" s="120"/>
      <c r="B18" s="121" t="s">
        <v>111</v>
      </c>
      <c r="C18" s="113">
        <v>1.0241128921770106</v>
      </c>
      <c r="D18" s="115">
        <v>299</v>
      </c>
      <c r="E18" s="114">
        <v>289</v>
      </c>
      <c r="F18" s="114">
        <v>287</v>
      </c>
      <c r="G18" s="114">
        <v>291</v>
      </c>
      <c r="H18" s="140">
        <v>294</v>
      </c>
      <c r="I18" s="115">
        <v>5</v>
      </c>
      <c r="J18" s="116">
        <v>1.7006802721088434</v>
      </c>
    </row>
    <row r="19" spans="1:10" s="110" customFormat="1" ht="12" customHeight="1" x14ac:dyDescent="0.2">
      <c r="A19" s="120"/>
      <c r="B19" s="121" t="s">
        <v>112</v>
      </c>
      <c r="C19" s="113">
        <v>0.37333881353610082</v>
      </c>
      <c r="D19" s="115">
        <v>109</v>
      </c>
      <c r="E19" s="114">
        <v>105</v>
      </c>
      <c r="F19" s="114">
        <v>111</v>
      </c>
      <c r="G19" s="114">
        <v>94</v>
      </c>
      <c r="H19" s="140">
        <v>95</v>
      </c>
      <c r="I19" s="115">
        <v>14</v>
      </c>
      <c r="J19" s="116">
        <v>14.736842105263158</v>
      </c>
    </row>
    <row r="20" spans="1:10" s="110" customFormat="1" ht="12" customHeight="1" x14ac:dyDescent="0.2">
      <c r="A20" s="118" t="s">
        <v>113</v>
      </c>
      <c r="B20" s="119" t="s">
        <v>181</v>
      </c>
      <c r="C20" s="113">
        <v>67.512672968899849</v>
      </c>
      <c r="D20" s="115">
        <v>19711</v>
      </c>
      <c r="E20" s="114">
        <v>19804</v>
      </c>
      <c r="F20" s="114">
        <v>19980</v>
      </c>
      <c r="G20" s="114">
        <v>20046</v>
      </c>
      <c r="H20" s="140">
        <v>20280</v>
      </c>
      <c r="I20" s="115">
        <v>-569</v>
      </c>
      <c r="J20" s="116">
        <v>-2.8057199211045365</v>
      </c>
    </row>
    <row r="21" spans="1:10" s="110" customFormat="1" ht="12" customHeight="1" x14ac:dyDescent="0.2">
      <c r="A21" s="118"/>
      <c r="B21" s="119" t="s">
        <v>182</v>
      </c>
      <c r="C21" s="113">
        <v>32.487327031100151</v>
      </c>
      <c r="D21" s="115">
        <v>9485</v>
      </c>
      <c r="E21" s="114">
        <v>9416</v>
      </c>
      <c r="F21" s="114">
        <v>9301</v>
      </c>
      <c r="G21" s="114">
        <v>9263</v>
      </c>
      <c r="H21" s="140">
        <v>9142</v>
      </c>
      <c r="I21" s="115">
        <v>343</v>
      </c>
      <c r="J21" s="116">
        <v>3.7519142419601836</v>
      </c>
    </row>
    <row r="22" spans="1:10" s="110" customFormat="1" ht="12" customHeight="1" x14ac:dyDescent="0.2">
      <c r="A22" s="118" t="s">
        <v>113</v>
      </c>
      <c r="B22" s="119" t="s">
        <v>116</v>
      </c>
      <c r="C22" s="113">
        <v>85.994656802301691</v>
      </c>
      <c r="D22" s="115">
        <v>25107</v>
      </c>
      <c r="E22" s="114">
        <v>25089</v>
      </c>
      <c r="F22" s="114">
        <v>25134</v>
      </c>
      <c r="G22" s="114">
        <v>25104</v>
      </c>
      <c r="H22" s="140">
        <v>25255</v>
      </c>
      <c r="I22" s="115">
        <v>-148</v>
      </c>
      <c r="J22" s="116">
        <v>-0.58602256978816081</v>
      </c>
    </row>
    <row r="23" spans="1:10" s="110" customFormat="1" ht="12" customHeight="1" x14ac:dyDescent="0.2">
      <c r="A23" s="118"/>
      <c r="B23" s="119" t="s">
        <v>117</v>
      </c>
      <c r="C23" s="113">
        <v>13.936840663104535</v>
      </c>
      <c r="D23" s="115">
        <v>4069</v>
      </c>
      <c r="E23" s="114">
        <v>4109</v>
      </c>
      <c r="F23" s="114">
        <v>4125</v>
      </c>
      <c r="G23" s="114">
        <v>4182</v>
      </c>
      <c r="H23" s="140">
        <v>4144</v>
      </c>
      <c r="I23" s="115">
        <v>-75</v>
      </c>
      <c r="J23" s="116">
        <v>-1.8098455598455598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19495</v>
      </c>
      <c r="E64" s="236">
        <v>19569</v>
      </c>
      <c r="F64" s="236">
        <v>19684</v>
      </c>
      <c r="G64" s="236">
        <v>19457</v>
      </c>
      <c r="H64" s="140">
        <v>19430</v>
      </c>
      <c r="I64" s="115">
        <v>65</v>
      </c>
      <c r="J64" s="116">
        <v>0.33453422542460115</v>
      </c>
    </row>
    <row r="65" spans="1:12" s="110" customFormat="1" ht="12" customHeight="1" x14ac:dyDescent="0.2">
      <c r="A65" s="118" t="s">
        <v>105</v>
      </c>
      <c r="B65" s="119" t="s">
        <v>106</v>
      </c>
      <c r="C65" s="113">
        <v>53.023852269812771</v>
      </c>
      <c r="D65" s="235">
        <v>10337</v>
      </c>
      <c r="E65" s="236">
        <v>10362</v>
      </c>
      <c r="F65" s="236">
        <v>10463</v>
      </c>
      <c r="G65" s="236">
        <v>10335</v>
      </c>
      <c r="H65" s="140">
        <v>10297</v>
      </c>
      <c r="I65" s="115">
        <v>40</v>
      </c>
      <c r="J65" s="116">
        <v>0.38846265902690102</v>
      </c>
    </row>
    <row r="66" spans="1:12" s="110" customFormat="1" ht="12" customHeight="1" x14ac:dyDescent="0.2">
      <c r="A66" s="118"/>
      <c r="B66" s="119" t="s">
        <v>107</v>
      </c>
      <c r="C66" s="113">
        <v>46.976147730187229</v>
      </c>
      <c r="D66" s="235">
        <v>9158</v>
      </c>
      <c r="E66" s="236">
        <v>9207</v>
      </c>
      <c r="F66" s="236">
        <v>9221</v>
      </c>
      <c r="G66" s="236">
        <v>9122</v>
      </c>
      <c r="H66" s="140">
        <v>9133</v>
      </c>
      <c r="I66" s="115">
        <v>25</v>
      </c>
      <c r="J66" s="116">
        <v>0.27373261797875836</v>
      </c>
    </row>
    <row r="67" spans="1:12" s="110" customFormat="1" ht="12" customHeight="1" x14ac:dyDescent="0.2">
      <c r="A67" s="118" t="s">
        <v>105</v>
      </c>
      <c r="B67" s="121" t="s">
        <v>108</v>
      </c>
      <c r="C67" s="113">
        <v>9.5665555270582203</v>
      </c>
      <c r="D67" s="235">
        <v>1865</v>
      </c>
      <c r="E67" s="236">
        <v>1962</v>
      </c>
      <c r="F67" s="236">
        <v>2023</v>
      </c>
      <c r="G67" s="236">
        <v>1842</v>
      </c>
      <c r="H67" s="140">
        <v>1899</v>
      </c>
      <c r="I67" s="115">
        <v>-34</v>
      </c>
      <c r="J67" s="116">
        <v>-1.7904160084254872</v>
      </c>
    </row>
    <row r="68" spans="1:12" s="110" customFormat="1" ht="12" customHeight="1" x14ac:dyDescent="0.2">
      <c r="A68" s="118"/>
      <c r="B68" s="121" t="s">
        <v>109</v>
      </c>
      <c r="C68" s="113">
        <v>67.047961015645043</v>
      </c>
      <c r="D68" s="235">
        <v>13071</v>
      </c>
      <c r="E68" s="236">
        <v>13096</v>
      </c>
      <c r="F68" s="236">
        <v>13185</v>
      </c>
      <c r="G68" s="236">
        <v>13182</v>
      </c>
      <c r="H68" s="140">
        <v>13197</v>
      </c>
      <c r="I68" s="115">
        <v>-126</v>
      </c>
      <c r="J68" s="116">
        <v>-0.9547624460104569</v>
      </c>
    </row>
    <row r="69" spans="1:12" s="110" customFormat="1" ht="12" customHeight="1" x14ac:dyDescent="0.2">
      <c r="A69" s="118"/>
      <c r="B69" s="121" t="s">
        <v>110</v>
      </c>
      <c r="C69" s="113">
        <v>22.072326237496792</v>
      </c>
      <c r="D69" s="235">
        <v>4303</v>
      </c>
      <c r="E69" s="236">
        <v>4264</v>
      </c>
      <c r="F69" s="236">
        <v>4227</v>
      </c>
      <c r="G69" s="236">
        <v>4199</v>
      </c>
      <c r="H69" s="140">
        <v>4108</v>
      </c>
      <c r="I69" s="115">
        <v>195</v>
      </c>
      <c r="J69" s="116">
        <v>4.7468354430379751</v>
      </c>
    </row>
    <row r="70" spans="1:12" s="110" customFormat="1" ht="12" customHeight="1" x14ac:dyDescent="0.2">
      <c r="A70" s="120"/>
      <c r="B70" s="121" t="s">
        <v>111</v>
      </c>
      <c r="C70" s="113">
        <v>1.3131572197999486</v>
      </c>
      <c r="D70" s="235">
        <v>256</v>
      </c>
      <c r="E70" s="236">
        <v>247</v>
      </c>
      <c r="F70" s="236">
        <v>249</v>
      </c>
      <c r="G70" s="236">
        <v>234</v>
      </c>
      <c r="H70" s="140">
        <v>226</v>
      </c>
      <c r="I70" s="115">
        <v>30</v>
      </c>
      <c r="J70" s="116">
        <v>13.274336283185841</v>
      </c>
    </row>
    <row r="71" spans="1:12" s="110" customFormat="1" ht="12" customHeight="1" x14ac:dyDescent="0.2">
      <c r="A71" s="120"/>
      <c r="B71" s="121" t="s">
        <v>112</v>
      </c>
      <c r="C71" s="113">
        <v>0.45652731469607594</v>
      </c>
      <c r="D71" s="235">
        <v>89</v>
      </c>
      <c r="E71" s="236">
        <v>90</v>
      </c>
      <c r="F71" s="236">
        <v>93</v>
      </c>
      <c r="G71" s="236">
        <v>73</v>
      </c>
      <c r="H71" s="140">
        <v>68</v>
      </c>
      <c r="I71" s="115">
        <v>21</v>
      </c>
      <c r="J71" s="116">
        <v>30.882352941176471</v>
      </c>
    </row>
    <row r="72" spans="1:12" s="110" customFormat="1" ht="12" customHeight="1" x14ac:dyDescent="0.2">
      <c r="A72" s="118" t="s">
        <v>113</v>
      </c>
      <c r="B72" s="119" t="s">
        <v>181</v>
      </c>
      <c r="C72" s="113">
        <v>70.541164401128498</v>
      </c>
      <c r="D72" s="235">
        <v>13752</v>
      </c>
      <c r="E72" s="236">
        <v>13834</v>
      </c>
      <c r="F72" s="236">
        <v>13968</v>
      </c>
      <c r="G72" s="236">
        <v>13727</v>
      </c>
      <c r="H72" s="140">
        <v>13777</v>
      </c>
      <c r="I72" s="115">
        <v>-25</v>
      </c>
      <c r="J72" s="116">
        <v>-0.18146185671771795</v>
      </c>
    </row>
    <row r="73" spans="1:12" s="110" customFormat="1" ht="12" customHeight="1" x14ac:dyDescent="0.2">
      <c r="A73" s="118"/>
      <c r="B73" s="119" t="s">
        <v>182</v>
      </c>
      <c r="C73" s="113">
        <v>29.458835598871506</v>
      </c>
      <c r="D73" s="115">
        <v>5743</v>
      </c>
      <c r="E73" s="114">
        <v>5735</v>
      </c>
      <c r="F73" s="114">
        <v>5716</v>
      </c>
      <c r="G73" s="114">
        <v>5730</v>
      </c>
      <c r="H73" s="140">
        <v>5653</v>
      </c>
      <c r="I73" s="115">
        <v>90</v>
      </c>
      <c r="J73" s="116">
        <v>1.5920750044224306</v>
      </c>
    </row>
    <row r="74" spans="1:12" s="110" customFormat="1" ht="12" customHeight="1" x14ac:dyDescent="0.2">
      <c r="A74" s="118" t="s">
        <v>113</v>
      </c>
      <c r="B74" s="119" t="s">
        <v>116</v>
      </c>
      <c r="C74" s="113">
        <v>84.54475506540139</v>
      </c>
      <c r="D74" s="115">
        <v>16482</v>
      </c>
      <c r="E74" s="114">
        <v>16591</v>
      </c>
      <c r="F74" s="114">
        <v>16734</v>
      </c>
      <c r="G74" s="114">
        <v>16584</v>
      </c>
      <c r="H74" s="140">
        <v>16625</v>
      </c>
      <c r="I74" s="115">
        <v>-143</v>
      </c>
      <c r="J74" s="116">
        <v>-0.86015037593984967</v>
      </c>
    </row>
    <row r="75" spans="1:12" s="110" customFormat="1" ht="12" customHeight="1" x14ac:dyDescent="0.2">
      <c r="A75" s="142"/>
      <c r="B75" s="124" t="s">
        <v>117</v>
      </c>
      <c r="C75" s="125">
        <v>15.357784047191588</v>
      </c>
      <c r="D75" s="143">
        <v>2994</v>
      </c>
      <c r="E75" s="144">
        <v>2963</v>
      </c>
      <c r="F75" s="144">
        <v>2935</v>
      </c>
      <c r="G75" s="144">
        <v>2856</v>
      </c>
      <c r="H75" s="145">
        <v>2787</v>
      </c>
      <c r="I75" s="143">
        <v>207</v>
      </c>
      <c r="J75" s="146">
        <v>7.4273412271259422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6" t="s">
        <v>123</v>
      </c>
      <c r="B78" s="567"/>
      <c r="C78" s="567"/>
      <c r="D78" s="567"/>
      <c r="E78" s="567"/>
      <c r="F78" s="567"/>
      <c r="G78" s="567"/>
      <c r="H78" s="567"/>
      <c r="I78" s="567"/>
      <c r="J78" s="567"/>
    </row>
    <row r="79" spans="1:12" ht="18" customHeight="1" x14ac:dyDescent="0.2">
      <c r="A79" s="566"/>
      <c r="B79" s="567"/>
      <c r="C79" s="567"/>
      <c r="D79" s="567"/>
      <c r="E79" s="567"/>
      <c r="F79" s="567"/>
      <c r="G79" s="567"/>
      <c r="H79" s="567"/>
      <c r="I79" s="567"/>
      <c r="J79" s="567"/>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69" t="s">
        <v>184</v>
      </c>
      <c r="B3" s="569"/>
      <c r="C3" s="569"/>
      <c r="D3" s="569"/>
      <c r="E3" s="569"/>
      <c r="F3" s="569"/>
      <c r="G3" s="569"/>
      <c r="H3" s="569"/>
      <c r="I3" s="569"/>
      <c r="J3" s="569"/>
      <c r="K3" s="569"/>
      <c r="L3" s="569"/>
    </row>
    <row r="4" spans="1:17" s="94" customFormat="1" ht="12" customHeight="1" x14ac:dyDescent="0.2">
      <c r="A4" s="570" t="s">
        <v>92</v>
      </c>
      <c r="B4" s="570"/>
      <c r="C4" s="570"/>
      <c r="D4" s="570"/>
      <c r="E4" s="570"/>
      <c r="F4" s="570"/>
      <c r="G4" s="570"/>
      <c r="H4" s="570"/>
      <c r="I4" s="570"/>
      <c r="J4" s="570"/>
      <c r="K4" s="570"/>
      <c r="L4" s="570"/>
    </row>
    <row r="5" spans="1:17" s="94" customFormat="1" ht="12" customHeight="1" x14ac:dyDescent="0.2">
      <c r="A5" s="571" t="s">
        <v>57</v>
      </c>
      <c r="B5" s="571"/>
      <c r="C5" s="571"/>
      <c r="D5" s="571"/>
      <c r="E5" s="571"/>
      <c r="F5" s="571"/>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4" t="s">
        <v>93</v>
      </c>
      <c r="B7" s="575"/>
      <c r="C7" s="575"/>
      <c r="D7" s="575"/>
      <c r="E7" s="580" t="s">
        <v>94</v>
      </c>
      <c r="F7" s="583" t="s">
        <v>179</v>
      </c>
      <c r="G7" s="584"/>
      <c r="H7" s="584"/>
      <c r="I7" s="584"/>
      <c r="J7" s="585"/>
      <c r="K7" s="586" t="s">
        <v>180</v>
      </c>
      <c r="L7" s="587"/>
      <c r="M7" s="96"/>
      <c r="N7" s="96"/>
      <c r="O7" s="96"/>
      <c r="P7" s="96"/>
      <c r="Q7" s="96"/>
    </row>
    <row r="8" spans="1:17" ht="21.75" customHeight="1" x14ac:dyDescent="0.2">
      <c r="A8" s="576"/>
      <c r="B8" s="577"/>
      <c r="C8" s="577"/>
      <c r="D8" s="577"/>
      <c r="E8" s="581"/>
      <c r="F8" s="590" t="s">
        <v>97</v>
      </c>
      <c r="G8" s="590" t="s">
        <v>98</v>
      </c>
      <c r="H8" s="590" t="s">
        <v>99</v>
      </c>
      <c r="I8" s="590" t="s">
        <v>100</v>
      </c>
      <c r="J8" s="590" t="s">
        <v>101</v>
      </c>
      <c r="K8" s="588"/>
      <c r="L8" s="589"/>
    </row>
    <row r="9" spans="1:17" ht="12" customHeight="1" x14ac:dyDescent="0.2">
      <c r="A9" s="576"/>
      <c r="B9" s="577"/>
      <c r="C9" s="577"/>
      <c r="D9" s="577"/>
      <c r="E9" s="581"/>
      <c r="F9" s="591"/>
      <c r="G9" s="591"/>
      <c r="H9" s="591"/>
      <c r="I9" s="591"/>
      <c r="J9" s="591"/>
      <c r="K9" s="98" t="s">
        <v>102</v>
      </c>
      <c r="L9" s="99" t="s">
        <v>103</v>
      </c>
    </row>
    <row r="10" spans="1:17" ht="12" customHeight="1" x14ac:dyDescent="0.2">
      <c r="A10" s="578"/>
      <c r="B10" s="579"/>
      <c r="C10" s="579"/>
      <c r="D10" s="579"/>
      <c r="E10" s="582"/>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29196</v>
      </c>
      <c r="G11" s="114">
        <v>29220</v>
      </c>
      <c r="H11" s="114">
        <v>29281</v>
      </c>
      <c r="I11" s="114">
        <v>29309</v>
      </c>
      <c r="J11" s="140">
        <v>29422</v>
      </c>
      <c r="K11" s="114">
        <v>-226</v>
      </c>
      <c r="L11" s="116">
        <v>-0.76813268982394123</v>
      </c>
    </row>
    <row r="12" spans="1:17" s="110" customFormat="1" ht="24.95" customHeight="1" x14ac:dyDescent="0.2">
      <c r="A12" s="604" t="s">
        <v>185</v>
      </c>
      <c r="B12" s="605"/>
      <c r="C12" s="605"/>
      <c r="D12" s="606"/>
      <c r="E12" s="113">
        <v>47.725715851486505</v>
      </c>
      <c r="F12" s="115">
        <v>13934</v>
      </c>
      <c r="G12" s="114">
        <v>14045</v>
      </c>
      <c r="H12" s="114">
        <v>14317</v>
      </c>
      <c r="I12" s="114">
        <v>14523</v>
      </c>
      <c r="J12" s="140">
        <v>14701</v>
      </c>
      <c r="K12" s="114">
        <v>-767</v>
      </c>
      <c r="L12" s="116">
        <v>-5.2173321542752191</v>
      </c>
    </row>
    <row r="13" spans="1:17" s="110" customFormat="1" ht="15" customHeight="1" x14ac:dyDescent="0.2">
      <c r="A13" s="120"/>
      <c r="B13" s="607" t="s">
        <v>107</v>
      </c>
      <c r="C13" s="607"/>
      <c r="E13" s="113">
        <v>52.274284148513495</v>
      </c>
      <c r="F13" s="115">
        <v>15262</v>
      </c>
      <c r="G13" s="114">
        <v>15175</v>
      </c>
      <c r="H13" s="114">
        <v>14964</v>
      </c>
      <c r="I13" s="114">
        <v>14786</v>
      </c>
      <c r="J13" s="140">
        <v>14721</v>
      </c>
      <c r="K13" s="114">
        <v>541</v>
      </c>
      <c r="L13" s="116">
        <v>3.675022077304531</v>
      </c>
    </row>
    <row r="14" spans="1:17" s="110" customFormat="1" ht="24.95" customHeight="1" x14ac:dyDescent="0.2">
      <c r="A14" s="604" t="s">
        <v>186</v>
      </c>
      <c r="B14" s="605"/>
      <c r="C14" s="605"/>
      <c r="D14" s="606"/>
      <c r="E14" s="113">
        <v>11.344019728729963</v>
      </c>
      <c r="F14" s="115">
        <v>3312</v>
      </c>
      <c r="G14" s="114">
        <v>3457</v>
      </c>
      <c r="H14" s="114">
        <v>3425</v>
      </c>
      <c r="I14" s="114">
        <v>3209</v>
      </c>
      <c r="J14" s="140">
        <v>3283</v>
      </c>
      <c r="K14" s="114">
        <v>29</v>
      </c>
      <c r="L14" s="116">
        <v>0.88333840999086199</v>
      </c>
    </row>
    <row r="15" spans="1:17" s="110" customFormat="1" ht="15" customHeight="1" x14ac:dyDescent="0.2">
      <c r="A15" s="120"/>
      <c r="B15" s="119"/>
      <c r="C15" s="258" t="s">
        <v>106</v>
      </c>
      <c r="E15" s="113">
        <v>49.154589371980677</v>
      </c>
      <c r="F15" s="115">
        <v>1628</v>
      </c>
      <c r="G15" s="114">
        <v>1730</v>
      </c>
      <c r="H15" s="114">
        <v>1786</v>
      </c>
      <c r="I15" s="114">
        <v>1681</v>
      </c>
      <c r="J15" s="140">
        <v>1732</v>
      </c>
      <c r="K15" s="114">
        <v>-104</v>
      </c>
      <c r="L15" s="116">
        <v>-6.0046189376443415</v>
      </c>
    </row>
    <row r="16" spans="1:17" s="110" customFormat="1" ht="15" customHeight="1" x14ac:dyDescent="0.2">
      <c r="A16" s="120"/>
      <c r="B16" s="119"/>
      <c r="C16" s="258" t="s">
        <v>107</v>
      </c>
      <c r="E16" s="113">
        <v>50.845410628019323</v>
      </c>
      <c r="F16" s="115">
        <v>1684</v>
      </c>
      <c r="G16" s="114">
        <v>1727</v>
      </c>
      <c r="H16" s="114">
        <v>1639</v>
      </c>
      <c r="I16" s="114">
        <v>1528</v>
      </c>
      <c r="J16" s="140">
        <v>1551</v>
      </c>
      <c r="K16" s="114">
        <v>133</v>
      </c>
      <c r="L16" s="116">
        <v>8.5751128304319799</v>
      </c>
    </row>
    <row r="17" spans="1:12" s="110" customFormat="1" ht="15" customHeight="1" x14ac:dyDescent="0.2">
      <c r="A17" s="120"/>
      <c r="B17" s="121" t="s">
        <v>109</v>
      </c>
      <c r="C17" s="258"/>
      <c r="E17" s="113">
        <v>66.605014385532272</v>
      </c>
      <c r="F17" s="115">
        <v>19446</v>
      </c>
      <c r="G17" s="114">
        <v>19419</v>
      </c>
      <c r="H17" s="114">
        <v>19615</v>
      </c>
      <c r="I17" s="114">
        <v>19827</v>
      </c>
      <c r="J17" s="140">
        <v>19950</v>
      </c>
      <c r="K17" s="114">
        <v>-504</v>
      </c>
      <c r="L17" s="116">
        <v>-2.5263157894736841</v>
      </c>
    </row>
    <row r="18" spans="1:12" s="110" customFormat="1" ht="15" customHeight="1" x14ac:dyDescent="0.2">
      <c r="A18" s="120"/>
      <c r="B18" s="119"/>
      <c r="C18" s="258" t="s">
        <v>106</v>
      </c>
      <c r="E18" s="113">
        <v>48.832664815386195</v>
      </c>
      <c r="F18" s="115">
        <v>9496</v>
      </c>
      <c r="G18" s="114">
        <v>9549</v>
      </c>
      <c r="H18" s="114">
        <v>9778</v>
      </c>
      <c r="I18" s="114">
        <v>10041</v>
      </c>
      <c r="J18" s="140">
        <v>10168</v>
      </c>
      <c r="K18" s="114">
        <v>-672</v>
      </c>
      <c r="L18" s="116">
        <v>-6.608969315499607</v>
      </c>
    </row>
    <row r="19" spans="1:12" s="110" customFormat="1" ht="15" customHeight="1" x14ac:dyDescent="0.2">
      <c r="A19" s="120"/>
      <c r="B19" s="119"/>
      <c r="C19" s="258" t="s">
        <v>107</v>
      </c>
      <c r="E19" s="113">
        <v>51.167335184613805</v>
      </c>
      <c r="F19" s="115">
        <v>9950</v>
      </c>
      <c r="G19" s="114">
        <v>9870</v>
      </c>
      <c r="H19" s="114">
        <v>9837</v>
      </c>
      <c r="I19" s="114">
        <v>9786</v>
      </c>
      <c r="J19" s="140">
        <v>9782</v>
      </c>
      <c r="K19" s="114">
        <v>168</v>
      </c>
      <c r="L19" s="116">
        <v>1.7174401962788797</v>
      </c>
    </row>
    <row r="20" spans="1:12" s="110" customFormat="1" ht="15" customHeight="1" x14ac:dyDescent="0.2">
      <c r="A20" s="120"/>
      <c r="B20" s="121" t="s">
        <v>110</v>
      </c>
      <c r="C20" s="258"/>
      <c r="E20" s="113">
        <v>21.026852993560762</v>
      </c>
      <c r="F20" s="115">
        <v>6139</v>
      </c>
      <c r="G20" s="114">
        <v>6055</v>
      </c>
      <c r="H20" s="114">
        <v>5954</v>
      </c>
      <c r="I20" s="114">
        <v>5982</v>
      </c>
      <c r="J20" s="140">
        <v>5895</v>
      </c>
      <c r="K20" s="114">
        <v>244</v>
      </c>
      <c r="L20" s="116">
        <v>4.1391009329940625</v>
      </c>
    </row>
    <row r="21" spans="1:12" s="110" customFormat="1" ht="15" customHeight="1" x14ac:dyDescent="0.2">
      <c r="A21" s="120"/>
      <c r="B21" s="119"/>
      <c r="C21" s="258" t="s">
        <v>106</v>
      </c>
      <c r="E21" s="113">
        <v>42.710539175761525</v>
      </c>
      <c r="F21" s="115">
        <v>2622</v>
      </c>
      <c r="G21" s="114">
        <v>2590</v>
      </c>
      <c r="H21" s="114">
        <v>2583</v>
      </c>
      <c r="I21" s="114">
        <v>2618</v>
      </c>
      <c r="J21" s="140">
        <v>2613</v>
      </c>
      <c r="K21" s="114">
        <v>9</v>
      </c>
      <c r="L21" s="116">
        <v>0.34443168771526983</v>
      </c>
    </row>
    <row r="22" spans="1:12" s="110" customFormat="1" ht="15" customHeight="1" x14ac:dyDescent="0.2">
      <c r="A22" s="120"/>
      <c r="B22" s="119"/>
      <c r="C22" s="258" t="s">
        <v>107</v>
      </c>
      <c r="E22" s="113">
        <v>57.289460824238475</v>
      </c>
      <c r="F22" s="115">
        <v>3517</v>
      </c>
      <c r="G22" s="114">
        <v>3465</v>
      </c>
      <c r="H22" s="114">
        <v>3371</v>
      </c>
      <c r="I22" s="114">
        <v>3364</v>
      </c>
      <c r="J22" s="140">
        <v>3282</v>
      </c>
      <c r="K22" s="114">
        <v>235</v>
      </c>
      <c r="L22" s="116">
        <v>7.1602681291895189</v>
      </c>
    </row>
    <row r="23" spans="1:12" s="110" customFormat="1" ht="15" customHeight="1" x14ac:dyDescent="0.2">
      <c r="A23" s="120"/>
      <c r="B23" s="121" t="s">
        <v>111</v>
      </c>
      <c r="C23" s="258"/>
      <c r="E23" s="113">
        <v>1.0241128921770106</v>
      </c>
      <c r="F23" s="115">
        <v>299</v>
      </c>
      <c r="G23" s="114">
        <v>289</v>
      </c>
      <c r="H23" s="114">
        <v>287</v>
      </c>
      <c r="I23" s="114">
        <v>291</v>
      </c>
      <c r="J23" s="140">
        <v>294</v>
      </c>
      <c r="K23" s="114">
        <v>5</v>
      </c>
      <c r="L23" s="116">
        <v>1.7006802721088434</v>
      </c>
    </row>
    <row r="24" spans="1:12" s="110" customFormat="1" ht="15" customHeight="1" x14ac:dyDescent="0.2">
      <c r="A24" s="120"/>
      <c r="B24" s="119"/>
      <c r="C24" s="258" t="s">
        <v>106</v>
      </c>
      <c r="E24" s="113">
        <v>62.876254180602004</v>
      </c>
      <c r="F24" s="115">
        <v>188</v>
      </c>
      <c r="G24" s="114">
        <v>176</v>
      </c>
      <c r="H24" s="114">
        <v>170</v>
      </c>
      <c r="I24" s="114">
        <v>183</v>
      </c>
      <c r="J24" s="140">
        <v>188</v>
      </c>
      <c r="K24" s="114">
        <v>0</v>
      </c>
      <c r="L24" s="116">
        <v>0</v>
      </c>
    </row>
    <row r="25" spans="1:12" s="110" customFormat="1" ht="15" customHeight="1" x14ac:dyDescent="0.2">
      <c r="A25" s="120"/>
      <c r="B25" s="119"/>
      <c r="C25" s="258" t="s">
        <v>107</v>
      </c>
      <c r="E25" s="113">
        <v>37.123745819397996</v>
      </c>
      <c r="F25" s="115">
        <v>111</v>
      </c>
      <c r="G25" s="114">
        <v>113</v>
      </c>
      <c r="H25" s="114">
        <v>117</v>
      </c>
      <c r="I25" s="114">
        <v>108</v>
      </c>
      <c r="J25" s="140">
        <v>106</v>
      </c>
      <c r="K25" s="114">
        <v>5</v>
      </c>
      <c r="L25" s="116">
        <v>4.716981132075472</v>
      </c>
    </row>
    <row r="26" spans="1:12" s="110" customFormat="1" ht="15" customHeight="1" x14ac:dyDescent="0.2">
      <c r="A26" s="120"/>
      <c r="C26" s="121" t="s">
        <v>187</v>
      </c>
      <c r="D26" s="110" t="s">
        <v>188</v>
      </c>
      <c r="E26" s="113">
        <v>0.37333881353610082</v>
      </c>
      <c r="F26" s="115">
        <v>109</v>
      </c>
      <c r="G26" s="114">
        <v>105</v>
      </c>
      <c r="H26" s="114">
        <v>111</v>
      </c>
      <c r="I26" s="114">
        <v>94</v>
      </c>
      <c r="J26" s="140">
        <v>95</v>
      </c>
      <c r="K26" s="114">
        <v>14</v>
      </c>
      <c r="L26" s="116">
        <v>14.736842105263158</v>
      </c>
    </row>
    <row r="27" spans="1:12" s="110" customFormat="1" ht="15" customHeight="1" x14ac:dyDescent="0.2">
      <c r="A27" s="120"/>
      <c r="B27" s="119"/>
      <c r="D27" s="259" t="s">
        <v>106</v>
      </c>
      <c r="E27" s="113">
        <v>59.633027522935777</v>
      </c>
      <c r="F27" s="115">
        <v>65</v>
      </c>
      <c r="G27" s="114">
        <v>55</v>
      </c>
      <c r="H27" s="114">
        <v>55</v>
      </c>
      <c r="I27" s="114">
        <v>49</v>
      </c>
      <c r="J27" s="140">
        <v>52</v>
      </c>
      <c r="K27" s="114">
        <v>13</v>
      </c>
      <c r="L27" s="116">
        <v>25</v>
      </c>
    </row>
    <row r="28" spans="1:12" s="110" customFormat="1" ht="15" customHeight="1" x14ac:dyDescent="0.2">
      <c r="A28" s="120"/>
      <c r="B28" s="119"/>
      <c r="D28" s="259" t="s">
        <v>107</v>
      </c>
      <c r="E28" s="113">
        <v>40.366972477064223</v>
      </c>
      <c r="F28" s="115">
        <v>44</v>
      </c>
      <c r="G28" s="114">
        <v>50</v>
      </c>
      <c r="H28" s="114">
        <v>56</v>
      </c>
      <c r="I28" s="114">
        <v>45</v>
      </c>
      <c r="J28" s="140">
        <v>43</v>
      </c>
      <c r="K28" s="114">
        <v>1</v>
      </c>
      <c r="L28" s="116">
        <v>2.3255813953488373</v>
      </c>
    </row>
    <row r="29" spans="1:12" s="110" customFormat="1" ht="24.95" customHeight="1" x14ac:dyDescent="0.2">
      <c r="A29" s="604" t="s">
        <v>189</v>
      </c>
      <c r="B29" s="605"/>
      <c r="C29" s="605"/>
      <c r="D29" s="606"/>
      <c r="E29" s="113">
        <v>85.994656802301691</v>
      </c>
      <c r="F29" s="115">
        <v>25107</v>
      </c>
      <c r="G29" s="114">
        <v>25089</v>
      </c>
      <c r="H29" s="114">
        <v>25134</v>
      </c>
      <c r="I29" s="114">
        <v>25104</v>
      </c>
      <c r="J29" s="140">
        <v>25255</v>
      </c>
      <c r="K29" s="114">
        <v>-148</v>
      </c>
      <c r="L29" s="116">
        <v>-0.58602256978816081</v>
      </c>
    </row>
    <row r="30" spans="1:12" s="110" customFormat="1" ht="15" customHeight="1" x14ac:dyDescent="0.2">
      <c r="A30" s="120"/>
      <c r="B30" s="119"/>
      <c r="C30" s="258" t="s">
        <v>106</v>
      </c>
      <c r="E30" s="113">
        <v>45.859720396702116</v>
      </c>
      <c r="F30" s="115">
        <v>11514</v>
      </c>
      <c r="G30" s="114">
        <v>11576</v>
      </c>
      <c r="H30" s="114">
        <v>11764</v>
      </c>
      <c r="I30" s="114">
        <v>11866</v>
      </c>
      <c r="J30" s="140">
        <v>12049</v>
      </c>
      <c r="K30" s="114">
        <v>-535</v>
      </c>
      <c r="L30" s="116">
        <v>-4.4402025064320689</v>
      </c>
    </row>
    <row r="31" spans="1:12" s="110" customFormat="1" ht="15" customHeight="1" x14ac:dyDescent="0.2">
      <c r="A31" s="120"/>
      <c r="B31" s="119"/>
      <c r="C31" s="258" t="s">
        <v>107</v>
      </c>
      <c r="E31" s="113">
        <v>54.140279603297884</v>
      </c>
      <c r="F31" s="115">
        <v>13593</v>
      </c>
      <c r="G31" s="114">
        <v>13513</v>
      </c>
      <c r="H31" s="114">
        <v>13370</v>
      </c>
      <c r="I31" s="114">
        <v>13238</v>
      </c>
      <c r="J31" s="140">
        <v>13206</v>
      </c>
      <c r="K31" s="114">
        <v>387</v>
      </c>
      <c r="L31" s="116">
        <v>2.930486142662426</v>
      </c>
    </row>
    <row r="32" spans="1:12" s="110" customFormat="1" ht="15" customHeight="1" x14ac:dyDescent="0.2">
      <c r="A32" s="120"/>
      <c r="B32" s="119" t="s">
        <v>117</v>
      </c>
      <c r="C32" s="258"/>
      <c r="E32" s="113">
        <v>13.936840663104535</v>
      </c>
      <c r="F32" s="115">
        <v>4069</v>
      </c>
      <c r="G32" s="114">
        <v>4109</v>
      </c>
      <c r="H32" s="114">
        <v>4125</v>
      </c>
      <c r="I32" s="114">
        <v>4182</v>
      </c>
      <c r="J32" s="140">
        <v>4144</v>
      </c>
      <c r="K32" s="114">
        <v>-75</v>
      </c>
      <c r="L32" s="116">
        <v>-1.8098455598455598</v>
      </c>
    </row>
    <row r="33" spans="1:12" s="110" customFormat="1" ht="15" customHeight="1" x14ac:dyDescent="0.2">
      <c r="A33" s="120"/>
      <c r="B33" s="119"/>
      <c r="C33" s="258" t="s">
        <v>106</v>
      </c>
      <c r="E33" s="113">
        <v>59.25288768739248</v>
      </c>
      <c r="F33" s="115">
        <v>2411</v>
      </c>
      <c r="G33" s="114">
        <v>2458</v>
      </c>
      <c r="H33" s="114">
        <v>2542</v>
      </c>
      <c r="I33" s="114">
        <v>2646</v>
      </c>
      <c r="J33" s="140">
        <v>2641</v>
      </c>
      <c r="K33" s="114">
        <v>-230</v>
      </c>
      <c r="L33" s="116">
        <v>-8.7088224157516088</v>
      </c>
    </row>
    <row r="34" spans="1:12" s="110" customFormat="1" ht="15" customHeight="1" x14ac:dyDescent="0.2">
      <c r="A34" s="120"/>
      <c r="B34" s="119"/>
      <c r="C34" s="258" t="s">
        <v>107</v>
      </c>
      <c r="E34" s="113">
        <v>40.74711231260752</v>
      </c>
      <c r="F34" s="115">
        <v>1658</v>
      </c>
      <c r="G34" s="114">
        <v>1651</v>
      </c>
      <c r="H34" s="114">
        <v>1583</v>
      </c>
      <c r="I34" s="114">
        <v>1536</v>
      </c>
      <c r="J34" s="140">
        <v>1503</v>
      </c>
      <c r="K34" s="114">
        <v>155</v>
      </c>
      <c r="L34" s="116">
        <v>10.312707917498336</v>
      </c>
    </row>
    <row r="35" spans="1:12" s="110" customFormat="1" ht="24.95" customHeight="1" x14ac:dyDescent="0.2">
      <c r="A35" s="604" t="s">
        <v>190</v>
      </c>
      <c r="B35" s="605"/>
      <c r="C35" s="605"/>
      <c r="D35" s="606"/>
      <c r="E35" s="113">
        <v>67.512672968899849</v>
      </c>
      <c r="F35" s="115">
        <v>19711</v>
      </c>
      <c r="G35" s="114">
        <v>19804</v>
      </c>
      <c r="H35" s="114">
        <v>19980</v>
      </c>
      <c r="I35" s="114">
        <v>20046</v>
      </c>
      <c r="J35" s="140">
        <v>20280</v>
      </c>
      <c r="K35" s="114">
        <v>-569</v>
      </c>
      <c r="L35" s="116">
        <v>-2.8057199211045365</v>
      </c>
    </row>
    <row r="36" spans="1:12" s="110" customFormat="1" ht="15" customHeight="1" x14ac:dyDescent="0.2">
      <c r="A36" s="120"/>
      <c r="B36" s="119"/>
      <c r="C36" s="258" t="s">
        <v>106</v>
      </c>
      <c r="E36" s="113">
        <v>62.24950535234133</v>
      </c>
      <c r="F36" s="115">
        <v>12270</v>
      </c>
      <c r="G36" s="114">
        <v>12372</v>
      </c>
      <c r="H36" s="114">
        <v>12694</v>
      </c>
      <c r="I36" s="114">
        <v>12921</v>
      </c>
      <c r="J36" s="140">
        <v>13130</v>
      </c>
      <c r="K36" s="114">
        <v>-860</v>
      </c>
      <c r="L36" s="116">
        <v>-6.5498857578065497</v>
      </c>
    </row>
    <row r="37" spans="1:12" s="110" customFormat="1" ht="15" customHeight="1" x14ac:dyDescent="0.2">
      <c r="A37" s="120"/>
      <c r="B37" s="119"/>
      <c r="C37" s="258" t="s">
        <v>107</v>
      </c>
      <c r="E37" s="113">
        <v>37.75049464765867</v>
      </c>
      <c r="F37" s="115">
        <v>7441</v>
      </c>
      <c r="G37" s="114">
        <v>7432</v>
      </c>
      <c r="H37" s="114">
        <v>7286</v>
      </c>
      <c r="I37" s="114">
        <v>7125</v>
      </c>
      <c r="J37" s="140">
        <v>7150</v>
      </c>
      <c r="K37" s="114">
        <v>291</v>
      </c>
      <c r="L37" s="116">
        <v>4.06993006993007</v>
      </c>
    </row>
    <row r="38" spans="1:12" s="110" customFormat="1" ht="15" customHeight="1" x14ac:dyDescent="0.2">
      <c r="A38" s="120"/>
      <c r="B38" s="119" t="s">
        <v>182</v>
      </c>
      <c r="C38" s="258"/>
      <c r="E38" s="113">
        <v>32.487327031100151</v>
      </c>
      <c r="F38" s="115">
        <v>9485</v>
      </c>
      <c r="G38" s="114">
        <v>9416</v>
      </c>
      <c r="H38" s="114">
        <v>9301</v>
      </c>
      <c r="I38" s="114">
        <v>9263</v>
      </c>
      <c r="J38" s="140">
        <v>9142</v>
      </c>
      <c r="K38" s="114">
        <v>343</v>
      </c>
      <c r="L38" s="116">
        <v>3.7519142419601836</v>
      </c>
    </row>
    <row r="39" spans="1:12" s="110" customFormat="1" ht="15" customHeight="1" x14ac:dyDescent="0.2">
      <c r="A39" s="120"/>
      <c r="B39" s="119"/>
      <c r="C39" s="258" t="s">
        <v>106</v>
      </c>
      <c r="E39" s="113">
        <v>17.543489720611493</v>
      </c>
      <c r="F39" s="115">
        <v>1664</v>
      </c>
      <c r="G39" s="114">
        <v>1673</v>
      </c>
      <c r="H39" s="114">
        <v>1623</v>
      </c>
      <c r="I39" s="114">
        <v>1602</v>
      </c>
      <c r="J39" s="140">
        <v>1571</v>
      </c>
      <c r="K39" s="114">
        <v>93</v>
      </c>
      <c r="L39" s="116">
        <v>5.919796308084023</v>
      </c>
    </row>
    <row r="40" spans="1:12" s="110" customFormat="1" ht="15" customHeight="1" x14ac:dyDescent="0.2">
      <c r="A40" s="120"/>
      <c r="B40" s="119"/>
      <c r="C40" s="258" t="s">
        <v>107</v>
      </c>
      <c r="E40" s="113">
        <v>82.45651027938851</v>
      </c>
      <c r="F40" s="115">
        <v>7821</v>
      </c>
      <c r="G40" s="114">
        <v>7743</v>
      </c>
      <c r="H40" s="114">
        <v>7678</v>
      </c>
      <c r="I40" s="114">
        <v>7661</v>
      </c>
      <c r="J40" s="140">
        <v>7571</v>
      </c>
      <c r="K40" s="114">
        <v>250</v>
      </c>
      <c r="L40" s="116">
        <v>3.3020737022850351</v>
      </c>
    </row>
    <row r="41" spans="1:12" s="110" customFormat="1" ht="24.75" customHeight="1" x14ac:dyDescent="0.2">
      <c r="A41" s="604" t="s">
        <v>519</v>
      </c>
      <c r="B41" s="605"/>
      <c r="C41" s="605"/>
      <c r="D41" s="606"/>
      <c r="E41" s="113">
        <v>5.7781887929853406</v>
      </c>
      <c r="F41" s="115">
        <v>1687</v>
      </c>
      <c r="G41" s="114">
        <v>1841</v>
      </c>
      <c r="H41" s="114">
        <v>1713</v>
      </c>
      <c r="I41" s="114">
        <v>1367</v>
      </c>
      <c r="J41" s="140">
        <v>1455</v>
      </c>
      <c r="K41" s="114">
        <v>232</v>
      </c>
      <c r="L41" s="116">
        <v>15.945017182130584</v>
      </c>
    </row>
    <row r="42" spans="1:12" s="110" customFormat="1" ht="15" customHeight="1" x14ac:dyDescent="0.2">
      <c r="A42" s="120"/>
      <c r="B42" s="119"/>
      <c r="C42" s="258" t="s">
        <v>106</v>
      </c>
      <c r="E42" s="113">
        <v>45.287492590397157</v>
      </c>
      <c r="F42" s="115">
        <v>764</v>
      </c>
      <c r="G42" s="114">
        <v>870</v>
      </c>
      <c r="H42" s="114">
        <v>848</v>
      </c>
      <c r="I42" s="114">
        <v>645</v>
      </c>
      <c r="J42" s="140">
        <v>694</v>
      </c>
      <c r="K42" s="114">
        <v>70</v>
      </c>
      <c r="L42" s="116">
        <v>10.086455331412104</v>
      </c>
    </row>
    <row r="43" spans="1:12" s="110" customFormat="1" ht="15" customHeight="1" x14ac:dyDescent="0.2">
      <c r="A43" s="123"/>
      <c r="B43" s="124"/>
      <c r="C43" s="260" t="s">
        <v>107</v>
      </c>
      <c r="D43" s="261"/>
      <c r="E43" s="125">
        <v>54.712507409602843</v>
      </c>
      <c r="F43" s="143">
        <v>923</v>
      </c>
      <c r="G43" s="144">
        <v>971</v>
      </c>
      <c r="H43" s="144">
        <v>865</v>
      </c>
      <c r="I43" s="144">
        <v>722</v>
      </c>
      <c r="J43" s="145">
        <v>761</v>
      </c>
      <c r="K43" s="144">
        <v>162</v>
      </c>
      <c r="L43" s="146">
        <v>21.287779237844941</v>
      </c>
    </row>
    <row r="44" spans="1:12" s="110" customFormat="1" ht="45.75" customHeight="1" x14ac:dyDescent="0.2">
      <c r="A44" s="604" t="s">
        <v>191</v>
      </c>
      <c r="B44" s="605"/>
      <c r="C44" s="605"/>
      <c r="D44" s="606"/>
      <c r="E44" s="113">
        <v>2.7401013837511989E-2</v>
      </c>
      <c r="F44" s="115">
        <v>8</v>
      </c>
      <c r="G44" s="114">
        <v>6</v>
      </c>
      <c r="H44" s="114">
        <v>6</v>
      </c>
      <c r="I44" s="114">
        <v>4</v>
      </c>
      <c r="J44" s="140">
        <v>7</v>
      </c>
      <c r="K44" s="114">
        <v>1</v>
      </c>
      <c r="L44" s="116">
        <v>14.285714285714286</v>
      </c>
    </row>
    <row r="45" spans="1:12" s="110" customFormat="1" ht="15" customHeight="1" x14ac:dyDescent="0.2">
      <c r="A45" s="120"/>
      <c r="B45" s="119"/>
      <c r="C45" s="258" t="s">
        <v>106</v>
      </c>
      <c r="E45" s="113">
        <v>0</v>
      </c>
      <c r="F45" s="115">
        <v>0</v>
      </c>
      <c r="G45" s="114">
        <v>0</v>
      </c>
      <c r="H45" s="114">
        <v>0</v>
      </c>
      <c r="I45" s="114">
        <v>0</v>
      </c>
      <c r="J45" s="140">
        <v>0</v>
      </c>
      <c r="K45" s="114">
        <v>0</v>
      </c>
      <c r="L45" s="116">
        <v>0</v>
      </c>
    </row>
    <row r="46" spans="1:12" s="110" customFormat="1" ht="15" customHeight="1" x14ac:dyDescent="0.2">
      <c r="A46" s="123"/>
      <c r="B46" s="124"/>
      <c r="C46" s="260" t="s">
        <v>107</v>
      </c>
      <c r="D46" s="261"/>
      <c r="E46" s="125">
        <v>100</v>
      </c>
      <c r="F46" s="143">
        <v>8</v>
      </c>
      <c r="G46" s="144">
        <v>6</v>
      </c>
      <c r="H46" s="144">
        <v>6</v>
      </c>
      <c r="I46" s="144">
        <v>4</v>
      </c>
      <c r="J46" s="145">
        <v>7</v>
      </c>
      <c r="K46" s="144">
        <v>1</v>
      </c>
      <c r="L46" s="146">
        <v>14.285714285714286</v>
      </c>
    </row>
    <row r="47" spans="1:12" s="110" customFormat="1" ht="39" customHeight="1" x14ac:dyDescent="0.2">
      <c r="A47" s="604" t="s">
        <v>520</v>
      </c>
      <c r="B47" s="608"/>
      <c r="C47" s="608"/>
      <c r="D47" s="609"/>
      <c r="E47" s="113">
        <v>0.64392382518153168</v>
      </c>
      <c r="F47" s="115">
        <v>188</v>
      </c>
      <c r="G47" s="114">
        <v>195</v>
      </c>
      <c r="H47" s="114">
        <v>180</v>
      </c>
      <c r="I47" s="114">
        <v>166</v>
      </c>
      <c r="J47" s="140">
        <v>183</v>
      </c>
      <c r="K47" s="114">
        <v>5</v>
      </c>
      <c r="L47" s="116">
        <v>2.7322404371584699</v>
      </c>
    </row>
    <row r="48" spans="1:12" s="110" customFormat="1" ht="15" customHeight="1" x14ac:dyDescent="0.2">
      <c r="A48" s="120"/>
      <c r="B48" s="119"/>
      <c r="C48" s="258" t="s">
        <v>106</v>
      </c>
      <c r="E48" s="113">
        <v>33.51063829787234</v>
      </c>
      <c r="F48" s="115">
        <v>63</v>
      </c>
      <c r="G48" s="114">
        <v>67</v>
      </c>
      <c r="H48" s="114">
        <v>60</v>
      </c>
      <c r="I48" s="114">
        <v>64</v>
      </c>
      <c r="J48" s="140">
        <v>69</v>
      </c>
      <c r="K48" s="114">
        <v>-6</v>
      </c>
      <c r="L48" s="116">
        <v>-8.695652173913043</v>
      </c>
    </row>
    <row r="49" spans="1:12" s="110" customFormat="1" ht="15" customHeight="1" x14ac:dyDescent="0.2">
      <c r="A49" s="123"/>
      <c r="B49" s="124"/>
      <c r="C49" s="260" t="s">
        <v>107</v>
      </c>
      <c r="D49" s="261"/>
      <c r="E49" s="125">
        <v>66.489361702127653</v>
      </c>
      <c r="F49" s="143">
        <v>125</v>
      </c>
      <c r="G49" s="144">
        <v>128</v>
      </c>
      <c r="H49" s="144">
        <v>120</v>
      </c>
      <c r="I49" s="144">
        <v>102</v>
      </c>
      <c r="J49" s="145">
        <v>114</v>
      </c>
      <c r="K49" s="144">
        <v>11</v>
      </c>
      <c r="L49" s="146">
        <v>9.6491228070175445</v>
      </c>
    </row>
    <row r="50" spans="1:12" s="110" customFormat="1" ht="24.95" customHeight="1" x14ac:dyDescent="0.2">
      <c r="A50" s="610" t="s">
        <v>192</v>
      </c>
      <c r="B50" s="611"/>
      <c r="C50" s="611"/>
      <c r="D50" s="612"/>
      <c r="E50" s="262">
        <v>14.255377448965612</v>
      </c>
      <c r="F50" s="263">
        <v>4162</v>
      </c>
      <c r="G50" s="264">
        <v>4302</v>
      </c>
      <c r="H50" s="264">
        <v>4238</v>
      </c>
      <c r="I50" s="264">
        <v>3982</v>
      </c>
      <c r="J50" s="265">
        <v>4004</v>
      </c>
      <c r="K50" s="263">
        <v>158</v>
      </c>
      <c r="L50" s="266">
        <v>3.9460539460539459</v>
      </c>
    </row>
    <row r="51" spans="1:12" s="110" customFormat="1" ht="15" customHeight="1" x14ac:dyDescent="0.2">
      <c r="A51" s="120"/>
      <c r="B51" s="119"/>
      <c r="C51" s="258" t="s">
        <v>106</v>
      </c>
      <c r="E51" s="113">
        <v>48.51033157135992</v>
      </c>
      <c r="F51" s="115">
        <v>2019</v>
      </c>
      <c r="G51" s="114">
        <v>2067</v>
      </c>
      <c r="H51" s="114">
        <v>2124</v>
      </c>
      <c r="I51" s="114">
        <v>2018</v>
      </c>
      <c r="J51" s="140">
        <v>2033</v>
      </c>
      <c r="K51" s="114">
        <v>-14</v>
      </c>
      <c r="L51" s="116">
        <v>-0.68863748155435323</v>
      </c>
    </row>
    <row r="52" spans="1:12" s="110" customFormat="1" ht="15" customHeight="1" x14ac:dyDescent="0.2">
      <c r="A52" s="120"/>
      <c r="B52" s="119"/>
      <c r="C52" s="258" t="s">
        <v>107</v>
      </c>
      <c r="E52" s="113">
        <v>51.48966842864008</v>
      </c>
      <c r="F52" s="115">
        <v>2143</v>
      </c>
      <c r="G52" s="114">
        <v>2235</v>
      </c>
      <c r="H52" s="114">
        <v>2114</v>
      </c>
      <c r="I52" s="114">
        <v>1964</v>
      </c>
      <c r="J52" s="140">
        <v>1971</v>
      </c>
      <c r="K52" s="114">
        <v>172</v>
      </c>
      <c r="L52" s="116">
        <v>8.7265347539320146</v>
      </c>
    </row>
    <row r="53" spans="1:12" s="110" customFormat="1" ht="15" customHeight="1" x14ac:dyDescent="0.2">
      <c r="A53" s="120"/>
      <c r="B53" s="119"/>
      <c r="C53" s="258" t="s">
        <v>187</v>
      </c>
      <c r="D53" s="110" t="s">
        <v>193</v>
      </c>
      <c r="E53" s="113">
        <v>27.775108121095627</v>
      </c>
      <c r="F53" s="115">
        <v>1156</v>
      </c>
      <c r="G53" s="114">
        <v>1305</v>
      </c>
      <c r="H53" s="114">
        <v>1225</v>
      </c>
      <c r="I53" s="114">
        <v>953</v>
      </c>
      <c r="J53" s="140">
        <v>996</v>
      </c>
      <c r="K53" s="114">
        <v>160</v>
      </c>
      <c r="L53" s="116">
        <v>16.064257028112451</v>
      </c>
    </row>
    <row r="54" spans="1:12" s="110" customFormat="1" ht="15" customHeight="1" x14ac:dyDescent="0.2">
      <c r="A54" s="120"/>
      <c r="B54" s="119"/>
      <c r="D54" s="267" t="s">
        <v>194</v>
      </c>
      <c r="E54" s="113">
        <v>48.269896193771629</v>
      </c>
      <c r="F54" s="115">
        <v>558</v>
      </c>
      <c r="G54" s="114">
        <v>624</v>
      </c>
      <c r="H54" s="114">
        <v>633</v>
      </c>
      <c r="I54" s="114">
        <v>499</v>
      </c>
      <c r="J54" s="140">
        <v>529</v>
      </c>
      <c r="K54" s="114">
        <v>29</v>
      </c>
      <c r="L54" s="116">
        <v>5.4820415879017013</v>
      </c>
    </row>
    <row r="55" spans="1:12" s="110" customFormat="1" ht="15" customHeight="1" x14ac:dyDescent="0.2">
      <c r="A55" s="120"/>
      <c r="B55" s="119"/>
      <c r="D55" s="267" t="s">
        <v>195</v>
      </c>
      <c r="E55" s="113">
        <v>51.730103806228371</v>
      </c>
      <c r="F55" s="115">
        <v>598</v>
      </c>
      <c r="G55" s="114">
        <v>681</v>
      </c>
      <c r="H55" s="114">
        <v>592</v>
      </c>
      <c r="I55" s="114">
        <v>454</v>
      </c>
      <c r="J55" s="140">
        <v>467</v>
      </c>
      <c r="K55" s="114">
        <v>131</v>
      </c>
      <c r="L55" s="116">
        <v>28.051391862955033</v>
      </c>
    </row>
    <row r="56" spans="1:12" s="110" customFormat="1" ht="15" customHeight="1" x14ac:dyDescent="0.2">
      <c r="A56" s="120"/>
      <c r="B56" s="119" t="s">
        <v>196</v>
      </c>
      <c r="C56" s="258"/>
      <c r="E56" s="113">
        <v>63.847787368132622</v>
      </c>
      <c r="F56" s="115">
        <v>18641</v>
      </c>
      <c r="G56" s="114">
        <v>18508</v>
      </c>
      <c r="H56" s="114">
        <v>18724</v>
      </c>
      <c r="I56" s="114">
        <v>19027</v>
      </c>
      <c r="J56" s="140">
        <v>19163</v>
      </c>
      <c r="K56" s="114">
        <v>-522</v>
      </c>
      <c r="L56" s="116">
        <v>-2.7239993737932475</v>
      </c>
    </row>
    <row r="57" spans="1:12" s="110" customFormat="1" ht="15" customHeight="1" x14ac:dyDescent="0.2">
      <c r="A57" s="120"/>
      <c r="B57" s="119"/>
      <c r="C57" s="258" t="s">
        <v>106</v>
      </c>
      <c r="E57" s="113">
        <v>47.218496861756343</v>
      </c>
      <c r="F57" s="115">
        <v>8802</v>
      </c>
      <c r="G57" s="114">
        <v>8819</v>
      </c>
      <c r="H57" s="114">
        <v>9058</v>
      </c>
      <c r="I57" s="114">
        <v>9362</v>
      </c>
      <c r="J57" s="140">
        <v>9528</v>
      </c>
      <c r="K57" s="114">
        <v>-726</v>
      </c>
      <c r="L57" s="116">
        <v>-7.6196473551637283</v>
      </c>
    </row>
    <row r="58" spans="1:12" s="110" customFormat="1" ht="15" customHeight="1" x14ac:dyDescent="0.2">
      <c r="A58" s="120"/>
      <c r="B58" s="119"/>
      <c r="C58" s="258" t="s">
        <v>107</v>
      </c>
      <c r="E58" s="113">
        <v>52.781503138243657</v>
      </c>
      <c r="F58" s="115">
        <v>9839</v>
      </c>
      <c r="G58" s="114">
        <v>9689</v>
      </c>
      <c r="H58" s="114">
        <v>9666</v>
      </c>
      <c r="I58" s="114">
        <v>9665</v>
      </c>
      <c r="J58" s="140">
        <v>9635</v>
      </c>
      <c r="K58" s="114">
        <v>204</v>
      </c>
      <c r="L58" s="116">
        <v>2.1172807472755579</v>
      </c>
    </row>
    <row r="59" spans="1:12" s="110" customFormat="1" ht="15" customHeight="1" x14ac:dyDescent="0.2">
      <c r="A59" s="120"/>
      <c r="B59" s="119"/>
      <c r="C59" s="258" t="s">
        <v>105</v>
      </c>
      <c r="D59" s="110" t="s">
        <v>197</v>
      </c>
      <c r="E59" s="113">
        <v>92.419934552867332</v>
      </c>
      <c r="F59" s="115">
        <v>17228</v>
      </c>
      <c r="G59" s="114">
        <v>17112</v>
      </c>
      <c r="H59" s="114">
        <v>17324</v>
      </c>
      <c r="I59" s="114">
        <v>17623</v>
      </c>
      <c r="J59" s="140">
        <v>17759</v>
      </c>
      <c r="K59" s="114">
        <v>-531</v>
      </c>
      <c r="L59" s="116">
        <v>-2.9900332225913622</v>
      </c>
    </row>
    <row r="60" spans="1:12" s="110" customFormat="1" ht="15" customHeight="1" x14ac:dyDescent="0.2">
      <c r="A60" s="120"/>
      <c r="B60" s="119"/>
      <c r="C60" s="258"/>
      <c r="D60" s="267" t="s">
        <v>198</v>
      </c>
      <c r="E60" s="113">
        <v>45.437659623868122</v>
      </c>
      <c r="F60" s="115">
        <v>7828</v>
      </c>
      <c r="G60" s="114">
        <v>7856</v>
      </c>
      <c r="H60" s="114">
        <v>8081</v>
      </c>
      <c r="I60" s="114">
        <v>8369</v>
      </c>
      <c r="J60" s="140">
        <v>8526</v>
      </c>
      <c r="K60" s="114">
        <v>-698</v>
      </c>
      <c r="L60" s="116">
        <v>-8.1867229650480891</v>
      </c>
    </row>
    <row r="61" spans="1:12" s="110" customFormat="1" ht="15" customHeight="1" x14ac:dyDescent="0.2">
      <c r="A61" s="120"/>
      <c r="B61" s="119"/>
      <c r="C61" s="258"/>
      <c r="D61" s="267" t="s">
        <v>199</v>
      </c>
      <c r="E61" s="113">
        <v>54.562340376131878</v>
      </c>
      <c r="F61" s="115">
        <v>9400</v>
      </c>
      <c r="G61" s="114">
        <v>9256</v>
      </c>
      <c r="H61" s="114">
        <v>9243</v>
      </c>
      <c r="I61" s="114">
        <v>9254</v>
      </c>
      <c r="J61" s="140">
        <v>9233</v>
      </c>
      <c r="K61" s="114">
        <v>167</v>
      </c>
      <c r="L61" s="116">
        <v>1.8087295570237192</v>
      </c>
    </row>
    <row r="62" spans="1:12" s="110" customFormat="1" ht="15" customHeight="1" x14ac:dyDescent="0.2">
      <c r="A62" s="120"/>
      <c r="B62" s="119"/>
      <c r="C62" s="258"/>
      <c r="D62" s="258" t="s">
        <v>200</v>
      </c>
      <c r="E62" s="113">
        <v>7.5800654471326645</v>
      </c>
      <c r="F62" s="115">
        <v>1413</v>
      </c>
      <c r="G62" s="114">
        <v>1396</v>
      </c>
      <c r="H62" s="114">
        <v>1400</v>
      </c>
      <c r="I62" s="114">
        <v>1404</v>
      </c>
      <c r="J62" s="140">
        <v>1404</v>
      </c>
      <c r="K62" s="114">
        <v>9</v>
      </c>
      <c r="L62" s="116">
        <v>0.64102564102564108</v>
      </c>
    </row>
    <row r="63" spans="1:12" s="110" customFormat="1" ht="15" customHeight="1" x14ac:dyDescent="0.2">
      <c r="A63" s="120"/>
      <c r="B63" s="119"/>
      <c r="C63" s="258"/>
      <c r="D63" s="267" t="s">
        <v>198</v>
      </c>
      <c r="E63" s="113">
        <v>68.931351733899504</v>
      </c>
      <c r="F63" s="115">
        <v>974</v>
      </c>
      <c r="G63" s="114">
        <v>963</v>
      </c>
      <c r="H63" s="114">
        <v>977</v>
      </c>
      <c r="I63" s="114">
        <v>993</v>
      </c>
      <c r="J63" s="140">
        <v>1002</v>
      </c>
      <c r="K63" s="114">
        <v>-28</v>
      </c>
      <c r="L63" s="116">
        <v>-2.7944111776447107</v>
      </c>
    </row>
    <row r="64" spans="1:12" s="110" customFormat="1" ht="15" customHeight="1" x14ac:dyDescent="0.2">
      <c r="A64" s="120"/>
      <c r="B64" s="119"/>
      <c r="C64" s="258"/>
      <c r="D64" s="267" t="s">
        <v>199</v>
      </c>
      <c r="E64" s="113">
        <v>31.068648266100496</v>
      </c>
      <c r="F64" s="115">
        <v>439</v>
      </c>
      <c r="G64" s="114">
        <v>433</v>
      </c>
      <c r="H64" s="114">
        <v>423</v>
      </c>
      <c r="I64" s="114">
        <v>411</v>
      </c>
      <c r="J64" s="140">
        <v>402</v>
      </c>
      <c r="K64" s="114">
        <v>37</v>
      </c>
      <c r="L64" s="116">
        <v>9.2039800995024876</v>
      </c>
    </row>
    <row r="65" spans="1:12" s="110" customFormat="1" ht="15" customHeight="1" x14ac:dyDescent="0.2">
      <c r="A65" s="120"/>
      <c r="B65" s="119" t="s">
        <v>201</v>
      </c>
      <c r="C65" s="258"/>
      <c r="E65" s="113">
        <v>13.947116043293601</v>
      </c>
      <c r="F65" s="115">
        <v>4072</v>
      </c>
      <c r="G65" s="114">
        <v>4034</v>
      </c>
      <c r="H65" s="114">
        <v>3977</v>
      </c>
      <c r="I65" s="114">
        <v>3954</v>
      </c>
      <c r="J65" s="140">
        <v>3897</v>
      </c>
      <c r="K65" s="114">
        <v>175</v>
      </c>
      <c r="L65" s="116">
        <v>4.4906338208878624</v>
      </c>
    </row>
    <row r="66" spans="1:12" s="110" customFormat="1" ht="15" customHeight="1" x14ac:dyDescent="0.2">
      <c r="A66" s="120"/>
      <c r="B66" s="119"/>
      <c r="C66" s="258" t="s">
        <v>106</v>
      </c>
      <c r="E66" s="113">
        <v>46.807465618860512</v>
      </c>
      <c r="F66" s="115">
        <v>1906</v>
      </c>
      <c r="G66" s="114">
        <v>1904</v>
      </c>
      <c r="H66" s="114">
        <v>1888</v>
      </c>
      <c r="I66" s="114">
        <v>1888</v>
      </c>
      <c r="J66" s="140">
        <v>1900</v>
      </c>
      <c r="K66" s="114">
        <v>6</v>
      </c>
      <c r="L66" s="116">
        <v>0.31578947368421051</v>
      </c>
    </row>
    <row r="67" spans="1:12" s="110" customFormat="1" ht="15" customHeight="1" x14ac:dyDescent="0.2">
      <c r="A67" s="120"/>
      <c r="B67" s="119"/>
      <c r="C67" s="258" t="s">
        <v>107</v>
      </c>
      <c r="E67" s="113">
        <v>53.192534381139488</v>
      </c>
      <c r="F67" s="115">
        <v>2166</v>
      </c>
      <c r="G67" s="114">
        <v>2130</v>
      </c>
      <c r="H67" s="114">
        <v>2089</v>
      </c>
      <c r="I67" s="114">
        <v>2066</v>
      </c>
      <c r="J67" s="140">
        <v>1997</v>
      </c>
      <c r="K67" s="114">
        <v>169</v>
      </c>
      <c r="L67" s="116">
        <v>8.4626940410615923</v>
      </c>
    </row>
    <row r="68" spans="1:12" s="110" customFormat="1" ht="15" customHeight="1" x14ac:dyDescent="0.2">
      <c r="A68" s="120"/>
      <c r="B68" s="119"/>
      <c r="C68" s="258" t="s">
        <v>105</v>
      </c>
      <c r="D68" s="110" t="s">
        <v>202</v>
      </c>
      <c r="E68" s="113">
        <v>19.106090373280942</v>
      </c>
      <c r="F68" s="115">
        <v>778</v>
      </c>
      <c r="G68" s="114">
        <v>760</v>
      </c>
      <c r="H68" s="114">
        <v>739</v>
      </c>
      <c r="I68" s="114">
        <v>715</v>
      </c>
      <c r="J68" s="140">
        <v>674</v>
      </c>
      <c r="K68" s="114">
        <v>104</v>
      </c>
      <c r="L68" s="116">
        <v>15.43026706231454</v>
      </c>
    </row>
    <row r="69" spans="1:12" s="110" customFormat="1" ht="15" customHeight="1" x14ac:dyDescent="0.2">
      <c r="A69" s="120"/>
      <c r="B69" s="119"/>
      <c r="C69" s="258"/>
      <c r="D69" s="267" t="s">
        <v>198</v>
      </c>
      <c r="E69" s="113">
        <v>49.871465295629818</v>
      </c>
      <c r="F69" s="115">
        <v>388</v>
      </c>
      <c r="G69" s="114">
        <v>383</v>
      </c>
      <c r="H69" s="114">
        <v>378</v>
      </c>
      <c r="I69" s="114">
        <v>363</v>
      </c>
      <c r="J69" s="140">
        <v>348</v>
      </c>
      <c r="K69" s="114">
        <v>40</v>
      </c>
      <c r="L69" s="116">
        <v>11.494252873563218</v>
      </c>
    </row>
    <row r="70" spans="1:12" s="110" customFormat="1" ht="15" customHeight="1" x14ac:dyDescent="0.2">
      <c r="A70" s="120"/>
      <c r="B70" s="119"/>
      <c r="C70" s="258"/>
      <c r="D70" s="267" t="s">
        <v>199</v>
      </c>
      <c r="E70" s="113">
        <v>50.128534704370182</v>
      </c>
      <c r="F70" s="115">
        <v>390</v>
      </c>
      <c r="G70" s="114">
        <v>377</v>
      </c>
      <c r="H70" s="114">
        <v>361</v>
      </c>
      <c r="I70" s="114">
        <v>352</v>
      </c>
      <c r="J70" s="140">
        <v>326</v>
      </c>
      <c r="K70" s="114">
        <v>64</v>
      </c>
      <c r="L70" s="116">
        <v>19.631901840490798</v>
      </c>
    </row>
    <row r="71" spans="1:12" s="110" customFormat="1" ht="15" customHeight="1" x14ac:dyDescent="0.2">
      <c r="A71" s="120"/>
      <c r="B71" s="119"/>
      <c r="C71" s="258"/>
      <c r="D71" s="110" t="s">
        <v>203</v>
      </c>
      <c r="E71" s="113">
        <v>74.287819253438116</v>
      </c>
      <c r="F71" s="115">
        <v>3025</v>
      </c>
      <c r="G71" s="114">
        <v>3010</v>
      </c>
      <c r="H71" s="114">
        <v>2976</v>
      </c>
      <c r="I71" s="114">
        <v>2981</v>
      </c>
      <c r="J71" s="140">
        <v>2967</v>
      </c>
      <c r="K71" s="114">
        <v>58</v>
      </c>
      <c r="L71" s="116">
        <v>1.9548365352207617</v>
      </c>
    </row>
    <row r="72" spans="1:12" s="110" customFormat="1" ht="15" customHeight="1" x14ac:dyDescent="0.2">
      <c r="A72" s="120"/>
      <c r="B72" s="119"/>
      <c r="C72" s="258"/>
      <c r="D72" s="267" t="s">
        <v>198</v>
      </c>
      <c r="E72" s="113">
        <v>45.752066115702476</v>
      </c>
      <c r="F72" s="115">
        <v>1384</v>
      </c>
      <c r="G72" s="114">
        <v>1393</v>
      </c>
      <c r="H72" s="114">
        <v>1383</v>
      </c>
      <c r="I72" s="114">
        <v>1397</v>
      </c>
      <c r="J72" s="140">
        <v>1418</v>
      </c>
      <c r="K72" s="114">
        <v>-34</v>
      </c>
      <c r="L72" s="116">
        <v>-2.397743300423131</v>
      </c>
    </row>
    <row r="73" spans="1:12" s="110" customFormat="1" ht="15" customHeight="1" x14ac:dyDescent="0.2">
      <c r="A73" s="120"/>
      <c r="B73" s="119"/>
      <c r="C73" s="258"/>
      <c r="D73" s="267" t="s">
        <v>199</v>
      </c>
      <c r="E73" s="113">
        <v>54.247933884297524</v>
      </c>
      <c r="F73" s="115">
        <v>1641</v>
      </c>
      <c r="G73" s="114">
        <v>1617</v>
      </c>
      <c r="H73" s="114">
        <v>1593</v>
      </c>
      <c r="I73" s="114">
        <v>1584</v>
      </c>
      <c r="J73" s="140">
        <v>1549</v>
      </c>
      <c r="K73" s="114">
        <v>92</v>
      </c>
      <c r="L73" s="116">
        <v>5.9393156875403488</v>
      </c>
    </row>
    <row r="74" spans="1:12" s="110" customFormat="1" ht="15" customHeight="1" x14ac:dyDescent="0.2">
      <c r="A74" s="120"/>
      <c r="B74" s="119"/>
      <c r="C74" s="258"/>
      <c r="D74" s="110" t="s">
        <v>204</v>
      </c>
      <c r="E74" s="113">
        <v>6.6060903732809431</v>
      </c>
      <c r="F74" s="115">
        <v>269</v>
      </c>
      <c r="G74" s="114">
        <v>264</v>
      </c>
      <c r="H74" s="114">
        <v>262</v>
      </c>
      <c r="I74" s="114">
        <v>258</v>
      </c>
      <c r="J74" s="140">
        <v>256</v>
      </c>
      <c r="K74" s="114">
        <v>13</v>
      </c>
      <c r="L74" s="116">
        <v>5.078125</v>
      </c>
    </row>
    <row r="75" spans="1:12" s="110" customFormat="1" ht="15" customHeight="1" x14ac:dyDescent="0.2">
      <c r="A75" s="120"/>
      <c r="B75" s="119"/>
      <c r="C75" s="258"/>
      <c r="D75" s="267" t="s">
        <v>198</v>
      </c>
      <c r="E75" s="113">
        <v>49.814126394052046</v>
      </c>
      <c r="F75" s="115">
        <v>134</v>
      </c>
      <c r="G75" s="114">
        <v>128</v>
      </c>
      <c r="H75" s="114">
        <v>127</v>
      </c>
      <c r="I75" s="114">
        <v>128</v>
      </c>
      <c r="J75" s="140">
        <v>134</v>
      </c>
      <c r="K75" s="114">
        <v>0</v>
      </c>
      <c r="L75" s="116">
        <v>0</v>
      </c>
    </row>
    <row r="76" spans="1:12" s="110" customFormat="1" ht="15" customHeight="1" x14ac:dyDescent="0.2">
      <c r="A76" s="120"/>
      <c r="B76" s="119"/>
      <c r="C76" s="258"/>
      <c r="D76" s="267" t="s">
        <v>199</v>
      </c>
      <c r="E76" s="113">
        <v>50.185873605947954</v>
      </c>
      <c r="F76" s="115">
        <v>135</v>
      </c>
      <c r="G76" s="114">
        <v>136</v>
      </c>
      <c r="H76" s="114">
        <v>135</v>
      </c>
      <c r="I76" s="114">
        <v>130</v>
      </c>
      <c r="J76" s="140">
        <v>122</v>
      </c>
      <c r="K76" s="114">
        <v>13</v>
      </c>
      <c r="L76" s="116">
        <v>10.655737704918034</v>
      </c>
    </row>
    <row r="77" spans="1:12" s="110" customFormat="1" ht="15" customHeight="1" x14ac:dyDescent="0.2">
      <c r="A77" s="534"/>
      <c r="B77" s="119" t="s">
        <v>205</v>
      </c>
      <c r="C77" s="268"/>
      <c r="D77" s="182"/>
      <c r="E77" s="113">
        <v>7.9497191396081659</v>
      </c>
      <c r="F77" s="115">
        <v>2321</v>
      </c>
      <c r="G77" s="114">
        <v>2376</v>
      </c>
      <c r="H77" s="114">
        <v>2342</v>
      </c>
      <c r="I77" s="114">
        <v>2346</v>
      </c>
      <c r="J77" s="140">
        <v>2358</v>
      </c>
      <c r="K77" s="114">
        <v>-37</v>
      </c>
      <c r="L77" s="116">
        <v>-1.5691263782866836</v>
      </c>
    </row>
    <row r="78" spans="1:12" s="110" customFormat="1" ht="15" customHeight="1" x14ac:dyDescent="0.2">
      <c r="A78" s="120"/>
      <c r="B78" s="119"/>
      <c r="C78" s="268" t="s">
        <v>106</v>
      </c>
      <c r="D78" s="182"/>
      <c r="E78" s="113">
        <v>52.003446790176646</v>
      </c>
      <c r="F78" s="115">
        <v>1207</v>
      </c>
      <c r="G78" s="114">
        <v>1255</v>
      </c>
      <c r="H78" s="114">
        <v>1247</v>
      </c>
      <c r="I78" s="114">
        <v>1255</v>
      </c>
      <c r="J78" s="140">
        <v>1240</v>
      </c>
      <c r="K78" s="114">
        <v>-33</v>
      </c>
      <c r="L78" s="116">
        <v>-2.661290322580645</v>
      </c>
    </row>
    <row r="79" spans="1:12" s="110" customFormat="1" ht="15" customHeight="1" x14ac:dyDescent="0.2">
      <c r="A79" s="123"/>
      <c r="B79" s="124"/>
      <c r="C79" s="260" t="s">
        <v>107</v>
      </c>
      <c r="D79" s="261"/>
      <c r="E79" s="125">
        <v>47.996553209823354</v>
      </c>
      <c r="F79" s="143">
        <v>1114</v>
      </c>
      <c r="G79" s="144">
        <v>1121</v>
      </c>
      <c r="H79" s="144">
        <v>1095</v>
      </c>
      <c r="I79" s="144">
        <v>1091</v>
      </c>
      <c r="J79" s="145">
        <v>1118</v>
      </c>
      <c r="K79" s="144">
        <v>-4</v>
      </c>
      <c r="L79" s="146">
        <v>-0.35778175313059035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6" t="s">
        <v>210</v>
      </c>
      <c r="B85" s="566"/>
      <c r="C85" s="566"/>
      <c r="D85" s="566"/>
      <c r="E85" s="566"/>
      <c r="F85" s="566"/>
      <c r="G85" s="566"/>
      <c r="H85" s="566"/>
      <c r="I85" s="566"/>
      <c r="J85" s="566"/>
      <c r="K85" s="566"/>
      <c r="L85" s="566"/>
    </row>
    <row r="86" spans="1:12" s="280" customFormat="1" ht="9" x14ac:dyDescent="0.2">
      <c r="A86" s="566" t="s">
        <v>211</v>
      </c>
      <c r="B86" s="566"/>
      <c r="C86" s="566"/>
      <c r="D86" s="566"/>
      <c r="E86" s="566"/>
      <c r="F86" s="566"/>
      <c r="G86" s="566"/>
      <c r="H86" s="566"/>
      <c r="I86" s="566"/>
      <c r="J86" s="566"/>
      <c r="K86" s="566"/>
      <c r="L86" s="566"/>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69" t="s">
        <v>212</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213</v>
      </c>
      <c r="B7" s="587"/>
      <c r="C7" s="580" t="s">
        <v>94</v>
      </c>
      <c r="D7" s="583" t="s">
        <v>179</v>
      </c>
      <c r="E7" s="584"/>
      <c r="F7" s="584"/>
      <c r="G7" s="584"/>
      <c r="H7" s="585"/>
      <c r="I7" s="586" t="s">
        <v>180</v>
      </c>
      <c r="J7" s="587"/>
      <c r="K7" s="96"/>
      <c r="L7" s="96"/>
      <c r="M7" s="96"/>
      <c r="N7" s="96"/>
      <c r="O7" s="96"/>
    </row>
    <row r="8" spans="1:15" ht="21.75" customHeight="1" x14ac:dyDescent="0.2">
      <c r="A8" s="614"/>
      <c r="B8" s="615"/>
      <c r="C8" s="581"/>
      <c r="D8" s="590" t="s">
        <v>97</v>
      </c>
      <c r="E8" s="590" t="s">
        <v>98</v>
      </c>
      <c r="F8" s="590" t="s">
        <v>99</v>
      </c>
      <c r="G8" s="590" t="s">
        <v>100</v>
      </c>
      <c r="H8" s="590" t="s">
        <v>101</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286" customFormat="1" ht="24.95" customHeight="1" x14ac:dyDescent="0.2">
      <c r="A11" s="616" t="s">
        <v>104</v>
      </c>
      <c r="B11" s="617"/>
      <c r="C11" s="285">
        <v>100</v>
      </c>
      <c r="D11" s="115">
        <v>29196</v>
      </c>
      <c r="E11" s="114">
        <v>29220</v>
      </c>
      <c r="F11" s="114">
        <v>29281</v>
      </c>
      <c r="G11" s="114">
        <v>29309</v>
      </c>
      <c r="H11" s="140">
        <v>29422</v>
      </c>
      <c r="I11" s="115">
        <v>-226</v>
      </c>
      <c r="J11" s="116">
        <v>-0.76813268982394123</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 customHeight="1" x14ac:dyDescent="0.2">
      <c r="A14" s="193" t="s">
        <v>215</v>
      </c>
      <c r="B14" s="199" t="s">
        <v>137</v>
      </c>
      <c r="C14" s="113">
        <v>19.32113988217564</v>
      </c>
      <c r="D14" s="115">
        <v>5641</v>
      </c>
      <c r="E14" s="114">
        <v>5717</v>
      </c>
      <c r="F14" s="114">
        <v>5780</v>
      </c>
      <c r="G14" s="114">
        <v>5713</v>
      </c>
      <c r="H14" s="140">
        <v>5690</v>
      </c>
      <c r="I14" s="115">
        <v>-49</v>
      </c>
      <c r="J14" s="116">
        <v>-0.86115992970123023</v>
      </c>
      <c r="K14" s="110"/>
      <c r="L14" s="110"/>
      <c r="M14" s="110"/>
      <c r="N14" s="110"/>
      <c r="O14" s="110"/>
    </row>
    <row r="15" spans="1:15" s="110" customFormat="1" ht="24.75" customHeight="1" x14ac:dyDescent="0.2">
      <c r="A15" s="193" t="s">
        <v>216</v>
      </c>
      <c r="B15" s="199" t="s">
        <v>217</v>
      </c>
      <c r="C15" s="113">
        <v>1.2672968899849295</v>
      </c>
      <c r="D15" s="115">
        <v>370</v>
      </c>
      <c r="E15" s="114">
        <v>363</v>
      </c>
      <c r="F15" s="114">
        <v>371</v>
      </c>
      <c r="G15" s="114">
        <v>360</v>
      </c>
      <c r="H15" s="140">
        <v>355</v>
      </c>
      <c r="I15" s="115">
        <v>15</v>
      </c>
      <c r="J15" s="116">
        <v>4.225352112676056</v>
      </c>
    </row>
    <row r="16" spans="1:15" s="287" customFormat="1" ht="24.95" customHeight="1" x14ac:dyDescent="0.2">
      <c r="A16" s="193" t="s">
        <v>218</v>
      </c>
      <c r="B16" s="199" t="s">
        <v>141</v>
      </c>
      <c r="C16" s="113">
        <v>13.882038635429511</v>
      </c>
      <c r="D16" s="115">
        <v>4053</v>
      </c>
      <c r="E16" s="114">
        <v>4110</v>
      </c>
      <c r="F16" s="114">
        <v>4150</v>
      </c>
      <c r="G16" s="114">
        <v>4122</v>
      </c>
      <c r="H16" s="140">
        <v>4119</v>
      </c>
      <c r="I16" s="115">
        <v>-66</v>
      </c>
      <c r="J16" s="116">
        <v>-1.6023306627822287</v>
      </c>
      <c r="K16" s="110"/>
      <c r="L16" s="110"/>
      <c r="M16" s="110"/>
      <c r="N16" s="110"/>
      <c r="O16" s="110"/>
    </row>
    <row r="17" spans="1:15" s="110" customFormat="1" ht="24.95" customHeight="1" x14ac:dyDescent="0.2">
      <c r="A17" s="193" t="s">
        <v>219</v>
      </c>
      <c r="B17" s="199" t="s">
        <v>220</v>
      </c>
      <c r="C17" s="113">
        <v>4.1718043567612</v>
      </c>
      <c r="D17" s="115">
        <v>1218</v>
      </c>
      <c r="E17" s="114">
        <v>1244</v>
      </c>
      <c r="F17" s="114">
        <v>1259</v>
      </c>
      <c r="G17" s="114">
        <v>1231</v>
      </c>
      <c r="H17" s="140">
        <v>1216</v>
      </c>
      <c r="I17" s="115">
        <v>2</v>
      </c>
      <c r="J17" s="116">
        <v>0.16447368421052633</v>
      </c>
    </row>
    <row r="18" spans="1:15" s="287" customFormat="1" ht="24.95" customHeight="1" x14ac:dyDescent="0.2">
      <c r="A18" s="201" t="s">
        <v>144</v>
      </c>
      <c r="B18" s="202" t="s">
        <v>145</v>
      </c>
      <c r="C18" s="113">
        <v>3.7025619947938075</v>
      </c>
      <c r="D18" s="115">
        <v>1081</v>
      </c>
      <c r="E18" s="114">
        <v>1062</v>
      </c>
      <c r="F18" s="114">
        <v>1090</v>
      </c>
      <c r="G18" s="114">
        <v>1068</v>
      </c>
      <c r="H18" s="140">
        <v>1102</v>
      </c>
      <c r="I18" s="115">
        <v>-21</v>
      </c>
      <c r="J18" s="116">
        <v>-1.9056261343012704</v>
      </c>
      <c r="K18" s="110"/>
      <c r="L18" s="110"/>
      <c r="M18" s="110"/>
      <c r="N18" s="110"/>
      <c r="O18" s="110"/>
    </row>
    <row r="19" spans="1:15" s="110" customFormat="1" ht="24.95" customHeight="1" x14ac:dyDescent="0.2">
      <c r="A19" s="193" t="s">
        <v>146</v>
      </c>
      <c r="B19" s="199" t="s">
        <v>147</v>
      </c>
      <c r="C19" s="113">
        <v>11.90231538566927</v>
      </c>
      <c r="D19" s="115">
        <v>3475</v>
      </c>
      <c r="E19" s="114">
        <v>3517</v>
      </c>
      <c r="F19" s="114">
        <v>3550</v>
      </c>
      <c r="G19" s="114">
        <v>3438</v>
      </c>
      <c r="H19" s="140">
        <v>3469</v>
      </c>
      <c r="I19" s="115">
        <v>6</v>
      </c>
      <c r="J19" s="116">
        <v>0.17296050735082155</v>
      </c>
    </row>
    <row r="20" spans="1:15" s="287" customFormat="1" ht="24.95" customHeight="1" x14ac:dyDescent="0.2">
      <c r="A20" s="193" t="s">
        <v>148</v>
      </c>
      <c r="B20" s="199" t="s">
        <v>149</v>
      </c>
      <c r="C20" s="113">
        <v>5.4493766269351962</v>
      </c>
      <c r="D20" s="115">
        <v>1591</v>
      </c>
      <c r="E20" s="114">
        <v>1604</v>
      </c>
      <c r="F20" s="114">
        <v>1538</v>
      </c>
      <c r="G20" s="114">
        <v>1723</v>
      </c>
      <c r="H20" s="140">
        <v>1746</v>
      </c>
      <c r="I20" s="115">
        <v>-155</v>
      </c>
      <c r="J20" s="116">
        <v>-8.8774341351660944</v>
      </c>
      <c r="K20" s="110"/>
      <c r="L20" s="110"/>
      <c r="M20" s="110"/>
      <c r="N20" s="110"/>
      <c r="O20" s="110"/>
    </row>
    <row r="21" spans="1:15" s="110" customFormat="1" ht="24.95" customHeight="1" x14ac:dyDescent="0.2">
      <c r="A21" s="201" t="s">
        <v>150</v>
      </c>
      <c r="B21" s="202" t="s">
        <v>151</v>
      </c>
      <c r="C21" s="113">
        <v>3.2024934922592134</v>
      </c>
      <c r="D21" s="115">
        <v>935</v>
      </c>
      <c r="E21" s="114">
        <v>1017</v>
      </c>
      <c r="F21" s="114">
        <v>1042</v>
      </c>
      <c r="G21" s="114">
        <v>1039</v>
      </c>
      <c r="H21" s="140">
        <v>988</v>
      </c>
      <c r="I21" s="115">
        <v>-53</v>
      </c>
      <c r="J21" s="116">
        <v>-5.3643724696356276</v>
      </c>
    </row>
    <row r="22" spans="1:15" s="110" customFormat="1" ht="24.95" customHeight="1" x14ac:dyDescent="0.2">
      <c r="A22" s="201" t="s">
        <v>152</v>
      </c>
      <c r="B22" s="199" t="s">
        <v>153</v>
      </c>
      <c r="C22" s="113">
        <v>1.0104123852582545</v>
      </c>
      <c r="D22" s="115">
        <v>295</v>
      </c>
      <c r="E22" s="114">
        <v>283</v>
      </c>
      <c r="F22" s="114">
        <v>278</v>
      </c>
      <c r="G22" s="114">
        <v>276</v>
      </c>
      <c r="H22" s="140">
        <v>279</v>
      </c>
      <c r="I22" s="115">
        <v>16</v>
      </c>
      <c r="J22" s="116">
        <v>5.7347670250896057</v>
      </c>
    </row>
    <row r="23" spans="1:15" s="110" customFormat="1" ht="24.95" customHeight="1" x14ac:dyDescent="0.2">
      <c r="A23" s="193" t="s">
        <v>154</v>
      </c>
      <c r="B23" s="199" t="s">
        <v>155</v>
      </c>
      <c r="C23" s="113">
        <v>2.9661597479106727</v>
      </c>
      <c r="D23" s="115">
        <v>866</v>
      </c>
      <c r="E23" s="114">
        <v>833</v>
      </c>
      <c r="F23" s="114">
        <v>719</v>
      </c>
      <c r="G23" s="114">
        <v>773</v>
      </c>
      <c r="H23" s="140">
        <v>771</v>
      </c>
      <c r="I23" s="115">
        <v>95</v>
      </c>
      <c r="J23" s="116">
        <v>12.321660181582361</v>
      </c>
    </row>
    <row r="24" spans="1:15" s="110" customFormat="1" ht="24.95" customHeight="1" x14ac:dyDescent="0.2">
      <c r="A24" s="193" t="s">
        <v>156</v>
      </c>
      <c r="B24" s="199" t="s">
        <v>221</v>
      </c>
      <c r="C24" s="113">
        <v>6.2919578024386906</v>
      </c>
      <c r="D24" s="115">
        <v>1837</v>
      </c>
      <c r="E24" s="114">
        <v>1819</v>
      </c>
      <c r="F24" s="114">
        <v>1808</v>
      </c>
      <c r="G24" s="114">
        <v>1756</v>
      </c>
      <c r="H24" s="140">
        <v>1751</v>
      </c>
      <c r="I24" s="115">
        <v>86</v>
      </c>
      <c r="J24" s="116">
        <v>4.9114791547687036</v>
      </c>
    </row>
    <row r="25" spans="1:15" s="110" customFormat="1" ht="24.95" customHeight="1" x14ac:dyDescent="0.2">
      <c r="A25" s="193" t="s">
        <v>222</v>
      </c>
      <c r="B25" s="204" t="s">
        <v>159</v>
      </c>
      <c r="C25" s="113">
        <v>2.8325798054528017</v>
      </c>
      <c r="D25" s="115">
        <v>827</v>
      </c>
      <c r="E25" s="114">
        <v>810</v>
      </c>
      <c r="F25" s="114">
        <v>808</v>
      </c>
      <c r="G25" s="114">
        <v>795</v>
      </c>
      <c r="H25" s="140">
        <v>772</v>
      </c>
      <c r="I25" s="115">
        <v>55</v>
      </c>
      <c r="J25" s="116">
        <v>7.1243523316062181</v>
      </c>
    </row>
    <row r="26" spans="1:15" s="110" customFormat="1" ht="24.95" customHeight="1" x14ac:dyDescent="0.2">
      <c r="A26" s="201">
        <v>782.78300000000002</v>
      </c>
      <c r="B26" s="203" t="s">
        <v>160</v>
      </c>
      <c r="C26" s="113">
        <v>4.6478969721879713</v>
      </c>
      <c r="D26" s="115">
        <v>1357</v>
      </c>
      <c r="E26" s="114">
        <v>1413</v>
      </c>
      <c r="F26" s="114">
        <v>1752</v>
      </c>
      <c r="G26" s="114">
        <v>2010</v>
      </c>
      <c r="H26" s="140">
        <v>2167</v>
      </c>
      <c r="I26" s="115">
        <v>-810</v>
      </c>
      <c r="J26" s="116">
        <v>-37.378864790032303</v>
      </c>
    </row>
    <row r="27" spans="1:15" s="110" customFormat="1" ht="24.95" customHeight="1" x14ac:dyDescent="0.2">
      <c r="A27" s="193" t="s">
        <v>161</v>
      </c>
      <c r="B27" s="199" t="s">
        <v>223</v>
      </c>
      <c r="C27" s="113">
        <v>7.6448828606658443</v>
      </c>
      <c r="D27" s="115">
        <v>2232</v>
      </c>
      <c r="E27" s="114">
        <v>2198</v>
      </c>
      <c r="F27" s="114">
        <v>2163</v>
      </c>
      <c r="G27" s="114">
        <v>2126</v>
      </c>
      <c r="H27" s="140">
        <v>2120</v>
      </c>
      <c r="I27" s="115">
        <v>112</v>
      </c>
      <c r="J27" s="116">
        <v>5.283018867924528</v>
      </c>
    </row>
    <row r="28" spans="1:15" s="110" customFormat="1" ht="24.95" customHeight="1" x14ac:dyDescent="0.2">
      <c r="A28" s="193" t="s">
        <v>163</v>
      </c>
      <c r="B28" s="199" t="s">
        <v>164</v>
      </c>
      <c r="C28" s="113">
        <v>2.9421838608028499</v>
      </c>
      <c r="D28" s="115">
        <v>859</v>
      </c>
      <c r="E28" s="114">
        <v>922</v>
      </c>
      <c r="F28" s="114">
        <v>929</v>
      </c>
      <c r="G28" s="114">
        <v>888</v>
      </c>
      <c r="H28" s="140">
        <v>902</v>
      </c>
      <c r="I28" s="115">
        <v>-43</v>
      </c>
      <c r="J28" s="116">
        <v>-4.7671840354767188</v>
      </c>
    </row>
    <row r="29" spans="1:15" s="110" customFormat="1" ht="24.95" customHeight="1" x14ac:dyDescent="0.2">
      <c r="A29" s="193">
        <v>86</v>
      </c>
      <c r="B29" s="199" t="s">
        <v>165</v>
      </c>
      <c r="C29" s="113">
        <v>10.576791341279627</v>
      </c>
      <c r="D29" s="115">
        <v>3088</v>
      </c>
      <c r="E29" s="114">
        <v>3099</v>
      </c>
      <c r="F29" s="114">
        <v>2926</v>
      </c>
      <c r="G29" s="114">
        <v>2814</v>
      </c>
      <c r="H29" s="140">
        <v>2791</v>
      </c>
      <c r="I29" s="115">
        <v>297</v>
      </c>
      <c r="J29" s="116">
        <v>10.641347187388034</v>
      </c>
    </row>
    <row r="30" spans="1:15" s="110" customFormat="1" ht="24.95" customHeight="1" x14ac:dyDescent="0.2">
      <c r="A30" s="193">
        <v>87.88</v>
      </c>
      <c r="B30" s="204" t="s">
        <v>166</v>
      </c>
      <c r="C30" s="113">
        <v>5.8158651870119193</v>
      </c>
      <c r="D30" s="115">
        <v>1698</v>
      </c>
      <c r="E30" s="114">
        <v>1686</v>
      </c>
      <c r="F30" s="114">
        <v>1678</v>
      </c>
      <c r="G30" s="114">
        <v>1678</v>
      </c>
      <c r="H30" s="140">
        <v>1697</v>
      </c>
      <c r="I30" s="115">
        <v>1</v>
      </c>
      <c r="J30" s="116">
        <v>5.8927519151443723E-2</v>
      </c>
    </row>
    <row r="31" spans="1:15" s="110" customFormat="1" ht="24.95" customHeight="1" x14ac:dyDescent="0.2">
      <c r="A31" s="193" t="s">
        <v>167</v>
      </c>
      <c r="B31" s="199" t="s">
        <v>168</v>
      </c>
      <c r="C31" s="113">
        <v>10.408960131524866</v>
      </c>
      <c r="D31" s="115">
        <v>3039</v>
      </c>
      <c r="E31" s="114">
        <v>2871</v>
      </c>
      <c r="F31" s="114">
        <v>2860</v>
      </c>
      <c r="G31" s="114">
        <v>2860</v>
      </c>
      <c r="H31" s="140">
        <v>2822</v>
      </c>
      <c r="I31" s="115">
        <v>217</v>
      </c>
      <c r="J31" s="116">
        <v>7.689581856839121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75.691875599397179</v>
      </c>
      <c r="D36" s="143">
        <v>22099</v>
      </c>
      <c r="E36" s="144">
        <v>22072</v>
      </c>
      <c r="F36" s="144">
        <v>22051</v>
      </c>
      <c r="G36" s="144">
        <v>22176</v>
      </c>
      <c r="H36" s="145">
        <v>22275</v>
      </c>
      <c r="I36" s="143">
        <v>-176</v>
      </c>
      <c r="J36" s="146">
        <v>-0.79012345679012341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3" t="s">
        <v>225</v>
      </c>
      <c r="B39" s="613"/>
      <c r="C39" s="613"/>
      <c r="D39" s="613"/>
      <c r="E39" s="613"/>
      <c r="F39" s="613"/>
      <c r="G39" s="613"/>
      <c r="H39" s="613"/>
      <c r="I39" s="613"/>
      <c r="J39" s="613"/>
    </row>
    <row r="40" spans="1:10" ht="30.75" customHeight="1" x14ac:dyDescent="0.2">
      <c r="A40" s="613"/>
      <c r="B40" s="613"/>
      <c r="C40" s="613"/>
      <c r="D40" s="613"/>
      <c r="E40" s="613"/>
      <c r="F40" s="613"/>
      <c r="G40" s="613"/>
      <c r="H40" s="613"/>
      <c r="I40" s="613"/>
      <c r="J40" s="613"/>
    </row>
    <row r="41" spans="1:10" ht="12.75" customHeight="1" x14ac:dyDescent="0.2">
      <c r="A41" s="613"/>
      <c r="B41" s="613"/>
      <c r="C41" s="613"/>
      <c r="D41" s="613"/>
      <c r="E41" s="613"/>
      <c r="F41" s="613"/>
      <c r="G41" s="613"/>
      <c r="H41" s="613"/>
      <c r="I41" s="613"/>
      <c r="J41" s="613"/>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2020-09-25T09:28:56Z</dcterms:created>
  <dcterms:modified xsi:type="dcterms:W3CDTF">2020-09-28T08:09:21Z</dcterms:modified>
</cp:coreProperties>
</file>