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C42" i="24"/>
  <c r="M42" i="24" s="1"/>
  <c r="B42" i="24"/>
  <c r="D42" i="24" s="1"/>
  <c r="K41" i="24"/>
  <c r="H41" i="24"/>
  <c r="F41" i="24"/>
  <c r="C41" i="24"/>
  <c r="M41" i="24" s="1"/>
  <c r="B41" i="24"/>
  <c r="D41" i="24" s="1"/>
  <c r="L40" i="24"/>
  <c r="I40" i="24"/>
  <c r="G40" i="24"/>
  <c r="C40" i="24"/>
  <c r="M40" i="24" s="1"/>
  <c r="B40" i="24"/>
  <c r="D40" i="24" s="1"/>
  <c r="M36" i="24"/>
  <c r="L36" i="24"/>
  <c r="K36" i="24"/>
  <c r="J36" i="24"/>
  <c r="I36" i="24"/>
  <c r="H36" i="24"/>
  <c r="G36" i="24"/>
  <c r="F36" i="24"/>
  <c r="E36" i="24"/>
  <c r="D36" i="24"/>
  <c r="K57" i="15"/>
  <c r="L57" i="15" s="1"/>
  <c r="C38" i="24"/>
  <c r="C37" i="24"/>
  <c r="C35" i="24"/>
  <c r="C34" i="24"/>
  <c r="M34" i="24" s="1"/>
  <c r="C33" i="24"/>
  <c r="C32" i="24"/>
  <c r="E32" i="24" s="1"/>
  <c r="C31" i="24"/>
  <c r="C30" i="24"/>
  <c r="C29" i="24"/>
  <c r="C28" i="24"/>
  <c r="C27" i="24"/>
  <c r="C26" i="24"/>
  <c r="M26" i="24" s="1"/>
  <c r="C25" i="24"/>
  <c r="C24" i="24"/>
  <c r="E24" i="24" s="1"/>
  <c r="C23" i="24"/>
  <c r="C22" i="24"/>
  <c r="C21" i="24"/>
  <c r="C20" i="24"/>
  <c r="C19" i="24"/>
  <c r="C18" i="24"/>
  <c r="M18" i="24" s="1"/>
  <c r="C17" i="24"/>
  <c r="C16" i="24"/>
  <c r="E16" i="24" s="1"/>
  <c r="C15" i="24"/>
  <c r="C9" i="24"/>
  <c r="I9" i="24" s="1"/>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K24" i="24"/>
  <c r="J24" i="24"/>
  <c r="H24" i="24"/>
  <c r="F24" i="24"/>
  <c r="D24" i="24"/>
  <c r="F17" i="24"/>
  <c r="D17" i="24"/>
  <c r="J17" i="24"/>
  <c r="H17" i="24"/>
  <c r="K17" i="24"/>
  <c r="F25" i="24"/>
  <c r="D25" i="24"/>
  <c r="J25" i="24"/>
  <c r="H25" i="24"/>
  <c r="K25" i="24"/>
  <c r="K16" i="24"/>
  <c r="J16" i="24"/>
  <c r="H16" i="24"/>
  <c r="F16" i="24"/>
  <c r="D16" i="24"/>
  <c r="F9" i="24"/>
  <c r="D9" i="24"/>
  <c r="J9" i="24"/>
  <c r="H9" i="24"/>
  <c r="K9" i="24"/>
  <c r="K20" i="24"/>
  <c r="J20" i="24"/>
  <c r="H20" i="24"/>
  <c r="F20" i="24"/>
  <c r="D20" i="24"/>
  <c r="F29" i="24"/>
  <c r="D29" i="24"/>
  <c r="J29" i="24"/>
  <c r="H29" i="24"/>
  <c r="K29" i="24"/>
  <c r="F35" i="24"/>
  <c r="D35" i="24"/>
  <c r="J35" i="24"/>
  <c r="H35" i="24"/>
  <c r="K35" i="24"/>
  <c r="C14" i="24"/>
  <c r="C6" i="24"/>
  <c r="I20" i="24"/>
  <c r="L20" i="24"/>
  <c r="M20" i="24"/>
  <c r="G20" i="24"/>
  <c r="E20" i="24"/>
  <c r="G29" i="24"/>
  <c r="M29" i="24"/>
  <c r="E29" i="24"/>
  <c r="L29" i="24"/>
  <c r="B14" i="24"/>
  <c r="B6" i="24"/>
  <c r="K61" i="24"/>
  <c r="I61" i="24"/>
  <c r="J61" i="24"/>
  <c r="H37" i="24"/>
  <c r="F37" i="24"/>
  <c r="D37" i="24"/>
  <c r="J37" i="24"/>
  <c r="G9" i="24"/>
  <c r="M9" i="24"/>
  <c r="E9" i="24"/>
  <c r="L9" i="24"/>
  <c r="G15" i="24"/>
  <c r="M15" i="24"/>
  <c r="E15" i="24"/>
  <c r="L15" i="24"/>
  <c r="I15" i="24"/>
  <c r="G27" i="24"/>
  <c r="M27" i="24"/>
  <c r="E27" i="24"/>
  <c r="L27" i="24"/>
  <c r="I27" i="24"/>
  <c r="I30" i="24"/>
  <c r="L30" i="24"/>
  <c r="M30" i="24"/>
  <c r="G30" i="24"/>
  <c r="E30" i="24"/>
  <c r="I37" i="24"/>
  <c r="G37" i="24"/>
  <c r="L37" i="24"/>
  <c r="E37" i="24"/>
  <c r="M37" i="24"/>
  <c r="K32" i="24"/>
  <c r="J32" i="24"/>
  <c r="H32" i="24"/>
  <c r="F32" i="24"/>
  <c r="D32" i="24"/>
  <c r="F21" i="24"/>
  <c r="D21" i="24"/>
  <c r="J21" i="24"/>
  <c r="H21" i="24"/>
  <c r="K21" i="24"/>
  <c r="F27" i="24"/>
  <c r="D27" i="24"/>
  <c r="J27" i="24"/>
  <c r="H27" i="24"/>
  <c r="K27" i="24"/>
  <c r="G21" i="24"/>
  <c r="M21" i="24"/>
  <c r="E21" i="24"/>
  <c r="L21" i="24"/>
  <c r="K8" i="24"/>
  <c r="J8" i="24"/>
  <c r="H8" i="24"/>
  <c r="F8" i="24"/>
  <c r="D8" i="24"/>
  <c r="F15" i="24"/>
  <c r="D15" i="24"/>
  <c r="J15" i="24"/>
  <c r="H15" i="24"/>
  <c r="K15" i="24"/>
  <c r="K18" i="24"/>
  <c r="J18" i="24"/>
  <c r="H18" i="24"/>
  <c r="F18" i="24"/>
  <c r="D18" i="24"/>
  <c r="F33" i="24"/>
  <c r="D33" i="24"/>
  <c r="J33" i="24"/>
  <c r="H33" i="24"/>
  <c r="K33" i="24"/>
  <c r="I16" i="24"/>
  <c r="L16" i="24"/>
  <c r="M16" i="24"/>
  <c r="G16" i="24"/>
  <c r="G25" i="24"/>
  <c r="M25" i="24"/>
  <c r="E25" i="24"/>
  <c r="L25" i="24"/>
  <c r="I25" i="24"/>
  <c r="G31" i="24"/>
  <c r="M31" i="24"/>
  <c r="E31" i="24"/>
  <c r="L31" i="24"/>
  <c r="I31" i="24"/>
  <c r="I21" i="24"/>
  <c r="K37" i="24"/>
  <c r="K69" i="24"/>
  <c r="I69" i="24"/>
  <c r="J69" i="24"/>
  <c r="F23" i="24"/>
  <c r="D23" i="24"/>
  <c r="J23" i="24"/>
  <c r="H23" i="24"/>
  <c r="K23" i="24"/>
  <c r="G33" i="24"/>
  <c r="M33" i="24"/>
  <c r="E33" i="24"/>
  <c r="L33" i="24"/>
  <c r="I33" i="24"/>
  <c r="K28" i="24"/>
  <c r="J28" i="24"/>
  <c r="H28" i="24"/>
  <c r="F28" i="24"/>
  <c r="D28" i="24"/>
  <c r="D38" i="24"/>
  <c r="K38" i="24"/>
  <c r="J38" i="24"/>
  <c r="H38" i="24"/>
  <c r="F38" i="24"/>
  <c r="G19" i="24"/>
  <c r="M19" i="24"/>
  <c r="E19" i="24"/>
  <c r="L19" i="24"/>
  <c r="I19" i="24"/>
  <c r="I22" i="24"/>
  <c r="L22" i="24"/>
  <c r="M22" i="24"/>
  <c r="G22" i="24"/>
  <c r="E22" i="24"/>
  <c r="I28" i="24"/>
  <c r="L28" i="24"/>
  <c r="M28" i="24"/>
  <c r="G28" i="24"/>
  <c r="E28" i="24"/>
  <c r="M38" i="24"/>
  <c r="E38" i="24"/>
  <c r="L38" i="24"/>
  <c r="I38" i="24"/>
  <c r="G38" i="24"/>
  <c r="K53" i="24"/>
  <c r="I53" i="24"/>
  <c r="J53" i="24"/>
  <c r="K26" i="24"/>
  <c r="J26" i="24"/>
  <c r="H26" i="24"/>
  <c r="F26" i="24"/>
  <c r="D26" i="24"/>
  <c r="I24" i="24"/>
  <c r="L24" i="24"/>
  <c r="M24" i="24"/>
  <c r="G24" i="24"/>
  <c r="F19" i="24"/>
  <c r="D19" i="24"/>
  <c r="J19" i="24"/>
  <c r="H19" i="24"/>
  <c r="K19" i="24"/>
  <c r="K22" i="24"/>
  <c r="J22" i="24"/>
  <c r="H22" i="24"/>
  <c r="F22" i="24"/>
  <c r="D22" i="24"/>
  <c r="F31" i="24"/>
  <c r="D31" i="24"/>
  <c r="J31" i="24"/>
  <c r="H31" i="24"/>
  <c r="K31" i="24"/>
  <c r="K34" i="24"/>
  <c r="J34" i="24"/>
  <c r="H34" i="24"/>
  <c r="F34" i="24"/>
  <c r="D34" i="24"/>
  <c r="G7" i="24"/>
  <c r="M7" i="24"/>
  <c r="E7" i="24"/>
  <c r="L7" i="24"/>
  <c r="I7" i="24"/>
  <c r="I32" i="24"/>
  <c r="L32" i="24"/>
  <c r="M32" i="24"/>
  <c r="G32" i="24"/>
  <c r="G17" i="24"/>
  <c r="M17" i="24"/>
  <c r="E17" i="24"/>
  <c r="L17" i="24"/>
  <c r="I17" i="24"/>
  <c r="G23" i="24"/>
  <c r="M23" i="24"/>
  <c r="E23" i="24"/>
  <c r="L23" i="24"/>
  <c r="I23" i="24"/>
  <c r="G35" i="24"/>
  <c r="M35" i="24"/>
  <c r="E35" i="24"/>
  <c r="L35" i="24"/>
  <c r="I35" i="24"/>
  <c r="C45" i="24"/>
  <c r="C39" i="24"/>
  <c r="I29" i="24"/>
  <c r="J77" i="24"/>
  <c r="K58" i="24"/>
  <c r="I58" i="24"/>
  <c r="K66" i="24"/>
  <c r="I66" i="24"/>
  <c r="K74" i="24"/>
  <c r="I74" i="24"/>
  <c r="K30" i="24"/>
  <c r="J30" i="24"/>
  <c r="H30" i="24"/>
  <c r="F30" i="24"/>
  <c r="D30" i="24"/>
  <c r="B45" i="24"/>
  <c r="B39" i="24"/>
  <c r="I8" i="24"/>
  <c r="L8" i="24"/>
  <c r="I18" i="24"/>
  <c r="L18" i="24"/>
  <c r="I26" i="24"/>
  <c r="L26" i="24"/>
  <c r="I34" i="24"/>
  <c r="L34" i="24"/>
  <c r="I43" i="24"/>
  <c r="G43" i="24"/>
  <c r="L43" i="24"/>
  <c r="K55" i="24"/>
  <c r="I55" i="24"/>
  <c r="K63" i="24"/>
  <c r="I63" i="24"/>
  <c r="K71" i="24"/>
  <c r="I71" i="24"/>
  <c r="K52" i="24"/>
  <c r="I52" i="24"/>
  <c r="K60" i="24"/>
  <c r="I60" i="24"/>
  <c r="K68" i="24"/>
  <c r="I68" i="24"/>
  <c r="E8" i="24"/>
  <c r="K57" i="24"/>
  <c r="I57" i="24"/>
  <c r="K65" i="24"/>
  <c r="I65" i="24"/>
  <c r="K73" i="24"/>
  <c r="I73" i="24"/>
  <c r="G8" i="24"/>
  <c r="K54" i="24"/>
  <c r="I54" i="24"/>
  <c r="K62" i="24"/>
  <c r="I62" i="24"/>
  <c r="K70" i="24"/>
  <c r="I70" i="24"/>
  <c r="M8" i="24"/>
  <c r="E18" i="24"/>
  <c r="E26" i="24"/>
  <c r="E34" i="24"/>
  <c r="I41" i="24"/>
  <c r="G41" i="24"/>
  <c r="L41" i="24"/>
  <c r="K51" i="24"/>
  <c r="I51" i="24"/>
  <c r="K59" i="24"/>
  <c r="I59" i="24"/>
  <c r="K67" i="24"/>
  <c r="I67" i="24"/>
  <c r="K75" i="24"/>
  <c r="I75" i="24"/>
  <c r="I77" i="24" s="1"/>
  <c r="G18" i="24"/>
  <c r="G26" i="24"/>
  <c r="G34" i="24"/>
  <c r="E41" i="24"/>
  <c r="K56" i="24"/>
  <c r="I56" i="24"/>
  <c r="K64" i="24"/>
  <c r="I64" i="24"/>
  <c r="K72" i="24"/>
  <c r="I72" i="24"/>
  <c r="F40" i="24"/>
  <c r="J41" i="24"/>
  <c r="F42" i="24"/>
  <c r="J43" i="24"/>
  <c r="F44" i="24"/>
  <c r="H40" i="24"/>
  <c r="H42" i="24"/>
  <c r="H44" i="24"/>
  <c r="J40" i="24"/>
  <c r="J42" i="24"/>
  <c r="J44" i="24"/>
  <c r="K40" i="24"/>
  <c r="K42" i="24"/>
  <c r="E40" i="24"/>
  <c r="E42" i="24"/>
  <c r="E44" i="24"/>
  <c r="K77" i="24" l="1"/>
  <c r="J79" i="24"/>
  <c r="J78" i="24"/>
  <c r="I6" i="24"/>
  <c r="L6" i="24"/>
  <c r="G6" i="24"/>
  <c r="E6" i="24"/>
  <c r="M6" i="24"/>
  <c r="I14" i="24"/>
  <c r="L14" i="24"/>
  <c r="M14" i="24"/>
  <c r="G14" i="24"/>
  <c r="E14" i="24"/>
  <c r="I39" i="24"/>
  <c r="G39" i="24"/>
  <c r="L39" i="24"/>
  <c r="M39" i="24"/>
  <c r="E39" i="24"/>
  <c r="H39" i="24"/>
  <c r="F39" i="24"/>
  <c r="D39" i="24"/>
  <c r="J39" i="24"/>
  <c r="K39" i="24"/>
  <c r="I45" i="24"/>
  <c r="G45" i="24"/>
  <c r="L45" i="24"/>
  <c r="E45" i="24"/>
  <c r="M45" i="24"/>
  <c r="H45" i="24"/>
  <c r="F45" i="24"/>
  <c r="D45" i="24"/>
  <c r="J45" i="24"/>
  <c r="K45" i="24"/>
  <c r="K6" i="24"/>
  <c r="J6" i="24"/>
  <c r="H6" i="24"/>
  <c r="F6" i="24"/>
  <c r="D6" i="24"/>
  <c r="I78" i="24"/>
  <c r="I79" i="24"/>
  <c r="K14" i="24"/>
  <c r="J14" i="24"/>
  <c r="H14" i="24"/>
  <c r="F14" i="24"/>
  <c r="D14" i="24"/>
  <c r="I83" i="24" l="1"/>
  <c r="I82" i="24"/>
  <c r="K79" i="24"/>
  <c r="K78" i="24"/>
  <c r="I81" i="24" s="1"/>
</calcChain>
</file>

<file path=xl/sharedStrings.xml><?xml version="1.0" encoding="utf-8"?>
<sst xmlns="http://schemas.openxmlformats.org/spreadsheetml/2006/main" count="1731" uniqueCount="521">
  <si>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</si>
  <si>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</si>
  <si>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</si>
  <si>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</si>
  <si>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</si>
  <si>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</si>
  <si>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</si>
  <si>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</si>
  <si>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</si>
  <si>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</si>
  <si>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</si>
  <si>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</si>
  <si>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</si>
  <si>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Worms, kreisfreie Stadt (07319)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</si>
  <si>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</si>
  <si>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</si>
  <si>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</si>
  <si>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</si>
  <si>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</si>
  <si>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</si>
  <si>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</si>
  <si>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</si>
  <si>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</si>
  <si>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</si>
  <si>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</si>
  <si>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</si>
  <si>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</si>
  <si>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</si>
  <si>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</si>
  <si>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</si>
  <si>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</si>
  <si>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</si>
  <si>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</si>
  <si>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</si>
  <si>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</si>
  <si>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</si>
  <si>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</si>
  <si>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</si>
  <si>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</si>
  <si>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</si>
  <si>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</si>
  <si>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</si>
  <si>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</si>
  <si>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</si>
  <si>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</si>
  <si>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</si>
  <si>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</si>
  <si>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</si>
  <si>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</si>
  <si>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</si>
  <si>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</si>
  <si>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</si>
  <si>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</si>
  <si>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</si>
  <si>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</si>
  <si>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</si>
  <si>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</si>
  <si>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</si>
  <si>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</si>
  <si>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</si>
  <si>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</si>
  <si>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</si>
  <si>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</si>
  <si>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</si>
  <si>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</si>
  <si>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</si>
  <si>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</si>
  <si>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</si>
  <si>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</si>
  <si>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</si>
  <si>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</si>
  <si>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</si>
  <si>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</si>
  <si>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</si>
  <si>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</si>
  <si>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</si>
  <si>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</si>
  <si>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</si>
  <si>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</si>
  <si>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</si>
  <si>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</si>
  <si>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</si>
  <si>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</si>
  <si>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</si>
  <si>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</si>
  <si>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</si>
  <si>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</si>
  <si>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</si>
  <si>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</si>
  <si>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</si>
  <si>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</si>
  <si>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</si>
  <si>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Worms, kreisfreie Stadt (07319);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</si>
  <si>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</si>
  <si>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</si>
  <si>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</si>
  <si>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</si>
  <si>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</si>
  <si>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</si>
  <si>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</si>
  <si>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</si>
  <si>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</si>
  <si>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</si>
  <si>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</si>
  <si>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</si>
  <si>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</si>
  <si>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</si>
  <si>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</si>
  <si>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</si>
  <si>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</si>
  <si>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</si>
  <si>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</si>
  <si>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</si>
  <si>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</si>
  <si>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</si>
  <si>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</si>
  <si>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</si>
  <si>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</si>
  <si>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</si>
  <si>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</si>
  <si>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</si>
  <si>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</si>
  <si>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</si>
  <si>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</si>
  <si>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</si>
  <si>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</si>
  <si>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</si>
  <si>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</si>
  <si>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</si>
  <si>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</si>
  <si>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</si>
  <si>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</si>
  <si>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</si>
  <si>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</si>
  <si>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</si>
  <si>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</si>
  <si>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</si>
  <si>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</si>
  <si>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</si>
  <si>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</si>
  <si>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</si>
  <si>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</si>
  <si>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</si>
  <si>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</si>
  <si>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</si>
  <si>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</si>
  <si>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</si>
  <si>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</si>
  <si>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</si>
  <si>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</si>
  <si>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</si>
  <si>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</si>
  <si>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</si>
  <si>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</si>
  <si>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</si>
  <si>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</si>
  <si>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</si>
  <si>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</si>
  <si>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</si>
  <si>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</si>
  <si>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</si>
  <si>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</si>
  <si>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</si>
  <si>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</si>
  <si>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</si>
  <si>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</si>
  <si>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</si>
  <si>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</si>
  <si>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</si>
  <si>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</si>
  <si>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</si>
  <si>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</si>
  <si>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</si>
  <si>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</si>
  <si>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</si>
  <si>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</si>
  <si>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</si>
  <si>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</si>
  <si>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</si>
  <si>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</si>
  <si>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</si>
  <si>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</si>
  <si>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</si>
  <si>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Worms, kreisfreie Stadt (07319)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</si>
  <si>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</si>
  <si>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</si>
  <si>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</si>
  <si>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</si>
  <si>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</si>
  <si>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</si>
  <si>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</si>
  <si>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</si>
  <si>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</si>
  <si>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</si>
  <si>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</si>
  <si>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</si>
  <si>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</si>
  <si>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</si>
  <si>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</si>
  <si>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</si>
  <si>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</si>
  <si>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</si>
  <si>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</si>
  <si>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</si>
  <si>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</si>
  <si>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</si>
  <si>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</si>
  <si>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</si>
  <si>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</si>
  <si>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</si>
  <si>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</si>
  <si>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</si>
  <si>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</si>
  <si>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</si>
  <si>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</si>
  <si>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</si>
  <si>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</si>
  <si>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</si>
  <si>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</si>
  <si>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</si>
  <si>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</si>
  <si>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</si>
  <si>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</si>
  <si>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</si>
  <si>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</si>
  <si>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</si>
  <si>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</si>
  <si>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</si>
  <si>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</si>
  <si>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</si>
  <si>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</si>
  <si>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</si>
  <si>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</si>
  <si>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</si>
  <si>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</si>
  <si>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</si>
  <si>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</si>
  <si>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</si>
  <si>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</si>
  <si>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</si>
  <si>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</si>
  <si>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</si>
  <si>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</si>
  <si>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</si>
  <si>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</si>
  <si>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</si>
  <si>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</si>
  <si>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</si>
  <si>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</si>
  <si>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</si>
  <si>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</si>
  <si>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</si>
  <si>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</si>
  <si>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</si>
  <si>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</si>
  <si>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</si>
  <si>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</si>
  <si>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</si>
  <si>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</si>
  <si>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</si>
  <si>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</si>
  <si>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</si>
  <si>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</si>
  <si>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</si>
  <si>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</si>
  <si>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</si>
  <si>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</si>
  <si>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</si>
  <si>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</si>
  <si>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</si>
  <si>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</si>
  <si>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</si>
  <si>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</si>
  <si>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</si>
  <si>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</si>
  <si>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</si>
  <si>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</si>
  <si>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</si>
  <si>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</si>
  <si>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</si>
  <si>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</si>
  <si>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</si>
  <si>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</si>
  <si>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</si>
  <si>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</si>
  <si>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</si>
  <si>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</si>
  <si>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</si>
  <si>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</si>
  <si>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</si>
  <si>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</si>
  <si>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</si>
  <si>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</si>
  <si>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</si>
  <si>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</si>
  <si>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</si>
  <si>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</si>
  <si>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</si>
  <si>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</si>
  <si>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</si>
  <si>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</si>
  <si>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</si>
  <si>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</si>
  <si>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</si>
  <si>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</si>
  <si>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</si>
  <si>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</si>
  <si>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</si>
  <si>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</si>
  <si>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</si>
  <si>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</si>
  <si>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</si>
  <si>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</si>
  <si>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</si>
  <si>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</si>
  <si>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</si>
  <si>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</si>
  <si>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</si>
  <si>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</si>
  <si>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</si>
  <si>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</si>
  <si>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</si>
  <si>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</si>
  <si>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</si>
  <si>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</si>
  <si>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</si>
  <si>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</si>
  <si>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</si>
  <si>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</si>
  <si>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</si>
  <si>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</si>
  <si>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</si>
  <si>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</si>
  <si>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</si>
  <si>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</si>
  <si>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</si>
  <si>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</si>
  <si>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</si>
  <si>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</si>
  <si>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</si>
  <si>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</si>
  <si>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</si>
  <si>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</si>
  <si>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</si>
  <si>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</si>
  <si>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</si>
  <si>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</si>
  <si>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</si>
  <si>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</si>
  <si>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</si>
  <si>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</si>
  <si>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</si>
  <si>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</si>
  <si>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</si>
  <si>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</si>
  <si>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</si>
  <si>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</si>
  <si>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</si>
  <si>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</si>
  <si>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</si>
  <si>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</si>
  <si>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</si>
  <si>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</si>
  <si>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</si>
  <si>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</si>
  <si>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</si>
  <si>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</si>
  <si>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</si>
  <si>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</si>
  <si>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</si>
  <si>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</si>
  <si>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</si>
  <si>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</si>
  <si>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Worms, kreisfreie Stadt (07319);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</si>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</sst>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{1E4C3D54-E2DE-4D43-A370-38919A921401}</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1592-48F2-8AAF-463E1DCF10A5}"/>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{DA63DBA9-5466-4FEE-8046-4D2844B0BE1F}</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1592-48F2-8AAF-463E1DCF10A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{09C41227-6638-44B8-A7A0-81B89F8F0D20}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592-48F2-8AAF-463E1DCF10A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{C5B6D6CB-9D04-4A0B-80DD-71EDE1C81AFC}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592-48F2-8AAF-463E1DCF10A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0.43369963369963371</c:v>
                </c:pt>
                <c:pt idx="1">
                  <c:v>0.73912918896366064</c:v>
                </c:pt>
                <c:pt idx="2">
                  <c:v>1.1186464311118853</c:v>
                </c:pt>
                <c:pt idx="3">
                  <c:v>1.0875687030768</c:v>
                </c:pt>
              </c:numCache>
            </c:numRef>
          </c:val>
          <c:extLst>
            <c:ext xmlns:c16="http://schemas.microsoft.com/office/drawing/2014/chart" uri="{C3380CC4-5D6E-409C-BE32-E72D297353CC}">
              <c16:uniqueId val="{00000004-1592-48F2-8AAF-463E1DCF10A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{BF06CA62-9449-4806-9EA3-5A8F04A26008}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592-48F2-8AAF-463E1DCF10A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{BA6A7020-C291-428F-9340-810159A14E42}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592-48F2-8AAF-463E1DCF10A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{335D0E7B-E598-42E1-981A-5895A9FAE01C}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592-48F2-8AAF-463E1DCF10A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{8056D8FD-5F10-41DD-9164-0E4B0B2053A1}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592-48F2-8AAF-463E1DCF10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592-48F2-8AAF-463E1DCF10A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592-48F2-8AAF-463E1DCF10A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{39C6121A-27C2-469D-9EF2-1220CAEEE82D}</c15:txfldGUID>
                      <c15:f>Daten_Diagramme!$E$6</c15:f>
                      <c15:dlblFieldTableCache>
                        <c:ptCount val="1"/>
                        <c:pt idx="0">
                          <c:v>-1.9</c:v>
                        </c:pt>
                      </c15:dlblFieldTableCache>
                    </c15:dlblFTEntry>
                  </c15:dlblFieldTable>
                  <c15:showDataLabelsRange val="0"/>
                </c:ext>
                <c:ext xmlns:c16="http://schemas.microsoft.com/office/drawing/2014/chart" uri="{C3380CC4-5D6E-409C-BE32-E72D297353CC}">
                  <c16:uniqueId val="{00000000-A396-4E42-86A1-CE8048D8263A}"/>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{09232700-7AA7-4CB9-BB8F-5C62F10A19C2}</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A396-4E42-86A1-CE8048D8263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{24085BBD-679A-4A85-BBA7-E7099D858975}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396-4E42-86A1-CE8048D8263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{3059D21C-4552-4A0D-B9D9-D69ABB698E61}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396-4E42-86A1-CE8048D826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-1.9074296385220755</c:v>
                </c:pt>
                <c:pt idx="1">
                  <c:v>-3.2711552602853353</c:v>
                </c:pt>
                <c:pt idx="2">
                  <c:v>-2.7637010795899166</c:v>
                </c:pt>
                <c:pt idx="3">
                  <c:v>-2.8655893304673015</c:v>
                </c:pt>
              </c:numCache>
            </c:numRef>
          </c:val>
          <c:extLst>
            <c:ext xmlns:c16="http://schemas.microsoft.com/office/drawing/2014/chart" uri="{C3380CC4-5D6E-409C-BE32-E72D297353CC}">
              <c16:uniqueId val="{00000004-A396-4E42-86A1-CE8048D8263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{246A7A59-98FC-45B3-81F0-1196C0937EF8}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396-4E42-86A1-CE8048D8263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{BCA3320D-30DA-452E-A8A3-FD8603B9164D}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396-4E42-86A1-CE8048D8263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{9BD3E936-5E80-477A-A746-30926C4B72B1}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396-4E42-86A1-CE8048D8263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{E9E340C8-5826-476A-A325-2BFBD40BFFB1}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396-4E42-86A1-CE8048D826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396-4E42-86A1-CE8048D8263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396-4E42-86A1-CE8048D8263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{25AF16B2-0835-4786-A263-2A74E7C52FB6}</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FC14-44A6-A301-E7A491875414}"/>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{E2724C0C-26B9-4E11-9A5D-BA9741245583}</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FC14-44A6-A301-E7A491875414}"/>
                </c:ext>
              </c:extLst>
            </c:dLbl>
            <c:dLbl>
              <c:idx val="2"/>
              <c:tx>
                <c:strRef>
                  <c:f>Daten_Diagramme!$D$16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{F97254C8-9575-44C8-A09D-0AC9983EF31B}</c15:txfldGUID>
                      <c15:f>Daten_Diagramme!$D$16</c15:f>
                      <c15:dlblFieldTableCache>
                        <c:ptCount val="1"/>
                        <c:pt idx="0">
                          <c:v>-1.7</c:v>
                        </c:pt>
                      </c15:dlblFieldTableCache>
                    </c15:dlblFTEntry>
                  </c15:dlblFieldTable>
                  <c15:showDataLabelsRange val="0"/>
                </c:ext>
                <c:ext xmlns:c16="http://schemas.microsoft.com/office/drawing/2014/chart" uri="{C3380CC4-5D6E-409C-BE32-E72D297353CC}">
                  <c16:uniqueId val="{00000002-FC14-44A6-A301-E7A491875414}"/>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{A0593A03-8850-494A-83C7-4550E3F4440A}</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FC14-44A6-A301-E7A491875414}"/>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{2ACBA2EC-F464-409B-88AD-AE2CE600BFF9}</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FC14-44A6-A301-E7A491875414}"/>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{5609160B-53A6-4F9A-83D0-C40BA84C0525}</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FC14-44A6-A301-E7A491875414}"/>
                </c:ext>
              </c:extLst>
            </c:dLbl>
            <c:dLbl>
              <c:idx val="6"/>
              <c:tx>
                <c:strRef>
                  <c:f>Daten_Diagramme!$D$20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{F961B238-6855-425C-824C-40A015AC012A}</c15:txfldGUID>
                      <c15:f>Daten_Diagramme!$D$20</c15:f>
                      <c15:dlblFieldTableCache>
                        <c:ptCount val="1"/>
                        <c:pt idx="0">
                          <c:v>2.4</c:v>
                        </c:pt>
                      </c15:dlblFieldTableCache>
                    </c15:dlblFTEntry>
                  </c15:dlblFieldTable>
                  <c15:showDataLabelsRange val="0"/>
                </c:ext>
                <c:ext xmlns:c16="http://schemas.microsoft.com/office/drawing/2014/chart" uri="{C3380CC4-5D6E-409C-BE32-E72D297353CC}">
                  <c16:uniqueId val="{00000006-FC14-44A6-A301-E7A491875414}"/>
                </c:ext>
              </c:extLst>
            </c:dLbl>
            <c:dLbl>
              <c:idx val="7"/>
              <c:tx>
                <c:strRef>
                  <c:f>Daten_Diagramme!$D$21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{E03E0171-0C70-4FBF-8AB3-4432C921F45F}</c15:txfldGUID>
                      <c15:f>Daten_Diagramme!$D$21</c15:f>
                      <c15:dlblFieldTableCache>
                        <c:ptCount val="1"/>
                        <c:pt idx="0">
                          <c:v>-0.8</c:v>
                        </c:pt>
                      </c15:dlblFieldTableCache>
                    </c15:dlblFTEntry>
                  </c15:dlblFieldTable>
                  <c15:showDataLabelsRange val="0"/>
                </c:ext>
                <c:ext xmlns:c16="http://schemas.microsoft.com/office/drawing/2014/chart" uri="{C3380CC4-5D6E-409C-BE32-E72D297353CC}">
                  <c16:uniqueId val="{00000007-FC14-44A6-A301-E7A491875414}"/>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{70C66A15-BF34-42F5-8F91-772F43E32B08}</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FC14-44A6-A301-E7A491875414}"/>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{10DE6730-C0AC-4731-BD0F-232F115C92F3}</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FC14-44A6-A301-E7A491875414}"/>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{FC9EBD6B-8EF9-4DF0-A3C6-52D521DA874A}</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FC14-44A6-A301-E7A491875414}"/>
                </c:ext>
              </c:extLst>
            </c:dLbl>
            <c:dLbl>
              <c:idx val="11"/>
              <c:tx>
                <c:strRef>
                  <c:f>Daten_Diagramme!$D$25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{2EBAEF9C-7D3C-4662-98FE-4E192E59D411}</c15:txfldGUID>
                      <c15:f>Daten_Diagramme!$D$25</c15:f>
                      <c15:dlblFieldTableCache>
                        <c:ptCount val="1"/>
                        <c:pt idx="0">
                          <c:v>0.9</c:v>
                        </c:pt>
                      </c15:dlblFieldTableCache>
                    </c15:dlblFTEntry>
                  </c15:dlblFieldTable>
                  <c15:showDataLabelsRange val="0"/>
                </c:ext>
                <c:ext xmlns:c16="http://schemas.microsoft.com/office/drawing/2014/chart" uri="{C3380CC4-5D6E-409C-BE32-E72D297353CC}">
                  <c16:uniqueId val="{0000000B-FC14-44A6-A301-E7A491875414}"/>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{3637EE62-602A-4E6C-B104-A40EA3C498C7}</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FC14-44A6-A301-E7A491875414}"/>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{495794FC-B6AF-436D-BD0E-7BA598E1F2D8}</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FC14-44A6-A301-E7A491875414}"/>
                </c:ext>
              </c:extLst>
            </c:dLbl>
            <c:dLbl>
              <c:idx val="14"/>
              <c:tx>
                <c:strRef>
                  <c:f>Daten_Diagramme!$D$28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{92F6FABF-A336-4436-A2F1-638B71B76BAC}</c15:txfldGUID>
                      <c15:f>Daten_Diagramme!$D$28</c15:f>
                      <c15:dlblFieldTableCache>
                        <c:ptCount val="1"/>
                        <c:pt idx="0">
                          <c:v>-4.0</c:v>
                        </c:pt>
                      </c15:dlblFieldTableCache>
                    </c15:dlblFTEntry>
                  </c15:dlblFieldTable>
                  <c15:showDataLabelsRange val="0"/>
                </c:ext>
                <c:ext xmlns:c16="http://schemas.microsoft.com/office/drawing/2014/chart" uri="{C3380CC4-5D6E-409C-BE32-E72D297353CC}">
                  <c16:uniqueId val="{0000000E-FC14-44A6-A301-E7A491875414}"/>
                </c:ext>
              </c:extLst>
            </c:dLbl>
            <c:dLbl>
              <c:idx val="15"/>
              <c:tx>
                <c:strRef>
                  <c:f>Daten_Diagramme!$D$29</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{D268F4D9-DFE0-4129-8FDB-0E9F6F860858}</c15:txfldGUID>
                      <c15:f>Daten_Diagramme!$D$29</c15:f>
                      <c15:dlblFieldTableCache>
                        <c:ptCount val="1"/>
                        <c:pt idx="0">
                          <c:v>-6.2</c:v>
                        </c:pt>
                      </c15:dlblFieldTableCache>
                    </c15:dlblFTEntry>
                  </c15:dlblFieldTable>
                  <c15:showDataLabelsRange val="0"/>
                </c:ext>
                <c:ext xmlns:c16="http://schemas.microsoft.com/office/drawing/2014/chart" uri="{C3380CC4-5D6E-409C-BE32-E72D297353CC}">
                  <c16:uniqueId val="{0000000F-FC14-44A6-A301-E7A491875414}"/>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{9D16C7E5-4FE2-4011-A4EA-A0553EB9F729}</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FC14-44A6-A301-E7A491875414}"/>
                </c:ext>
              </c:extLst>
            </c:dLbl>
            <c:dLbl>
              <c:idx val="17"/>
              <c:tx>
                <c:strRef>
                  <c:f>Daten_Diagramme!$D$31</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{DF849C0C-78B8-4B42-9CD8-27A98BEFBD77}</c15:txfldGUID>
                      <c15:f>Daten_Diagramme!$D$31</c15:f>
                      <c15:dlblFieldTableCache>
                        <c:ptCount val="1"/>
                        <c:pt idx="0">
                          <c:v>6.9</c:v>
                        </c:pt>
                      </c15:dlblFieldTableCache>
                    </c15:dlblFTEntry>
                  </c15:dlblFieldTable>
                  <c15:showDataLabelsRange val="0"/>
                </c:ext>
                <c:ext xmlns:c16="http://schemas.microsoft.com/office/drawing/2014/chart" uri="{C3380CC4-5D6E-409C-BE32-E72D297353CC}">
                  <c16:uniqueId val="{00000011-FC14-44A6-A301-E7A491875414}"/>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{BCFDE01F-F3FF-4E9F-913B-D197E469CA6A}</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FC14-44A6-A301-E7A491875414}"/>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{C7CD3E2B-5111-49FF-B489-D6D9A29632D2}</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FC14-44A6-A301-E7A491875414}"/>
                </c:ext>
              </c:extLst>
            </c:dLbl>
            <c:dLbl>
              <c:idx val="20"/>
              <c:tx>
                <c:strRef>
                  <c:f>Daten_Diagramme!$D$34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{4D8A7675-6808-43BA-AF0F-6ECBA795B6EF}</c15:txfldGUID>
                      <c15:f>Daten_Diagramme!$D$34</c15:f>
                      <c15:dlblFieldTableCache>
                        <c:ptCount val="1"/>
                        <c:pt idx="0">
                          <c:v>-2.9</c:v>
                        </c:pt>
                      </c15:dlblFieldTableCache>
                    </c15:dlblFTEntry>
                  </c15:dlblFieldTable>
                  <c15:showDataLabelsRange val="0"/>
                </c:ext>
                <c:ext xmlns:c16="http://schemas.microsoft.com/office/drawing/2014/chart" uri="{C3380CC4-5D6E-409C-BE32-E72D297353CC}">
                  <c16:uniqueId val="{00000014-FC14-44A6-A301-E7A49187541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{49E4BBCC-5264-4AD1-8A35-26961359ED3B}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C14-44A6-A301-E7A49187541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{047DB8C9-D7E0-4ADE-9D30-4D4BD0C7B790}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C14-44A6-A301-E7A491875414}"/>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{46481459-4D1A-4707-ABC1-C083C7FF0AD6}</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FC14-44A6-A301-E7A491875414}"/>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{93728993-E997-460E-91FD-95A87B4FAB57}</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FC14-44A6-A301-E7A491875414}"/>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{09883F9A-42BF-4AE5-932A-051F2394FD32}</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FC14-44A6-A301-E7A49187541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{602FA7D2-D79C-47B9-A84F-7180AA594700}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C14-44A6-A301-E7A49187541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{0B2457E8-58D6-4681-B19A-B319453E98E9}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C14-44A6-A301-E7A49187541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{032FCB5A-2507-4159-AC5F-1ED53A0274B4}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C14-44A6-A301-E7A49187541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{0D9F2460-9364-44AC-8F5D-8742F38918CE}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C14-44A6-A301-E7A49187541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{0B30A5FD-A449-40ED-9BA2-896F5622DDF9}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C14-44A6-A301-E7A491875414}"/>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{AEF45F70-C950-45BD-89A8-68B7F5A36A9D}</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FC14-44A6-A301-E7A4918754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0.43369963369963371</c:v>
                </c:pt>
                <c:pt idx="1">
                  <c:v>2.4271844660194173</c:v>
                </c:pt>
                <c:pt idx="2">
                  <c:v>-1.7114914425427872</c:v>
                </c:pt>
                <c:pt idx="3">
                  <c:v>0.73097092006991893</c:v>
                </c:pt>
                <c:pt idx="4">
                  <c:v>1.8867924528301887</c:v>
                </c:pt>
                <c:pt idx="5">
                  <c:v>-3.2008830022075054</c:v>
                </c:pt>
                <c:pt idx="6">
                  <c:v>2.3600973236009732</c:v>
                </c:pt>
                <c:pt idx="7">
                  <c:v>-0.76555023923444976</c:v>
                </c:pt>
                <c:pt idx="8">
                  <c:v>2.5491949910554563</c:v>
                </c:pt>
                <c:pt idx="9">
                  <c:v>1.0277492291880781</c:v>
                </c:pt>
                <c:pt idx="10">
                  <c:v>-2.1468926553672318</c:v>
                </c:pt>
                <c:pt idx="11">
                  <c:v>0.88105726872246692</c:v>
                </c:pt>
                <c:pt idx="12">
                  <c:v>-0.66050198150594452</c:v>
                </c:pt>
                <c:pt idx="13">
                  <c:v>1.453287197231834</c:v>
                </c:pt>
                <c:pt idx="14">
                  <c:v>-4</c:v>
                </c:pt>
                <c:pt idx="15">
                  <c:v>-6.1920808761583821</c:v>
                </c:pt>
                <c:pt idx="16">
                  <c:v>1.1344299489506522</c:v>
                </c:pt>
                <c:pt idx="17">
                  <c:v>6.9246435845213847</c:v>
                </c:pt>
                <c:pt idx="18">
                  <c:v>2.0172910662824206</c:v>
                </c:pt>
                <c:pt idx="19">
                  <c:v>1.0765090349865436</c:v>
                </c:pt>
                <c:pt idx="20">
                  <c:v>-2.9345372460496613</c:v>
                </c:pt>
                <c:pt idx="21">
                  <c:v>0</c:v>
                </c:pt>
                <c:pt idx="23">
                  <c:v>2.4271844660194173</c:v>
                </c:pt>
                <c:pt idx="24">
                  <c:v>9.3652445369406867E-2</c:v>
                </c:pt>
                <c:pt idx="25">
                  <c:v>0.55123616767452388</c:v>
                </c:pt>
              </c:numCache>
            </c:numRef>
          </c:val>
          <c:extLst>
            <c:ext xmlns:c16="http://schemas.microsoft.com/office/drawing/2014/chart" uri="{C3380CC4-5D6E-409C-BE32-E72D297353CC}">
              <c16:uniqueId val="{00000020-FC14-44A6-A301-E7A49187541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{3038ECB9-F273-4809-B95C-A4F365047C4C}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C14-44A6-A301-E7A49187541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{8E39D662-9691-4F4B-AA09-3C4A4D9A952C}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C14-44A6-A301-E7A49187541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{F7245433-C463-4473-8071-813D1EC5065F}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C14-44A6-A301-E7A49187541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{560035F9-BCF7-44A1-A794-912A90139C50}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C14-44A6-A301-E7A49187541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{53CC9E27-0437-4A8C-BD17-9A519CCDEBAA}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C14-44A6-A301-E7A49187541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{9E37256F-9BF8-4171-A884-10BDADC420AA}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C14-44A6-A301-E7A49187541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{3DFAF9E8-CFF7-4F49-B221-5A055DA34D9F}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C14-44A6-A301-E7A49187541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{F9B18989-EDEA-4F50-869D-6A8A515C98EC}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C14-44A6-A301-E7A49187541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{8D613A37-FCED-4714-A18F-974ECD3B2ECE}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C14-44A6-A301-E7A49187541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{BFC0BA11-3E1B-43C8-8A89-73E1E94093B2}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C14-44A6-A301-E7A49187541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{9E2285A4-1CBB-4488-B745-E03E1B984ABA}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C14-44A6-A301-E7A49187541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{21B5E225-9CB7-498C-BD65-77D8CCDC4889}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C14-44A6-A301-E7A49187541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{01571A47-1584-4B19-BD55-CCD6D066BF48}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C14-44A6-A301-E7A49187541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{566033BB-4C50-424C-B1C3-712212735EE9}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C14-44A6-A301-E7A49187541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{C96C4446-C864-4DB8-AF82-C98B1CDC18E4}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C14-44A6-A301-E7A49187541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{97629AA8-8AB8-48AD-8B9E-7FD5B11DC3CD}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C14-44A6-A301-E7A49187541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{E8A2E79B-3283-4B3C-8614-79F595BCA284}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C14-44A6-A301-E7A49187541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{8EB6C022-C4FC-47C7-AD16-54C2D6BB4FF7}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C14-44A6-A301-E7A49187541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{3487EA04-1B3C-4F96-B2E1-62F0067DE0C0}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C14-44A6-A301-E7A49187541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{84A9BB58-4767-47C5-874E-8F518007DCE2}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C14-44A6-A301-E7A49187541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{447875D4-2C3B-4C58-B6B3-45218E104632}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C14-44A6-A301-E7A49187541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{558A7C4A-551E-43F2-A657-CC77BDFB1F54}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C14-44A6-A301-E7A49187541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{DF948EDD-C53A-442A-91BD-6827703D01FF}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C14-44A6-A301-E7A49187541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{8BD83C0D-B87D-4784-83B1-5F47BE899E4C}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C14-44A6-A301-E7A49187541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{3480BD35-D6F1-43F0-9A92-09A38FC99486}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C14-44A6-A301-E7A49187541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{F7666219-2FEC-4F75-9344-E3FB75E4741F}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C14-44A6-A301-E7A49187541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{02E51AA0-CF54-4B30-BEBD-75A1632C8233}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C14-44A6-A301-E7A49187541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{5A702AC8-D7DC-4C9B-9921-3EE74A121018}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C14-44A6-A301-E7A49187541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{9A5DCA0C-8159-4896-A3CD-08A83AF07DE4}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C14-44A6-A301-E7A49187541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{DE11A9F3-6E98-4F40-8887-E1EBDC4C27BD}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C14-44A6-A301-E7A49187541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{153AA8A4-C5AB-4520-B491-61CD1029BB0F}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C14-44A6-A301-E7A49187541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{5633F6B7-27C3-45F4-B439-F16D3B9AF89F}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C14-44A6-A301-E7A4918754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C14-44A6-A301-E7A49187541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C14-44A6-A301-E7A49187541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{0AAE5AEF-6A0A-464C-AC53-07DE3718289F}</c15:txfldGUID>
                      <c15:f>Daten_Diagramme!$E$14</c15:f>
                      <c15:dlblFieldTableCache>
                        <c:ptCount val="1"/>
                        <c:pt idx="0">
                          <c:v>-1.9</c:v>
                        </c:pt>
                      </c15:dlblFieldTableCache>
                    </c15:dlblFTEntry>
                  </c15:dlblFieldTable>
                  <c15:showDataLabelsRange val="0"/>
                </c:ext>
                <c:ext xmlns:c16="http://schemas.microsoft.com/office/drawing/2014/chart" uri="{C3380CC4-5D6E-409C-BE32-E72D297353CC}">
                  <c16:uniqueId val="{00000000-773B-4700-B3A4-E788980F833A}"/>
                </c:ext>
              </c:extLst>
            </c:dLbl>
            <c:dLbl>
              <c:idx val="1"/>
              <c:tx>
                <c:strRef>
                  <c:f>Daten_Diagramme!$E$15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{BBD86795-BDFE-46FE-A7F4-3C2F5291F266}</c15:txfldGUID>
                      <c15:f>Daten_Diagramme!$E$15</c15:f>
                      <c15:dlblFieldTableCache>
                        <c:ptCount val="1"/>
                        <c:pt idx="0">
                          <c:v>2.8</c:v>
                        </c:pt>
                      </c15:dlblFieldTableCache>
                    </c15:dlblFTEntry>
                  </c15:dlblFieldTable>
                  <c15:showDataLabelsRange val="0"/>
                </c:ext>
                <c:ext xmlns:c16="http://schemas.microsoft.com/office/drawing/2014/chart" uri="{C3380CC4-5D6E-409C-BE32-E72D297353CC}">
                  <c16:uniqueId val="{00000001-773B-4700-B3A4-E788980F833A}"/>
                </c:ext>
              </c:extLst>
            </c:dLbl>
            <c:dLbl>
              <c:idx val="2"/>
              <c:tx>
                <c:strRef>
                  <c:f>Daten_Diagramme!$E$16</c:f>
                  <c:strCache>
                    <c:ptCount val="1"/>
                    <c:pt idx="0">
                      <c:v>-20.3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{38B5947F-BF15-4E90-97A6-845238E7637F}</c15:txfldGUID>
                      <c15:f>Daten_Diagramme!$E$16</c15:f>
                      <c15:dlblFieldTableCache>
                        <c:ptCount val="1"/>
                        <c:pt idx="0">
                          <c:v>-20.3</c:v>
                        </c:pt>
                      </c15:dlblFieldTableCache>
                    </c15:dlblFTEntry>
                  </c15:dlblFieldTable>
                  <c15:showDataLabelsRange val="0"/>
                </c:ext>
                <c:ext xmlns:c16="http://schemas.microsoft.com/office/drawing/2014/chart" uri="{C3380CC4-5D6E-409C-BE32-E72D297353CC}">
                  <c16:uniqueId val="{00000002-773B-4700-B3A4-E788980F833A}"/>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{588652F2-C740-43AC-8D8F-A6FCC5C1D6BD}</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773B-4700-B3A4-E788980F833A}"/>
                </c:ext>
              </c:extLst>
            </c:dLbl>
            <c:dLbl>
              <c:idx val="4"/>
              <c:tx>
                <c:strRef>
                  <c:f>Daten_Diagramme!$E$18</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{449FCA0F-61C4-424A-A870-CB825BF6ABE1}</c15:txfldGUID>
                      <c15:f>Daten_Diagramme!$E$18</c15:f>
                      <c15:dlblFieldTableCache>
                        <c:ptCount val="1"/>
                        <c:pt idx="0">
                          <c:v>-11.5</c:v>
                        </c:pt>
                      </c15:dlblFieldTableCache>
                    </c15:dlblFTEntry>
                  </c15:dlblFieldTable>
                  <c15:showDataLabelsRange val="0"/>
                </c:ext>
                <c:ext xmlns:c16="http://schemas.microsoft.com/office/drawing/2014/chart" uri="{C3380CC4-5D6E-409C-BE32-E72D297353CC}">
                  <c16:uniqueId val="{00000004-773B-4700-B3A4-E788980F833A}"/>
                </c:ext>
              </c:extLst>
            </c:dLbl>
            <c:dLbl>
              <c:idx val="5"/>
              <c:tx>
                <c:strRef>
                  <c:f>Daten_Diagramme!$E$19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{7CADB96B-5C34-4069-B451-73D35E44B1A1}</c15:txfldGUID>
                      <c15:f>Daten_Diagramme!$E$19</c15:f>
                      <c15:dlblFieldTableCache>
                        <c:ptCount val="1"/>
                        <c:pt idx="0">
                          <c:v>4.0</c:v>
                        </c:pt>
                      </c15:dlblFieldTableCache>
                    </c15:dlblFTEntry>
                  </c15:dlblFieldTable>
                  <c15:showDataLabelsRange val="0"/>
                </c:ext>
                <c:ext xmlns:c16="http://schemas.microsoft.com/office/drawing/2014/chart" uri="{C3380CC4-5D6E-409C-BE32-E72D297353CC}">
                  <c16:uniqueId val="{00000005-773B-4700-B3A4-E788980F833A}"/>
                </c:ext>
              </c:extLst>
            </c:dLbl>
            <c:dLbl>
              <c:idx val="6"/>
              <c:tx>
                <c:strRef>
                  <c:f>Daten_Diagramme!$E$20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{FAA8CEE5-5993-49CC-B2FB-CB7778CA9346}</c15:txfldGUID>
                      <c15:f>Daten_Diagramme!$E$20</c15:f>
                      <c15:dlblFieldTableCache>
                        <c:ptCount val="1"/>
                        <c:pt idx="0">
                          <c:v>-3.7</c:v>
                        </c:pt>
                      </c15:dlblFieldTableCache>
                    </c15:dlblFTEntry>
                  </c15:dlblFieldTable>
                  <c15:showDataLabelsRange val="0"/>
                </c:ext>
                <c:ext xmlns:c16="http://schemas.microsoft.com/office/drawing/2014/chart" uri="{C3380CC4-5D6E-409C-BE32-E72D297353CC}">
                  <c16:uniqueId val="{00000006-773B-4700-B3A4-E788980F833A}"/>
                </c:ext>
              </c:extLst>
            </c:dLbl>
            <c:dLbl>
              <c:idx val="7"/>
              <c:tx>
                <c:strRef>
                  <c:f>Daten_Diagramme!$E$21</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{33A03618-CD5A-40DD-9828-42C8BF3D1C3E}</c15:txfldGUID>
                      <c15:f>Daten_Diagramme!$E$21</c15:f>
                      <c15:dlblFieldTableCache>
                        <c:ptCount val="1"/>
                        <c:pt idx="0">
                          <c:v>-9.6</c:v>
                        </c:pt>
                      </c15:dlblFieldTableCache>
                    </c15:dlblFTEntry>
                  </c15:dlblFieldTable>
                  <c15:showDataLabelsRange val="0"/>
                </c:ext>
                <c:ext xmlns:c16="http://schemas.microsoft.com/office/drawing/2014/chart" uri="{C3380CC4-5D6E-409C-BE32-E72D297353CC}">
                  <c16:uniqueId val="{00000007-773B-4700-B3A4-E788980F833A}"/>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{D8185F18-B4A3-4E7E-A3EA-935894364773}</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773B-4700-B3A4-E788980F833A}"/>
                </c:ext>
              </c:extLst>
            </c:dLbl>
            <c:dLbl>
              <c:idx val="9"/>
              <c:tx>
                <c:strRef>
                  <c:f>Daten_Diagramme!$E$23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{1F813695-6EA5-4516-A782-02C34A97CED3}</c15:txfldGUID>
                      <c15:f>Daten_Diagramme!$E$23</c15:f>
                      <c15:dlblFieldTableCache>
                        <c:ptCount val="1"/>
                        <c:pt idx="0">
                          <c:v>3.0</c:v>
                        </c:pt>
                      </c15:dlblFieldTableCache>
                    </c15:dlblFTEntry>
                  </c15:dlblFieldTable>
                  <c15:showDataLabelsRange val="0"/>
                </c:ext>
                <c:ext xmlns:c16="http://schemas.microsoft.com/office/drawing/2014/chart" uri="{C3380CC4-5D6E-409C-BE32-E72D297353CC}">
                  <c16:uniqueId val="{00000009-773B-4700-B3A4-E788980F833A}"/>
                </c:ext>
              </c:extLst>
            </c:dLbl>
            <c:dLbl>
              <c:idx val="10"/>
              <c:tx>
                <c:strRef>
                  <c:f>Daten_Diagramme!$E$24</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{47B6BD63-7641-47A1-B325-6AA988B2F344}</c15:txfldGUID>
                      <c15:f>Daten_Diagramme!$E$24</c15:f>
                      <c15:dlblFieldTableCache>
                        <c:ptCount val="1"/>
                        <c:pt idx="0">
                          <c:v>-14.9</c:v>
                        </c:pt>
                      </c15:dlblFieldTableCache>
                    </c15:dlblFTEntry>
                  </c15:dlblFieldTable>
                  <c15:showDataLabelsRange val="0"/>
                </c:ext>
                <c:ext xmlns:c16="http://schemas.microsoft.com/office/drawing/2014/chart" uri="{C3380CC4-5D6E-409C-BE32-E72D297353CC}">
                  <c16:uniqueId val="{0000000A-773B-4700-B3A4-E788980F833A}"/>
                </c:ext>
              </c:extLst>
            </c:dLbl>
            <c:dLbl>
              <c:idx val="11"/>
              <c:tx>
                <c:strRef>
                  <c:f>Daten_Diagramme!$E$25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{C0B0759A-8E7F-4EEC-9273-EB96CE317179}</c15:txfldGUID>
                      <c15:f>Daten_Diagramme!$E$25</c15:f>
                      <c15:dlblFieldTableCache>
                        <c:ptCount val="1"/>
                        <c:pt idx="0">
                          <c:v>-6.3</c:v>
                        </c:pt>
                      </c15:dlblFieldTableCache>
                    </c15:dlblFTEntry>
                  </c15:dlblFieldTable>
                  <c15:showDataLabelsRange val="0"/>
                </c:ext>
                <c:ext xmlns:c16="http://schemas.microsoft.com/office/drawing/2014/chart" uri="{C3380CC4-5D6E-409C-BE32-E72D297353CC}">
                  <c16:uniqueId val="{0000000B-773B-4700-B3A4-E788980F833A}"/>
                </c:ext>
              </c:extLst>
            </c:dLbl>
            <c:dLbl>
              <c:idx val="12"/>
              <c:tx>
                <c:strRef>
                  <c:f>Daten_Diagramme!$E$26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{58418516-4D00-4984-8098-34F06566AC1D}</c15:txfldGUID>
                      <c15:f>Daten_Diagramme!$E$26</c15:f>
                      <c15:dlblFieldTableCache>
                        <c:ptCount val="1"/>
                        <c:pt idx="0">
                          <c:v>-5.4</c:v>
                        </c:pt>
                      </c15:dlblFieldTableCache>
                    </c15:dlblFTEntry>
                  </c15:dlblFieldTable>
                  <c15:showDataLabelsRange val="0"/>
                </c:ext>
                <c:ext xmlns:c16="http://schemas.microsoft.com/office/drawing/2014/chart" uri="{C3380CC4-5D6E-409C-BE32-E72D297353CC}">
                  <c16:uniqueId val="{0000000C-773B-4700-B3A4-E788980F833A}"/>
                </c:ext>
              </c:extLst>
            </c:dLbl>
            <c:dLbl>
              <c:idx val="13"/>
              <c:tx>
                <c:strRef>
                  <c:f>Daten_Diagramme!$E$27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{EDAE373B-1B4D-461B-A30D-ACB8A687D548}</c15:txfldGUID>
                      <c15:f>Daten_Diagramme!$E$27</c15:f>
                      <c15:dlblFieldTableCache>
                        <c:ptCount val="1"/>
                        <c:pt idx="0">
                          <c:v>5.5</c:v>
                        </c:pt>
                      </c15:dlblFieldTableCache>
                    </c15:dlblFTEntry>
                  </c15:dlblFieldTable>
                  <c15:showDataLabelsRange val="0"/>
                </c:ext>
                <c:ext xmlns:c16="http://schemas.microsoft.com/office/drawing/2014/chart" uri="{C3380CC4-5D6E-409C-BE32-E72D297353CC}">
                  <c16:uniqueId val="{0000000D-773B-4700-B3A4-E788980F833A}"/>
                </c:ext>
              </c:extLst>
            </c:dLbl>
            <c:dLbl>
              <c:idx val="14"/>
              <c:tx>
                <c:strRef>
                  <c:f>Daten_Diagramme!$E$28</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{5F368DB4-DD76-4510-9843-33426F4EB9A9}</c15:txfldGUID>
                      <c15:f>Daten_Diagramme!$E$28</c15:f>
                      <c15:dlblFieldTableCache>
                        <c:ptCount val="1"/>
                        <c:pt idx="0">
                          <c:v>9.8</c:v>
                        </c:pt>
                      </c15:dlblFieldTableCache>
                    </c15:dlblFTEntry>
                  </c15:dlblFieldTable>
                  <c15:showDataLabelsRange val="0"/>
                </c:ext>
                <c:ext xmlns:c16="http://schemas.microsoft.com/office/drawing/2014/chart" uri="{C3380CC4-5D6E-409C-BE32-E72D297353CC}">
                  <c16:uniqueId val="{0000000E-773B-4700-B3A4-E788980F833A}"/>
                </c:ext>
              </c:extLst>
            </c:dLbl>
            <c:dLbl>
              <c:idx val="15"/>
              <c:tx>
                <c:strRef>
                  <c:f>Daten_Diagramme!$E$29</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{D21D21FB-91C2-4894-B566-F65202E2EBAA}</c15:txfldGUID>
                      <c15:f>Daten_Diagramme!$E$29</c15:f>
                      <c15:dlblFieldTableCache>
                        <c:ptCount val="1"/>
                        <c:pt idx="0">
                          <c:v>-10.5</c:v>
                        </c:pt>
                      </c15:dlblFieldTableCache>
                    </c15:dlblFTEntry>
                  </c15:dlblFieldTable>
                  <c15:showDataLabelsRange val="0"/>
                </c:ext>
                <c:ext xmlns:c16="http://schemas.microsoft.com/office/drawing/2014/chart" uri="{C3380CC4-5D6E-409C-BE32-E72D297353CC}">
                  <c16:uniqueId val="{0000000F-773B-4700-B3A4-E788980F833A}"/>
                </c:ext>
              </c:extLst>
            </c:dLbl>
            <c:dLbl>
              <c:idx val="16"/>
              <c:tx>
                <c:strRef>
                  <c:f>Daten_Diagramme!$E$30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{F1C42CD2-0F07-418D-B5DF-EBB220866663}</c15:txfldGUID>
                      <c15:f>Daten_Diagramme!$E$30</c15:f>
                      <c15:dlblFieldTableCache>
                        <c:ptCount val="1"/>
                        <c:pt idx="0">
                          <c:v>-8.0</c:v>
                        </c:pt>
                      </c15:dlblFieldTableCache>
                    </c15:dlblFTEntry>
                  </c15:dlblFieldTable>
                  <c15:showDataLabelsRange val="0"/>
                </c:ext>
                <c:ext xmlns:c16="http://schemas.microsoft.com/office/drawing/2014/chart" uri="{C3380CC4-5D6E-409C-BE32-E72D297353CC}">
                  <c16:uniqueId val="{00000010-773B-4700-B3A4-E788980F833A}"/>
                </c:ext>
              </c:extLst>
            </c:dLbl>
            <c:dLbl>
              <c:idx val="17"/>
              <c:tx>
                <c:strRef>
                  <c:f>Daten_Diagramme!$E$31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{B81E81E5-3BC0-4C8A-8D8E-66073C759859}</c15:txfldGUID>
                      <c15:f>Daten_Diagramme!$E$31</c15:f>
                      <c15:dlblFieldTableCache>
                        <c:ptCount val="1"/>
                        <c:pt idx="0">
                          <c:v>-6.1</c:v>
                        </c:pt>
                      </c15:dlblFieldTableCache>
                    </c15:dlblFTEntry>
                  </c15:dlblFieldTable>
                  <c15:showDataLabelsRange val="0"/>
                </c:ext>
                <c:ext xmlns:c16="http://schemas.microsoft.com/office/drawing/2014/chart" uri="{C3380CC4-5D6E-409C-BE32-E72D297353CC}">
                  <c16:uniqueId val="{00000011-773B-4700-B3A4-E788980F833A}"/>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{E3D54C89-508B-4F52-BB89-D8E491960FD5}</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773B-4700-B3A4-E788980F833A}"/>
                </c:ext>
              </c:extLst>
            </c:dLbl>
            <c:dLbl>
              <c:idx val="19"/>
              <c:tx>
                <c:strRef>
                  <c:f>Daten_Diagramme!$E$33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{938799E6-0361-447B-A444-0DE9C351556F}</c15:txfldGUID>
                      <c15:f>Daten_Diagramme!$E$33</c15:f>
                      <c15:dlblFieldTableCache>
                        <c:ptCount val="1"/>
                        <c:pt idx="0">
                          <c:v>-0.8</c:v>
                        </c:pt>
                      </c15:dlblFieldTableCache>
                    </c15:dlblFTEntry>
                  </c15:dlblFieldTable>
                  <c15:showDataLabelsRange val="0"/>
                </c:ext>
                <c:ext xmlns:c16="http://schemas.microsoft.com/office/drawing/2014/chart" uri="{C3380CC4-5D6E-409C-BE32-E72D297353CC}">
                  <c16:uniqueId val="{00000013-773B-4700-B3A4-E788980F833A}"/>
                </c:ext>
              </c:extLst>
            </c:dLbl>
            <c:dLbl>
              <c:idx val="20"/>
              <c:tx>
                <c:strRef>
                  <c:f>Daten_Diagramme!$E$34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{FD408ECB-215F-4D5F-A896-82A6BB42FE78}</c15:txfldGUID>
                      <c15:f>Daten_Diagramme!$E$34</c15:f>
                      <c15:dlblFieldTableCache>
                        <c:ptCount val="1"/>
                        <c:pt idx="0">
                          <c:v>0.7</c:v>
                        </c:pt>
                      </c15:dlblFieldTableCache>
                    </c15:dlblFTEntry>
                  </c15:dlblFieldTable>
                  <c15:showDataLabelsRange val="0"/>
                </c:ext>
                <c:ext xmlns:c16="http://schemas.microsoft.com/office/drawing/2014/chart" uri="{C3380CC4-5D6E-409C-BE32-E72D297353CC}">
                  <c16:uniqueId val="{00000014-773B-4700-B3A4-E788980F833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{0299D6F6-80DA-45D8-A630-7D9EC1962805}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73B-4700-B3A4-E788980F833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{0F823DFB-E515-4953-9E6D-FA81AC789260}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73B-4700-B3A4-E788980F833A}"/>
                </c:ext>
              </c:extLst>
            </c:dLbl>
            <c:dLbl>
              <c:idx val="23"/>
              <c:tx>
                <c:strRef>
                  <c:f>Daten_Diagramme!$E$37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{30D9A90F-DA04-4099-843B-814D04B0FAFA}</c15:txfldGUID>
                      <c15:f>Daten_Diagramme!$E$37</c15:f>
                      <c15:dlblFieldTableCache>
                        <c:ptCount val="1"/>
                        <c:pt idx="0">
                          <c:v>2.8</c:v>
                        </c:pt>
                      </c15:dlblFieldTableCache>
                    </c15:dlblFTEntry>
                  </c15:dlblFieldTable>
                  <c15:showDataLabelsRange val="0"/>
                </c:ext>
                <c:ext xmlns:c16="http://schemas.microsoft.com/office/drawing/2014/chart" uri="{C3380CC4-5D6E-409C-BE32-E72D297353CC}">
                  <c16:uniqueId val="{00000017-773B-4700-B3A4-E788980F833A}"/>
                </c:ext>
              </c:extLst>
            </c:dLbl>
            <c:dLbl>
              <c:idx val="24"/>
              <c:tx>
                <c:strRef>
                  <c:f>Daten_Diagramme!$E$38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{EC844667-6AB5-436A-B427-2ADB1B817FDF}</c15:txfldGUID>
                      <c15:f>Daten_Diagramme!$E$38</c15:f>
                      <c15:dlblFieldTableCache>
                        <c:ptCount val="1"/>
                        <c:pt idx="0">
                          <c:v>-8.4</c:v>
                        </c:pt>
                      </c15:dlblFieldTableCache>
                    </c15:dlblFTEntry>
                  </c15:dlblFieldTable>
                  <c15:showDataLabelsRange val="0"/>
                </c:ext>
                <c:ext xmlns:c16="http://schemas.microsoft.com/office/drawing/2014/chart" uri="{C3380CC4-5D6E-409C-BE32-E72D297353CC}">
                  <c16:uniqueId val="{00000018-773B-4700-B3A4-E788980F833A}"/>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{21883EE0-9B78-4C7B-A9B8-423C6DD1E90F}</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773B-4700-B3A4-E788980F833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{9E2361DC-81EB-4FA6-ACB6-A621E7CAA418}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73B-4700-B3A4-E788980F833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{DC60D4CB-8076-42BC-965F-820D460B09BC}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73B-4700-B3A4-E788980F833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{6E0CBA83-A213-43D2-9F86-E2009844964E}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73B-4700-B3A4-E788980F833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{2F01B6DF-4AAA-4D7B-84B2-3D9D95C09C54}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73B-4700-B3A4-E788980F833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{E6CF6A54-71EF-4A8E-A9EA-0953683437CF}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73B-4700-B3A4-E788980F833A}"/>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{822A4847-13B0-49C8-A60A-B6E3149D0C19}</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773B-4700-B3A4-E788980F83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-1.9074296385220755</c:v>
                </c:pt>
                <c:pt idx="1">
                  <c:v>2.816901408450704</c:v>
                </c:pt>
                <c:pt idx="2">
                  <c:v>-20.289855072463769</c:v>
                </c:pt>
                <c:pt idx="3">
                  <c:v>-4.8158640226628897</c:v>
                </c:pt>
                <c:pt idx="4">
                  <c:v>-11.494252873563218</c:v>
                </c:pt>
                <c:pt idx="5">
                  <c:v>4</c:v>
                </c:pt>
                <c:pt idx="6">
                  <c:v>-3.7037037037037037</c:v>
                </c:pt>
                <c:pt idx="7">
                  <c:v>-9.6</c:v>
                </c:pt>
                <c:pt idx="8">
                  <c:v>-1.4040561622464898</c:v>
                </c:pt>
                <c:pt idx="9">
                  <c:v>3.0211480362537766</c:v>
                </c:pt>
                <c:pt idx="10">
                  <c:v>-14.8989898989899</c:v>
                </c:pt>
                <c:pt idx="11">
                  <c:v>-6.25</c:v>
                </c:pt>
                <c:pt idx="12">
                  <c:v>-5.3571428571428568</c:v>
                </c:pt>
                <c:pt idx="13">
                  <c:v>5.4519368723098998</c:v>
                </c:pt>
                <c:pt idx="14">
                  <c:v>9.7847358121330732</c:v>
                </c:pt>
                <c:pt idx="15">
                  <c:v>-10.526315789473685</c:v>
                </c:pt>
                <c:pt idx="16">
                  <c:v>-8</c:v>
                </c:pt>
                <c:pt idx="17">
                  <c:v>-6.0869565217391308</c:v>
                </c:pt>
                <c:pt idx="18">
                  <c:v>-2.0869565217391304</c:v>
                </c:pt>
                <c:pt idx="19">
                  <c:v>-0.75</c:v>
                </c:pt>
                <c:pt idx="20">
                  <c:v>0.72511535926170068</c:v>
                </c:pt>
                <c:pt idx="21">
                  <c:v>0</c:v>
                </c:pt>
                <c:pt idx="23">
                  <c:v>2.816901408450704</c:v>
                </c:pt>
                <c:pt idx="24">
                  <c:v>-8.4065244667503141</c:v>
                </c:pt>
                <c:pt idx="25">
                  <c:v>-1.1766480615477448</c:v>
                </c:pt>
              </c:numCache>
            </c:numRef>
          </c:val>
          <c:extLst>
            <c:ext xmlns:c16="http://schemas.microsoft.com/office/drawing/2014/chart" uri="{C3380CC4-5D6E-409C-BE32-E72D297353CC}">
              <c16:uniqueId val="{00000020-773B-4700-B3A4-E788980F833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{ABBBF846-0EB7-463F-9A96-2E6402F3696D}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73B-4700-B3A4-E788980F833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{3D1B91BC-86F5-43BD-996A-30D6DBC436A8}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73B-4700-B3A4-E788980F833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{40AC8525-B83E-41E0-8110-1F34453AD1B0}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73B-4700-B3A4-E788980F833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{C07ED3D0-E956-4573-ACAE-24A69F0B0B3E}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73B-4700-B3A4-E788980F833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{947FA153-CDF9-4C7C-AEFD-C7881BF511F4}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73B-4700-B3A4-E788980F833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{05A4F1C4-2B1B-464B-9224-3D23D82446DF}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73B-4700-B3A4-E788980F833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{523C752D-ED5B-4E1A-BCC9-D587183F289B}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73B-4700-B3A4-E788980F833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{86DEA8C3-FCA1-45A6-9E24-9C72432B4956}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73B-4700-B3A4-E788980F833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{1EBACD8B-EBCF-46DF-9A61-8277D1C01349}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73B-4700-B3A4-E788980F833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{BD115316-6A71-4658-A8A1-1FD5AC041881}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73B-4700-B3A4-E788980F833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{6D80C7DC-57DA-4705-86C9-7D7E6E77C5E1}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73B-4700-B3A4-E788980F833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{79BDBDC3-C1E7-4493-B7C9-E195BB653313}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73B-4700-B3A4-E788980F833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{1634F44A-7FA5-4037-8501-6B08D016D99C}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73B-4700-B3A4-E788980F833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{5781036F-5309-4596-97C6-54D160D97309}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73B-4700-B3A4-E788980F833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{2B9418F7-7E84-47DD-985D-5E4F350F9BE8}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73B-4700-B3A4-E788980F833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{CE9F945C-6D88-4CBA-8843-786C5E69F5BD}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73B-4700-B3A4-E788980F833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{1233ADCE-E7AA-4608-9E35-19F80485F420}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73B-4700-B3A4-E788980F833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{8B2BDE86-F41A-433B-9004-DB9FF28E2AF4}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73B-4700-B3A4-E788980F833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{48D88EF7-6D48-4FF2-B4E8-A9FC2D981404}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73B-4700-B3A4-E788980F833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{F2AB1DAB-16D4-4461-B0E5-4E4BDDFC4A15}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73B-4700-B3A4-E788980F833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{E387C3A6-CE6D-453C-9347-F05A50175E76}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73B-4700-B3A4-E788980F833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{5AAC1FF2-4DC7-4D62-8FBB-B7A428E1C0E9}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73B-4700-B3A4-E788980F833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{8D511F3C-A0C1-48F3-9EDF-1CD614CBE894}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73B-4700-B3A4-E788980F833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{9C99643D-F58E-4246-931A-B3383461CD7F}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73B-4700-B3A4-E788980F833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{7A0C76EF-5E4C-4D46-BEC5-657C4BB52499}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73B-4700-B3A4-E788980F833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{1102090A-F519-4257-9AB0-6CAE279E9D17}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73B-4700-B3A4-E788980F833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{1730E7EC-E111-4884-AE00-056F75DADE25}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73B-4700-B3A4-E788980F833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{978C5BB6-8722-495F-BBAD-20177B4C634B}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73B-4700-B3A4-E788980F833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{56795EDF-09ED-444D-99EA-DB9D463C9CB7}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73B-4700-B3A4-E788980F833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{E9C23F91-8561-4C3A-810E-440038B71681}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73B-4700-B3A4-E788980F833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{4597EDEE-2671-4175-9EF9-53418CF92AD7}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73B-4700-B3A4-E788980F833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{0FF1C1B0-92A7-449E-B1CA-50489FCB51B4}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73B-4700-B3A4-E788980F83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73B-4700-B3A4-E788980F833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73B-4700-B3A4-E788980F833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{17338AB3-D447-4C5B-B955-587BE98B4E8F}</c15:txfldGUID>
                      <c15:f>Diagramm!$I$46</c15:f>
                      <c15:dlblFieldTableCache>
                        <c:ptCount val="1"/>
                      </c15:dlblFieldTableCache>
                    </c15:dlblFTEntry>
                  </c15:dlblFieldTable>
                  <c15:showDataLabelsRange val="0"/>
                </c:ext>
                <c:ext xmlns:c16="http://schemas.microsoft.com/office/drawing/2014/chart" uri="{C3380CC4-5D6E-409C-BE32-E72D297353CC}">
                  <c16:uniqueId val="{00000000-2268-4B84-B2E1-EEA687C6285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{93204A94-E330-49EA-A1B1-93CBB1FCBB52}</c15:txfldGUID>
                      <c15:f>Diagramm!$I$47</c15:f>
                      <c15:dlblFieldTableCache>
                        <c:ptCount val="1"/>
                      </c15:dlblFieldTableCache>
                    </c15:dlblFTEntry>
                  </c15:dlblFieldTable>
                  <c15:showDataLabelsRange val="0"/>
                </c:ext>
                <c:ext xmlns:c16="http://schemas.microsoft.com/office/drawing/2014/chart" uri="{C3380CC4-5D6E-409C-BE32-E72D297353CC}">
                  <c16:uniqueId val="{00000001-2268-4B84-B2E1-EEA687C6285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{4051AF0B-7B04-4354-B151-614B044453C2}</c15:txfldGUID>
                      <c15:f>Diagramm!$I$48</c15:f>
                      <c15:dlblFieldTableCache>
                        <c:ptCount val="1"/>
                      </c15:dlblFieldTableCache>
                    </c15:dlblFTEntry>
                  </c15:dlblFieldTable>
                  <c15:showDataLabelsRange val="0"/>
                </c:ext>
                <c:ext xmlns:c16="http://schemas.microsoft.com/office/drawing/2014/chart" uri="{C3380CC4-5D6E-409C-BE32-E72D297353CC}">
                  <c16:uniqueId val="{00000002-2268-4B84-B2E1-EEA687C6285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{A9776B74-6CC4-44D9-8443-6980F3593D97}</c15:txfldGUID>
                      <c15:f>Diagramm!$I$49</c15:f>
                      <c15:dlblFieldTableCache>
                        <c:ptCount val="1"/>
                      </c15:dlblFieldTableCache>
                    </c15:dlblFTEntry>
                  </c15:dlblFieldTable>
                  <c15:showDataLabelsRange val="0"/>
                </c:ext>
                <c:ext xmlns:c16="http://schemas.microsoft.com/office/drawing/2014/chart" uri="{C3380CC4-5D6E-409C-BE32-E72D297353CC}">
                  <c16:uniqueId val="{00000003-2268-4B84-B2E1-EEA687C6285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{DD13B137-33C9-478C-8589-3838B8C033E8}</c15:txfldGUID>
                      <c15:f>Diagramm!$I$50</c15:f>
                      <c15:dlblFieldTableCache>
                        <c:ptCount val="1"/>
                      </c15:dlblFieldTableCache>
                    </c15:dlblFTEntry>
                  </c15:dlblFieldTable>
                  <c15:showDataLabelsRange val="0"/>
                </c:ext>
                <c:ext xmlns:c16="http://schemas.microsoft.com/office/drawing/2014/chart" uri="{C3380CC4-5D6E-409C-BE32-E72D297353CC}">
                  <c16:uniqueId val="{00000004-2268-4B84-B2E1-EEA687C6285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{4578B856-AECC-49AE-B844-73D95928C15B}</c15:txfldGUID>
                      <c15:f>Diagramm!$I$51</c15:f>
                      <c15:dlblFieldTableCache>
                        <c:ptCount val="1"/>
                      </c15:dlblFieldTableCache>
                    </c15:dlblFTEntry>
                  </c15:dlblFieldTable>
                  <c15:showDataLabelsRange val="0"/>
                </c:ext>
                <c:ext xmlns:c16="http://schemas.microsoft.com/office/drawing/2014/chart" uri="{C3380CC4-5D6E-409C-BE32-E72D297353CC}">
                  <c16:uniqueId val="{00000005-2268-4B84-B2E1-EEA687C6285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{F2629532-4B6D-485B-B638-5CEF8C3974EC}</c15:txfldGUID>
                      <c15:f>Diagramm!$I$52</c15:f>
                      <c15:dlblFieldTableCache>
                        <c:ptCount val="1"/>
                      </c15:dlblFieldTableCache>
                    </c15:dlblFTEntry>
                  </c15:dlblFieldTable>
                  <c15:showDataLabelsRange val="0"/>
                </c:ext>
                <c:ext xmlns:c16="http://schemas.microsoft.com/office/drawing/2014/chart" uri="{C3380CC4-5D6E-409C-BE32-E72D297353CC}">
                  <c16:uniqueId val="{00000006-2268-4B84-B2E1-EEA687C6285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{D8FD852E-9B43-46DF-ACF4-35A2674774A1}</c15:txfldGUID>
                      <c15:f>Diagramm!$I$53</c15:f>
                      <c15:dlblFieldTableCache>
                        <c:ptCount val="1"/>
                      </c15:dlblFieldTableCache>
                    </c15:dlblFTEntry>
                  </c15:dlblFieldTable>
                  <c15:showDataLabelsRange val="0"/>
                </c:ext>
                <c:ext xmlns:c16="http://schemas.microsoft.com/office/drawing/2014/chart" uri="{C3380CC4-5D6E-409C-BE32-E72D297353CC}">
                  <c16:uniqueId val="{00000007-2268-4B84-B2E1-EEA687C6285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{82FA8A47-FF89-4D36-B6E3-A0F5A46CF35C}</c15:txfldGUID>
                      <c15:f>Diagramm!$I$54</c15:f>
                      <c15:dlblFieldTableCache>
                        <c:ptCount val="1"/>
                      </c15:dlblFieldTableCache>
                    </c15:dlblFTEntry>
                  </c15:dlblFieldTable>
                  <c15:showDataLabelsRange val="0"/>
                </c:ext>
                <c:ext xmlns:c16="http://schemas.microsoft.com/office/drawing/2014/chart" uri="{C3380CC4-5D6E-409C-BE32-E72D297353CC}">
                  <c16:uniqueId val="{00000008-2268-4B84-B2E1-EEA687C6285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{648EB85A-F84A-40E2-AA83-82B5E767E631}</c15:txfldGUID>
                      <c15:f>Diagramm!$I$55</c15:f>
                      <c15:dlblFieldTableCache>
                        <c:ptCount val="1"/>
                      </c15:dlblFieldTableCache>
                    </c15:dlblFTEntry>
                  </c15:dlblFieldTable>
                  <c15:showDataLabelsRange val="0"/>
                </c:ext>
                <c:ext xmlns:c16="http://schemas.microsoft.com/office/drawing/2014/chart" uri="{C3380CC4-5D6E-409C-BE32-E72D297353CC}">
                  <c16:uniqueId val="{00000009-2268-4B84-B2E1-EEA687C6285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{08928ABF-8EFD-4F28-A476-B56093FADB3B}</c15:txfldGUID>
                      <c15:f>Diagramm!$I$56</c15:f>
                      <c15:dlblFieldTableCache>
                        <c:ptCount val="1"/>
                      </c15:dlblFieldTableCache>
                    </c15:dlblFTEntry>
                  </c15:dlblFieldTable>
                  <c15:showDataLabelsRange val="0"/>
                </c:ext>
                <c:ext xmlns:c16="http://schemas.microsoft.com/office/drawing/2014/chart" uri="{C3380CC4-5D6E-409C-BE32-E72D297353CC}">
                  <c16:uniqueId val="{0000000A-2268-4B84-B2E1-EEA687C6285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{784DCD84-637A-48A1-A1EB-658A88FD2D57}</c15:txfldGUID>
                      <c15:f>Diagramm!$I$57</c15:f>
                      <c15:dlblFieldTableCache>
                        <c:ptCount val="1"/>
                      </c15:dlblFieldTableCache>
                    </c15:dlblFTEntry>
                  </c15:dlblFieldTable>
                  <c15:showDataLabelsRange val="0"/>
                </c:ext>
                <c:ext xmlns:c16="http://schemas.microsoft.com/office/drawing/2014/chart" uri="{C3380CC4-5D6E-409C-BE32-E72D297353CC}">
                  <c16:uniqueId val="{0000000B-2268-4B84-B2E1-EEA687C6285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{B6116719-58F6-4272-9A83-16D0E50CEF6A}</c15:txfldGUID>
                      <c15:f>Diagramm!$I$58</c15:f>
                      <c15:dlblFieldTableCache>
                        <c:ptCount val="1"/>
                      </c15:dlblFieldTableCache>
                    </c15:dlblFTEntry>
                  </c15:dlblFieldTable>
                  <c15:showDataLabelsRange val="0"/>
                </c:ext>
                <c:ext xmlns:c16="http://schemas.microsoft.com/office/drawing/2014/chart" uri="{C3380CC4-5D6E-409C-BE32-E72D297353CC}">
                  <c16:uniqueId val="{0000000C-2268-4B84-B2E1-EEA687C6285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{D9F57714-1F55-4DF3-90EB-B748A5072C9D}</c15:txfldGUID>
                      <c15:f>Diagramm!$I$59</c15:f>
                      <c15:dlblFieldTableCache>
                        <c:ptCount val="1"/>
                      </c15:dlblFieldTableCache>
                    </c15:dlblFTEntry>
                  </c15:dlblFieldTable>
                  <c15:showDataLabelsRange val="0"/>
                </c:ext>
                <c:ext xmlns:c16="http://schemas.microsoft.com/office/drawing/2014/chart" uri="{C3380CC4-5D6E-409C-BE32-E72D297353CC}">
                  <c16:uniqueId val="{0000000D-2268-4B84-B2E1-EEA687C6285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{6BF21721-ADA0-493A-9708-5A7860CDA704}</c15:txfldGUID>
                      <c15:f>Diagramm!$I$60</c15:f>
                      <c15:dlblFieldTableCache>
                        <c:ptCount val="1"/>
                      </c15:dlblFieldTableCache>
                    </c15:dlblFTEntry>
                  </c15:dlblFieldTable>
                  <c15:showDataLabelsRange val="0"/>
                </c:ext>
                <c:ext xmlns:c16="http://schemas.microsoft.com/office/drawing/2014/chart" uri="{C3380CC4-5D6E-409C-BE32-E72D297353CC}">
                  <c16:uniqueId val="{0000000E-2268-4B84-B2E1-EEA687C6285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{AA33828F-F995-4875-8F15-077EABCC5C81}</c15:txfldGUID>
                      <c15:f>Diagramm!$I$61</c15:f>
                      <c15:dlblFieldTableCache>
                        <c:ptCount val="1"/>
                      </c15:dlblFieldTableCache>
                    </c15:dlblFTEntry>
                  </c15:dlblFieldTable>
                  <c15:showDataLabelsRange val="0"/>
                </c:ext>
                <c:ext xmlns:c16="http://schemas.microsoft.com/office/drawing/2014/chart" uri="{C3380CC4-5D6E-409C-BE32-E72D297353CC}">
                  <c16:uniqueId val="{0000000F-2268-4B84-B2E1-EEA687C6285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{9E43D4DB-7200-4A83-AAAE-F48CC8905C20}</c15:txfldGUID>
                      <c15:f>Diagramm!$I$62</c15:f>
                      <c15:dlblFieldTableCache>
                        <c:ptCount val="1"/>
                      </c15:dlblFieldTableCache>
                    </c15:dlblFTEntry>
                  </c15:dlblFieldTable>
                  <c15:showDataLabelsRange val="0"/>
                </c:ext>
                <c:ext xmlns:c16="http://schemas.microsoft.com/office/drawing/2014/chart" uri="{C3380CC4-5D6E-409C-BE32-E72D297353CC}">
                  <c16:uniqueId val="{00000010-2268-4B84-B2E1-EEA687C6285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{47B0D1D2-0D0F-4D06-8CFF-7E6EFAF335CC}</c15:txfldGUID>
                      <c15:f>Diagramm!$I$63</c15:f>
                      <c15:dlblFieldTableCache>
                        <c:ptCount val="1"/>
                      </c15:dlblFieldTableCache>
                    </c15:dlblFTEntry>
                  </c15:dlblFieldTable>
                  <c15:showDataLabelsRange val="0"/>
                </c:ext>
                <c:ext xmlns:c16="http://schemas.microsoft.com/office/drawing/2014/chart" uri="{C3380CC4-5D6E-409C-BE32-E72D297353CC}">
                  <c16:uniqueId val="{00000011-2268-4B84-B2E1-EEA687C6285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{3377100F-1F98-4743-ACA5-357B39BA6DB3}</c15:txfldGUID>
                      <c15:f>Diagramm!$I$64</c15:f>
                      <c15:dlblFieldTableCache>
                        <c:ptCount val="1"/>
                      </c15:dlblFieldTableCache>
                    </c15:dlblFTEntry>
                  </c15:dlblFieldTable>
                  <c15:showDataLabelsRange val="0"/>
                </c:ext>
                <c:ext xmlns:c16="http://schemas.microsoft.com/office/drawing/2014/chart" uri="{C3380CC4-5D6E-409C-BE32-E72D297353CC}">
                  <c16:uniqueId val="{00000012-2268-4B84-B2E1-EEA687C6285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{FBF6E68F-8834-4DDA-8ADC-3523DE1FE621}</c15:txfldGUID>
                      <c15:f>Diagramm!$I$65</c15:f>
                      <c15:dlblFieldTableCache>
                        <c:ptCount val="1"/>
                      </c15:dlblFieldTableCache>
                    </c15:dlblFTEntry>
                  </c15:dlblFieldTable>
                  <c15:showDataLabelsRange val="0"/>
                </c:ext>
                <c:ext xmlns:c16="http://schemas.microsoft.com/office/drawing/2014/chart" uri="{C3380CC4-5D6E-409C-BE32-E72D297353CC}">
                  <c16:uniqueId val="{00000013-2268-4B84-B2E1-EEA687C6285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{7EA8CC4A-ABE1-4DFC-91C1-F67B59532038}</c15:txfldGUID>
                      <c15:f>Diagramm!$I$66</c15:f>
                      <c15:dlblFieldTableCache>
                        <c:ptCount val="1"/>
                      </c15:dlblFieldTableCache>
                    </c15:dlblFTEntry>
                  </c15:dlblFieldTable>
                  <c15:showDataLabelsRange val="0"/>
                </c:ext>
                <c:ext xmlns:c16="http://schemas.microsoft.com/office/drawing/2014/chart" uri="{C3380CC4-5D6E-409C-BE32-E72D297353CC}">
                  <c16:uniqueId val="{00000014-2268-4B84-B2E1-EEA687C6285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{5232E01D-D8AC-4668-A88F-1941660782E5}</c15:txfldGUID>
                      <c15:f>Diagramm!$I$67</c15:f>
                      <c15:dlblFieldTableCache>
                        <c:ptCount val="1"/>
                      </c15:dlblFieldTableCache>
                    </c15:dlblFTEntry>
                  </c15:dlblFieldTable>
                  <c15:showDataLabelsRange val="0"/>
                </c:ext>
                <c:ext xmlns:c16="http://schemas.microsoft.com/office/drawing/2014/chart" uri="{C3380CC4-5D6E-409C-BE32-E72D297353CC}">
                  <c16:uniqueId val="{00000015-2268-4B84-B2E1-EEA687C628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268-4B84-B2E1-EEA687C6285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{655D5F38-C2D2-40A2-897F-DD90D0BEFCC3}</c15:txfldGUID>
                      <c15:f>Diagramm!$K$46</c15:f>
                      <c15:dlblFieldTableCache>
                        <c:ptCount val="1"/>
                      </c15:dlblFieldTableCache>
                    </c15:dlblFTEntry>
                  </c15:dlblFieldTable>
                  <c15:showDataLabelsRange val="0"/>
                </c:ext>
                <c:ext xmlns:c16="http://schemas.microsoft.com/office/drawing/2014/chart" uri="{C3380CC4-5D6E-409C-BE32-E72D297353CC}">
                  <c16:uniqueId val="{00000017-2268-4B84-B2E1-EEA687C6285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{CA9EA094-6581-4DF0-B441-027D0C734878}</c15:txfldGUID>
                      <c15:f>Diagramm!$K$47</c15:f>
                      <c15:dlblFieldTableCache>
                        <c:ptCount val="1"/>
                      </c15:dlblFieldTableCache>
                    </c15:dlblFTEntry>
                  </c15:dlblFieldTable>
                  <c15:showDataLabelsRange val="0"/>
                </c:ext>
                <c:ext xmlns:c16="http://schemas.microsoft.com/office/drawing/2014/chart" uri="{C3380CC4-5D6E-409C-BE32-E72D297353CC}">
                  <c16:uniqueId val="{00000018-2268-4B84-B2E1-EEA687C6285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{B1CFA56D-DE3A-41E2-A6C9-42F4981ED21C}</c15:txfldGUID>
                      <c15:f>Diagramm!$K$48</c15:f>
                      <c15:dlblFieldTableCache>
                        <c:ptCount val="1"/>
                      </c15:dlblFieldTableCache>
                    </c15:dlblFTEntry>
                  </c15:dlblFieldTable>
                  <c15:showDataLabelsRange val="0"/>
                </c:ext>
                <c:ext xmlns:c16="http://schemas.microsoft.com/office/drawing/2014/chart" uri="{C3380CC4-5D6E-409C-BE32-E72D297353CC}">
                  <c16:uniqueId val="{00000019-2268-4B84-B2E1-EEA687C6285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{3013582C-9D21-4CDE-AEB5-BC63219A7CA4}</c15:txfldGUID>
                      <c15:f>Diagramm!$K$49</c15:f>
                      <c15:dlblFieldTableCache>
                        <c:ptCount val="1"/>
                      </c15:dlblFieldTableCache>
                    </c15:dlblFTEntry>
                  </c15:dlblFieldTable>
                  <c15:showDataLabelsRange val="0"/>
                </c:ext>
                <c:ext xmlns:c16="http://schemas.microsoft.com/office/drawing/2014/chart" uri="{C3380CC4-5D6E-409C-BE32-E72D297353CC}">
                  <c16:uniqueId val="{0000001A-2268-4B84-B2E1-EEA687C6285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{568DF45A-24E8-4A27-9019-543FC27B6F0B}</c15:txfldGUID>
                      <c15:f>Diagramm!$K$50</c15:f>
                      <c15:dlblFieldTableCache>
                        <c:ptCount val="1"/>
                      </c15:dlblFieldTableCache>
                    </c15:dlblFTEntry>
                  </c15:dlblFieldTable>
                  <c15:showDataLabelsRange val="0"/>
                </c:ext>
                <c:ext xmlns:c16="http://schemas.microsoft.com/office/drawing/2014/chart" uri="{C3380CC4-5D6E-409C-BE32-E72D297353CC}">
                  <c16:uniqueId val="{0000001B-2268-4B84-B2E1-EEA687C6285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{12B9087C-C9F1-4549-BE45-A7A8AD470E4C}</c15:txfldGUID>
                      <c15:f>Diagramm!$K$51</c15:f>
                      <c15:dlblFieldTableCache>
                        <c:ptCount val="1"/>
                      </c15:dlblFieldTableCache>
                    </c15:dlblFTEntry>
                  </c15:dlblFieldTable>
                  <c15:showDataLabelsRange val="0"/>
                </c:ext>
                <c:ext xmlns:c16="http://schemas.microsoft.com/office/drawing/2014/chart" uri="{C3380CC4-5D6E-409C-BE32-E72D297353CC}">
                  <c16:uniqueId val="{0000001C-2268-4B84-B2E1-EEA687C6285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{DE6E3121-9A36-413E-BE2D-2621415D2EAF}</c15:txfldGUID>
                      <c15:f>Diagramm!$K$52</c15:f>
                      <c15:dlblFieldTableCache>
                        <c:ptCount val="1"/>
                      </c15:dlblFieldTableCache>
                    </c15:dlblFTEntry>
                  </c15:dlblFieldTable>
                  <c15:showDataLabelsRange val="0"/>
                </c:ext>
                <c:ext xmlns:c16="http://schemas.microsoft.com/office/drawing/2014/chart" uri="{C3380CC4-5D6E-409C-BE32-E72D297353CC}">
                  <c16:uniqueId val="{0000001D-2268-4B84-B2E1-EEA687C6285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{E04D6486-7E04-429B-BCF8-08A6B52710A3}</c15:txfldGUID>
                      <c15:f>Diagramm!$K$53</c15:f>
                      <c15:dlblFieldTableCache>
                        <c:ptCount val="1"/>
                      </c15:dlblFieldTableCache>
                    </c15:dlblFTEntry>
                  </c15:dlblFieldTable>
                  <c15:showDataLabelsRange val="0"/>
                </c:ext>
                <c:ext xmlns:c16="http://schemas.microsoft.com/office/drawing/2014/chart" uri="{C3380CC4-5D6E-409C-BE32-E72D297353CC}">
                  <c16:uniqueId val="{0000001E-2268-4B84-B2E1-EEA687C6285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{0B263AC1-9D19-413E-8890-1F1FBEB29EA1}</c15:txfldGUID>
                      <c15:f>Diagramm!$K$54</c15:f>
                      <c15:dlblFieldTableCache>
                        <c:ptCount val="1"/>
                      </c15:dlblFieldTableCache>
                    </c15:dlblFTEntry>
                  </c15:dlblFieldTable>
                  <c15:showDataLabelsRange val="0"/>
                </c:ext>
                <c:ext xmlns:c16="http://schemas.microsoft.com/office/drawing/2014/chart" uri="{C3380CC4-5D6E-409C-BE32-E72D297353CC}">
                  <c16:uniqueId val="{0000001F-2268-4B84-B2E1-EEA687C6285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{F23D0055-FDCA-4D5C-B855-77894D5B5B24}</c15:txfldGUID>
                      <c15:f>Diagramm!$K$55</c15:f>
                      <c15:dlblFieldTableCache>
                        <c:ptCount val="1"/>
                      </c15:dlblFieldTableCache>
                    </c15:dlblFTEntry>
                  </c15:dlblFieldTable>
                  <c15:showDataLabelsRange val="0"/>
                </c:ext>
                <c:ext xmlns:c16="http://schemas.microsoft.com/office/drawing/2014/chart" uri="{C3380CC4-5D6E-409C-BE32-E72D297353CC}">
                  <c16:uniqueId val="{00000020-2268-4B84-B2E1-EEA687C6285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{3B10F536-AD2B-46D2-A855-8450104F4444}</c15:txfldGUID>
                      <c15:f>Diagramm!$K$56</c15:f>
                      <c15:dlblFieldTableCache>
                        <c:ptCount val="1"/>
                      </c15:dlblFieldTableCache>
                    </c15:dlblFTEntry>
                  </c15:dlblFieldTable>
                  <c15:showDataLabelsRange val="0"/>
                </c:ext>
                <c:ext xmlns:c16="http://schemas.microsoft.com/office/drawing/2014/chart" uri="{C3380CC4-5D6E-409C-BE32-E72D297353CC}">
                  <c16:uniqueId val="{00000021-2268-4B84-B2E1-EEA687C6285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{10AD4999-94A6-40C8-8819-3C574B5A3D9B}</c15:txfldGUID>
                      <c15:f>Diagramm!$K$57</c15:f>
                      <c15:dlblFieldTableCache>
                        <c:ptCount val="1"/>
                      </c15:dlblFieldTableCache>
                    </c15:dlblFTEntry>
                  </c15:dlblFieldTable>
                  <c15:showDataLabelsRange val="0"/>
                </c:ext>
                <c:ext xmlns:c16="http://schemas.microsoft.com/office/drawing/2014/chart" uri="{C3380CC4-5D6E-409C-BE32-E72D297353CC}">
                  <c16:uniqueId val="{00000022-2268-4B84-B2E1-EEA687C6285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{F6FDD688-2A24-4B1B-9624-A7266E29A1E1}</c15:txfldGUID>
                      <c15:f>Diagramm!$K$58</c15:f>
                      <c15:dlblFieldTableCache>
                        <c:ptCount val="1"/>
                      </c15:dlblFieldTableCache>
                    </c15:dlblFTEntry>
                  </c15:dlblFieldTable>
                  <c15:showDataLabelsRange val="0"/>
                </c:ext>
                <c:ext xmlns:c16="http://schemas.microsoft.com/office/drawing/2014/chart" uri="{C3380CC4-5D6E-409C-BE32-E72D297353CC}">
                  <c16:uniqueId val="{00000023-2268-4B84-B2E1-EEA687C6285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{827B6CD9-6F39-4AEA-B238-F3811CBBAF1C}</c15:txfldGUID>
                      <c15:f>Diagramm!$K$59</c15:f>
                      <c15:dlblFieldTableCache>
                        <c:ptCount val="1"/>
                      </c15:dlblFieldTableCache>
                    </c15:dlblFTEntry>
                  </c15:dlblFieldTable>
                  <c15:showDataLabelsRange val="0"/>
                </c:ext>
                <c:ext xmlns:c16="http://schemas.microsoft.com/office/drawing/2014/chart" uri="{C3380CC4-5D6E-409C-BE32-E72D297353CC}">
                  <c16:uniqueId val="{00000024-2268-4B84-B2E1-EEA687C6285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{5C3516F1-FA9F-489C-9CE7-279A6D170923}</c15:txfldGUID>
                      <c15:f>Diagramm!$K$60</c15:f>
                      <c15:dlblFieldTableCache>
                        <c:ptCount val="1"/>
                      </c15:dlblFieldTableCache>
                    </c15:dlblFTEntry>
                  </c15:dlblFieldTable>
                  <c15:showDataLabelsRange val="0"/>
                </c:ext>
                <c:ext xmlns:c16="http://schemas.microsoft.com/office/drawing/2014/chart" uri="{C3380CC4-5D6E-409C-BE32-E72D297353CC}">
                  <c16:uniqueId val="{00000025-2268-4B84-B2E1-EEA687C6285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{A3D3B183-E615-4D91-B1FD-572E3B3640B5}</c15:txfldGUID>
                      <c15:f>Diagramm!$K$61</c15:f>
                      <c15:dlblFieldTableCache>
                        <c:ptCount val="1"/>
                      </c15:dlblFieldTableCache>
                    </c15:dlblFTEntry>
                  </c15:dlblFieldTable>
                  <c15:showDataLabelsRange val="0"/>
                </c:ext>
                <c:ext xmlns:c16="http://schemas.microsoft.com/office/drawing/2014/chart" uri="{C3380CC4-5D6E-409C-BE32-E72D297353CC}">
                  <c16:uniqueId val="{00000026-2268-4B84-B2E1-EEA687C6285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{9B07F6FB-714D-430D-B85B-B3401034CF4D}</c15:txfldGUID>
                      <c15:f>Diagramm!$K$62</c15:f>
                      <c15:dlblFieldTableCache>
                        <c:ptCount val="1"/>
                      </c15:dlblFieldTableCache>
                    </c15:dlblFTEntry>
                  </c15:dlblFieldTable>
                  <c15:showDataLabelsRange val="0"/>
                </c:ext>
                <c:ext xmlns:c16="http://schemas.microsoft.com/office/drawing/2014/chart" uri="{C3380CC4-5D6E-409C-BE32-E72D297353CC}">
                  <c16:uniqueId val="{00000027-2268-4B84-B2E1-EEA687C6285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{E8221F9F-0DE8-4ECE-B926-20E6B2FF22CE}</c15:txfldGUID>
                      <c15:f>Diagramm!$K$63</c15:f>
                      <c15:dlblFieldTableCache>
                        <c:ptCount val="1"/>
                      </c15:dlblFieldTableCache>
                    </c15:dlblFTEntry>
                  </c15:dlblFieldTable>
                  <c15:showDataLabelsRange val="0"/>
                </c:ext>
                <c:ext xmlns:c16="http://schemas.microsoft.com/office/drawing/2014/chart" uri="{C3380CC4-5D6E-409C-BE32-E72D297353CC}">
                  <c16:uniqueId val="{00000028-2268-4B84-B2E1-EEA687C6285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{3E76C824-C17B-474D-A31D-A9E9F4369FE7}</c15:txfldGUID>
                      <c15:f>Diagramm!$K$64</c15:f>
                      <c15:dlblFieldTableCache>
                        <c:ptCount val="1"/>
                      </c15:dlblFieldTableCache>
                    </c15:dlblFTEntry>
                  </c15:dlblFieldTable>
                  <c15:showDataLabelsRange val="0"/>
                </c:ext>
                <c:ext xmlns:c16="http://schemas.microsoft.com/office/drawing/2014/chart" uri="{C3380CC4-5D6E-409C-BE32-E72D297353CC}">
                  <c16:uniqueId val="{00000029-2268-4B84-B2E1-EEA687C6285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{07563F71-2F01-4F02-B84D-E9EB695FAC8A}</c15:txfldGUID>
                      <c15:f>Diagramm!$K$65</c15:f>
                      <c15:dlblFieldTableCache>
                        <c:ptCount val="1"/>
                      </c15:dlblFieldTableCache>
                    </c15:dlblFTEntry>
                  </c15:dlblFieldTable>
                  <c15:showDataLabelsRange val="0"/>
                </c:ext>
                <c:ext xmlns:c16="http://schemas.microsoft.com/office/drawing/2014/chart" uri="{C3380CC4-5D6E-409C-BE32-E72D297353CC}">
                  <c16:uniqueId val="{0000002A-2268-4B84-B2E1-EEA687C6285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{66260CA1-8DA7-451A-BA26-31EEFD67CA28}</c15:txfldGUID>
                      <c15:f>Diagramm!$K$66</c15:f>
                      <c15:dlblFieldTableCache>
                        <c:ptCount val="1"/>
                      </c15:dlblFieldTableCache>
                    </c15:dlblFTEntry>
                  </c15:dlblFieldTable>
                  <c15:showDataLabelsRange val="0"/>
                </c:ext>
                <c:ext xmlns:c16="http://schemas.microsoft.com/office/drawing/2014/chart" uri="{C3380CC4-5D6E-409C-BE32-E72D297353CC}">
                  <c16:uniqueId val="{0000002B-2268-4B84-B2E1-EEA687C6285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{186F89C9-5C14-4792-96C6-8D46AAE9D2D7}</c15:txfldGUID>
                      <c15:f>Diagramm!$K$67</c15:f>
                      <c15:dlblFieldTableCache>
                        <c:ptCount val="1"/>
                      </c15:dlblFieldTableCache>
                    </c15:dlblFTEntry>
                  </c15:dlblFieldTable>
                  <c15:showDataLabelsRange val="0"/>
                </c:ext>
                <c:ext xmlns:c16="http://schemas.microsoft.com/office/drawing/2014/chart" uri="{C3380CC4-5D6E-409C-BE32-E72D297353CC}">
                  <c16:uniqueId val="{0000002C-2268-4B84-B2E1-EEA687C6285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268-4B84-B2E1-EEA687C6285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{7AAFFA97-7F66-454E-B6B2-30954E36DEB3}</c15:txfldGUID>
                      <c15:f>Diagramm!$J$46</c15:f>
                      <c15:dlblFieldTableCache>
                        <c:ptCount val="1"/>
                      </c15:dlblFieldTableCache>
                    </c15:dlblFTEntry>
                  </c15:dlblFieldTable>
                  <c15:showDataLabelsRange val="0"/>
                </c:ext>
                <c:ext xmlns:c16="http://schemas.microsoft.com/office/drawing/2014/chart" uri="{C3380CC4-5D6E-409C-BE32-E72D297353CC}">
                  <c16:uniqueId val="{0000002E-2268-4B84-B2E1-EEA687C6285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{BCE13EF6-697A-455A-8369-E9B55B66A47B}</c15:txfldGUID>
                      <c15:f>Diagramm!$J$47</c15:f>
                      <c15:dlblFieldTableCache>
                        <c:ptCount val="1"/>
                      </c15:dlblFieldTableCache>
                    </c15:dlblFTEntry>
                  </c15:dlblFieldTable>
                  <c15:showDataLabelsRange val="0"/>
                </c:ext>
                <c:ext xmlns:c16="http://schemas.microsoft.com/office/drawing/2014/chart" uri="{C3380CC4-5D6E-409C-BE32-E72D297353CC}">
                  <c16:uniqueId val="{0000002F-2268-4B84-B2E1-EEA687C6285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{1978E10B-1B3D-4680-A784-A8D731D0E782}</c15:txfldGUID>
                      <c15:f>Diagramm!$J$48</c15:f>
                      <c15:dlblFieldTableCache>
                        <c:ptCount val="1"/>
                      </c15:dlblFieldTableCache>
                    </c15:dlblFTEntry>
                  </c15:dlblFieldTable>
                  <c15:showDataLabelsRange val="0"/>
                </c:ext>
                <c:ext xmlns:c16="http://schemas.microsoft.com/office/drawing/2014/chart" uri="{C3380CC4-5D6E-409C-BE32-E72D297353CC}">
                  <c16:uniqueId val="{00000030-2268-4B84-B2E1-EEA687C6285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{91F8F327-C5C8-4BFB-AEF4-AEE2F7675498}</c15:txfldGUID>
                      <c15:f>Diagramm!$J$49</c15:f>
                      <c15:dlblFieldTableCache>
                        <c:ptCount val="1"/>
                      </c15:dlblFieldTableCache>
                    </c15:dlblFTEntry>
                  </c15:dlblFieldTable>
                  <c15:showDataLabelsRange val="0"/>
                </c:ext>
                <c:ext xmlns:c16="http://schemas.microsoft.com/office/drawing/2014/chart" uri="{C3380CC4-5D6E-409C-BE32-E72D297353CC}">
                  <c16:uniqueId val="{00000031-2268-4B84-B2E1-EEA687C6285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{C3CD266C-30D8-4115-874F-2C0EDC3CBE8D}</c15:txfldGUID>
                      <c15:f>Diagramm!$J$50</c15:f>
                      <c15:dlblFieldTableCache>
                        <c:ptCount val="1"/>
                      </c15:dlblFieldTableCache>
                    </c15:dlblFTEntry>
                  </c15:dlblFieldTable>
                  <c15:showDataLabelsRange val="0"/>
                </c:ext>
                <c:ext xmlns:c16="http://schemas.microsoft.com/office/drawing/2014/chart" uri="{C3380CC4-5D6E-409C-BE32-E72D297353CC}">
                  <c16:uniqueId val="{00000032-2268-4B84-B2E1-EEA687C6285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{B8452423-89B7-46AE-918E-85E94BCB8753}</c15:txfldGUID>
                      <c15:f>Diagramm!$J$51</c15:f>
                      <c15:dlblFieldTableCache>
                        <c:ptCount val="1"/>
                      </c15:dlblFieldTableCache>
                    </c15:dlblFTEntry>
                  </c15:dlblFieldTable>
                  <c15:showDataLabelsRange val="0"/>
                </c:ext>
                <c:ext xmlns:c16="http://schemas.microsoft.com/office/drawing/2014/chart" uri="{C3380CC4-5D6E-409C-BE32-E72D297353CC}">
                  <c16:uniqueId val="{00000033-2268-4B84-B2E1-EEA687C6285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{DF49EF68-3953-451C-BC07-D2A4C40AEFAC}</c15:txfldGUID>
                      <c15:f>Diagramm!$J$52</c15:f>
                      <c15:dlblFieldTableCache>
                        <c:ptCount val="1"/>
                      </c15:dlblFieldTableCache>
                    </c15:dlblFTEntry>
                  </c15:dlblFieldTable>
                  <c15:showDataLabelsRange val="0"/>
                </c:ext>
                <c:ext xmlns:c16="http://schemas.microsoft.com/office/drawing/2014/chart" uri="{C3380CC4-5D6E-409C-BE32-E72D297353CC}">
                  <c16:uniqueId val="{00000034-2268-4B84-B2E1-EEA687C6285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{0B29A332-06C7-4C9D-8766-DD1BBEC7DB72}</c15:txfldGUID>
                      <c15:f>Diagramm!$J$53</c15:f>
                      <c15:dlblFieldTableCache>
                        <c:ptCount val="1"/>
                      </c15:dlblFieldTableCache>
                    </c15:dlblFTEntry>
                  </c15:dlblFieldTable>
                  <c15:showDataLabelsRange val="0"/>
                </c:ext>
                <c:ext xmlns:c16="http://schemas.microsoft.com/office/drawing/2014/chart" uri="{C3380CC4-5D6E-409C-BE32-E72D297353CC}">
                  <c16:uniqueId val="{00000035-2268-4B84-B2E1-EEA687C6285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{CCC5561C-0024-4E60-8B7D-CDB74CA9C454}</c15:txfldGUID>
                      <c15:f>Diagramm!$J$54</c15:f>
                      <c15:dlblFieldTableCache>
                        <c:ptCount val="1"/>
                      </c15:dlblFieldTableCache>
                    </c15:dlblFTEntry>
                  </c15:dlblFieldTable>
                  <c15:showDataLabelsRange val="0"/>
                </c:ext>
                <c:ext xmlns:c16="http://schemas.microsoft.com/office/drawing/2014/chart" uri="{C3380CC4-5D6E-409C-BE32-E72D297353CC}">
                  <c16:uniqueId val="{00000036-2268-4B84-B2E1-EEA687C6285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{C858EE8F-E649-424A-A26D-4BCA0AA8C25E}</c15:txfldGUID>
                      <c15:f>Diagramm!$J$55</c15:f>
                      <c15:dlblFieldTableCache>
                        <c:ptCount val="1"/>
                      </c15:dlblFieldTableCache>
                    </c15:dlblFTEntry>
                  </c15:dlblFieldTable>
                  <c15:showDataLabelsRange val="0"/>
                </c:ext>
                <c:ext xmlns:c16="http://schemas.microsoft.com/office/drawing/2014/chart" uri="{C3380CC4-5D6E-409C-BE32-E72D297353CC}">
                  <c16:uniqueId val="{00000037-2268-4B84-B2E1-EEA687C6285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{0310D31C-2CC1-4A85-8CDF-153C7FB447CF}</c15:txfldGUID>
                      <c15:f>Diagramm!$J$56</c15:f>
                      <c15:dlblFieldTableCache>
                        <c:ptCount val="1"/>
                      </c15:dlblFieldTableCache>
                    </c15:dlblFTEntry>
                  </c15:dlblFieldTable>
                  <c15:showDataLabelsRange val="0"/>
                </c:ext>
                <c:ext xmlns:c16="http://schemas.microsoft.com/office/drawing/2014/chart" uri="{C3380CC4-5D6E-409C-BE32-E72D297353CC}">
                  <c16:uniqueId val="{00000038-2268-4B84-B2E1-EEA687C6285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{F84B1698-0167-47A7-B9F7-83780B2DA7EB}</c15:txfldGUID>
                      <c15:f>Diagramm!$J$57</c15:f>
                      <c15:dlblFieldTableCache>
                        <c:ptCount val="1"/>
                      </c15:dlblFieldTableCache>
                    </c15:dlblFTEntry>
                  </c15:dlblFieldTable>
                  <c15:showDataLabelsRange val="0"/>
                </c:ext>
                <c:ext xmlns:c16="http://schemas.microsoft.com/office/drawing/2014/chart" uri="{C3380CC4-5D6E-409C-BE32-E72D297353CC}">
                  <c16:uniqueId val="{00000039-2268-4B84-B2E1-EEA687C6285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{82FA4835-23FE-4A30-BEC4-E095BA2C81F0}</c15:txfldGUID>
                      <c15:f>Diagramm!$J$58</c15:f>
                      <c15:dlblFieldTableCache>
                        <c:ptCount val="1"/>
                      </c15:dlblFieldTableCache>
                    </c15:dlblFTEntry>
                  </c15:dlblFieldTable>
                  <c15:showDataLabelsRange val="0"/>
                </c:ext>
                <c:ext xmlns:c16="http://schemas.microsoft.com/office/drawing/2014/chart" uri="{C3380CC4-5D6E-409C-BE32-E72D297353CC}">
                  <c16:uniqueId val="{0000003A-2268-4B84-B2E1-EEA687C6285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{BF068E60-DE12-4096-ABE1-6B89EACA4506}</c15:txfldGUID>
                      <c15:f>Diagramm!$J$59</c15:f>
                      <c15:dlblFieldTableCache>
                        <c:ptCount val="1"/>
                      </c15:dlblFieldTableCache>
                    </c15:dlblFTEntry>
                  </c15:dlblFieldTable>
                  <c15:showDataLabelsRange val="0"/>
                </c:ext>
                <c:ext xmlns:c16="http://schemas.microsoft.com/office/drawing/2014/chart" uri="{C3380CC4-5D6E-409C-BE32-E72D297353CC}">
                  <c16:uniqueId val="{0000003B-2268-4B84-B2E1-EEA687C6285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{3E6A79C6-88AA-4843-95FD-5CE00C7BF5D9}</c15:txfldGUID>
                      <c15:f>Diagramm!$J$60</c15:f>
                      <c15:dlblFieldTableCache>
                        <c:ptCount val="1"/>
                      </c15:dlblFieldTableCache>
                    </c15:dlblFTEntry>
                  </c15:dlblFieldTable>
                  <c15:showDataLabelsRange val="0"/>
                </c:ext>
                <c:ext xmlns:c16="http://schemas.microsoft.com/office/drawing/2014/chart" uri="{C3380CC4-5D6E-409C-BE32-E72D297353CC}">
                  <c16:uniqueId val="{0000003C-2268-4B84-B2E1-EEA687C6285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{2A1AC1F5-A29B-4548-A92A-906C21244AC1}</c15:txfldGUID>
                      <c15:f>Diagramm!$J$61</c15:f>
                      <c15:dlblFieldTableCache>
                        <c:ptCount val="1"/>
                      </c15:dlblFieldTableCache>
                    </c15:dlblFTEntry>
                  </c15:dlblFieldTable>
                  <c15:showDataLabelsRange val="0"/>
                </c:ext>
                <c:ext xmlns:c16="http://schemas.microsoft.com/office/drawing/2014/chart" uri="{C3380CC4-5D6E-409C-BE32-E72D297353CC}">
                  <c16:uniqueId val="{0000003D-2268-4B84-B2E1-EEA687C6285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{D7E32546-0482-4511-91BE-B6DE0FA52D38}</c15:txfldGUID>
                      <c15:f>Diagramm!$J$62</c15:f>
                      <c15:dlblFieldTableCache>
                        <c:ptCount val="1"/>
                      </c15:dlblFieldTableCache>
                    </c15:dlblFTEntry>
                  </c15:dlblFieldTable>
                  <c15:showDataLabelsRange val="0"/>
                </c:ext>
                <c:ext xmlns:c16="http://schemas.microsoft.com/office/drawing/2014/chart" uri="{C3380CC4-5D6E-409C-BE32-E72D297353CC}">
                  <c16:uniqueId val="{0000003E-2268-4B84-B2E1-EEA687C6285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{6EE1E8E7-C409-4F43-9BC6-2C2CDAFAE5BF}</c15:txfldGUID>
                      <c15:f>Diagramm!$J$63</c15:f>
                      <c15:dlblFieldTableCache>
                        <c:ptCount val="1"/>
                      </c15:dlblFieldTableCache>
                    </c15:dlblFTEntry>
                  </c15:dlblFieldTable>
                  <c15:showDataLabelsRange val="0"/>
                </c:ext>
                <c:ext xmlns:c16="http://schemas.microsoft.com/office/drawing/2014/chart" uri="{C3380CC4-5D6E-409C-BE32-E72D297353CC}">
                  <c16:uniqueId val="{0000003F-2268-4B84-B2E1-EEA687C6285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{34777343-78EE-4624-A855-5F66019A8B19}</c15:txfldGUID>
                      <c15:f>Diagramm!$J$64</c15:f>
                      <c15:dlblFieldTableCache>
                        <c:ptCount val="1"/>
                      </c15:dlblFieldTableCache>
                    </c15:dlblFTEntry>
                  </c15:dlblFieldTable>
                  <c15:showDataLabelsRange val="0"/>
                </c:ext>
                <c:ext xmlns:c16="http://schemas.microsoft.com/office/drawing/2014/chart" uri="{C3380CC4-5D6E-409C-BE32-E72D297353CC}">
                  <c16:uniqueId val="{00000040-2268-4B84-B2E1-EEA687C6285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{B4A6A1C2-FB39-41EA-826F-74341D2E12F9}</c15:txfldGUID>
                      <c15:f>Diagramm!$J$65</c15:f>
                      <c15:dlblFieldTableCache>
                        <c:ptCount val="1"/>
                      </c15:dlblFieldTableCache>
                    </c15:dlblFTEntry>
                  </c15:dlblFieldTable>
                  <c15:showDataLabelsRange val="0"/>
                </c:ext>
                <c:ext xmlns:c16="http://schemas.microsoft.com/office/drawing/2014/chart" uri="{C3380CC4-5D6E-409C-BE32-E72D297353CC}">
                  <c16:uniqueId val="{00000041-2268-4B84-B2E1-EEA687C6285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{380F8510-C1AC-4D59-A3CE-50DD77FB9708}</c15:txfldGUID>
                      <c15:f>Diagramm!$J$66</c15:f>
                      <c15:dlblFieldTableCache>
                        <c:ptCount val="1"/>
                      </c15:dlblFieldTableCache>
                    </c15:dlblFTEntry>
                  </c15:dlblFieldTable>
                  <c15:showDataLabelsRange val="0"/>
                </c:ext>
                <c:ext xmlns:c16="http://schemas.microsoft.com/office/drawing/2014/chart" uri="{C3380CC4-5D6E-409C-BE32-E72D297353CC}">
                  <c16:uniqueId val="{00000042-2268-4B84-B2E1-EEA687C6285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{29E621E1-3E04-437B-A55D-33FB252CC7FE}</c15:txfldGUID>
                      <c15:f>Diagramm!$J$67</c15:f>
                      <c15:dlblFieldTableCache>
                        <c:ptCount val="1"/>
                      </c15:dlblFieldTableCache>
                    </c15:dlblFTEntry>
                  </c15:dlblFieldTable>
                  <c15:showDataLabelsRange val="0"/>
                </c:ext>
                <c:ext xmlns:c16="http://schemas.microsoft.com/office/drawing/2014/chart" uri="{C3380CC4-5D6E-409C-BE32-E72D297353CC}">
                  <c16:uniqueId val="{00000043-2268-4B84-B2E1-EEA687C628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268-4B84-B2E1-EEA687C6285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B7-4FFE-85E0-A82415E4727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B7-4FFE-85E0-A82415E4727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B7-4FFE-85E0-A82415E4727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B7-4FFE-85E0-A82415E4727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B7-4FFE-85E0-A82415E4727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B7-4FFE-85E0-A82415E4727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8B7-4FFE-85E0-A82415E4727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B7-4FFE-85E0-A82415E4727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8B7-4FFE-85E0-A82415E4727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B7-4FFE-85E0-A82415E4727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8B7-4FFE-85E0-A82415E4727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8B7-4FFE-85E0-A82415E4727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8B7-4FFE-85E0-A82415E4727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8B7-4FFE-85E0-A82415E4727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8B7-4FFE-85E0-A82415E4727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8B7-4FFE-85E0-A82415E4727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8B7-4FFE-85E0-A82415E4727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8B7-4FFE-85E0-A82415E4727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8B7-4FFE-85E0-A82415E4727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8B7-4FFE-85E0-A82415E4727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8B7-4FFE-85E0-A82415E4727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8B7-4FFE-85E0-A82415E4727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8B7-4FFE-85E0-A82415E4727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8B7-4FFE-85E0-A82415E4727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8B7-4FFE-85E0-A82415E4727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8B7-4FFE-85E0-A82415E4727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8B7-4FFE-85E0-A82415E4727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8B7-4FFE-85E0-A82415E4727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8B7-4FFE-85E0-A82415E4727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8B7-4FFE-85E0-A82415E4727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8B7-4FFE-85E0-A82415E4727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8B7-4FFE-85E0-A82415E4727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8B7-4FFE-85E0-A82415E4727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8B7-4FFE-85E0-A82415E4727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8B7-4FFE-85E0-A82415E4727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8B7-4FFE-85E0-A82415E4727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8B7-4FFE-85E0-A82415E4727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8B7-4FFE-85E0-A82415E4727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8B7-4FFE-85E0-A82415E4727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8B7-4FFE-85E0-A82415E4727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8B7-4FFE-85E0-A82415E4727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8B7-4FFE-85E0-A82415E4727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8B7-4FFE-85E0-A82415E4727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8B7-4FFE-85E0-A82415E4727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8B7-4FFE-85E0-A82415E4727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8B7-4FFE-85E0-A82415E4727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8B7-4FFE-85E0-A82415E4727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8B7-4FFE-85E0-A82415E4727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8B7-4FFE-85E0-A82415E4727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8B7-4FFE-85E0-A82415E4727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8B7-4FFE-85E0-A82415E4727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8B7-4FFE-85E0-A82415E4727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8B7-4FFE-85E0-A82415E4727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8B7-4FFE-85E0-A82415E4727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8B7-4FFE-85E0-A82415E4727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8B7-4FFE-85E0-A82415E4727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8B7-4FFE-85E0-A82415E4727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8B7-4FFE-85E0-A82415E4727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8B7-4FFE-85E0-A82415E4727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8B7-4FFE-85E0-A82415E4727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8B7-4FFE-85E0-A82415E4727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8B7-4FFE-85E0-A82415E4727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8B7-4FFE-85E0-A82415E4727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8B7-4FFE-85E0-A82415E4727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8B7-4FFE-85E0-A82415E4727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8B7-4FFE-85E0-A82415E4727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8B7-4FFE-85E0-A82415E4727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8B7-4FFE-85E0-A82415E4727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8B7-4FFE-85E0-A82415E4727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101.04226429527634</c:v>
                </c:pt>
                <c:pt idx="2">
                  <c:v>103.07579524446994</c:v>
                </c:pt>
                <c:pt idx="3">
                  <c:v>101.09326193663544</c:v>
                </c:pt>
                <c:pt idx="4">
                  <c:v>101.94747242940014</c:v>
                </c:pt>
                <c:pt idx="5">
                  <c:v>104.08618601389685</c:v>
                </c:pt>
                <c:pt idx="6">
                  <c:v>105.8264805252757</c:v>
                </c:pt>
                <c:pt idx="7">
                  <c:v>102.58813029897367</c:v>
                </c:pt>
                <c:pt idx="8">
                  <c:v>102.69968763944668</c:v>
                </c:pt>
                <c:pt idx="9">
                  <c:v>104.00650219927327</c:v>
                </c:pt>
                <c:pt idx="10">
                  <c:v>105.90297698731435</c:v>
                </c:pt>
                <c:pt idx="11">
                  <c:v>103.93956779498947</c:v>
                </c:pt>
                <c:pt idx="12">
                  <c:v>105.26550647032576</c:v>
                </c:pt>
                <c:pt idx="13">
                  <c:v>106.09103078982598</c:v>
                </c:pt>
                <c:pt idx="14">
                  <c:v>108.52616816472238</c:v>
                </c:pt>
                <c:pt idx="15">
                  <c:v>107.19066743163128</c:v>
                </c:pt>
                <c:pt idx="16">
                  <c:v>106.95480334034551</c:v>
                </c:pt>
                <c:pt idx="17">
                  <c:v>107.78670236501561</c:v>
                </c:pt>
                <c:pt idx="18">
                  <c:v>109.82660801937911</c:v>
                </c:pt>
                <c:pt idx="19">
                  <c:v>108.38911200356985</c:v>
                </c:pt>
                <c:pt idx="20">
                  <c:v>108.76840696117804</c:v>
                </c:pt>
                <c:pt idx="21">
                  <c:v>108.62497609485561</c:v>
                </c:pt>
                <c:pt idx="22">
                  <c:v>110.6935679224836</c:v>
                </c:pt>
                <c:pt idx="23">
                  <c:v>109.45687511952573</c:v>
                </c:pt>
                <c:pt idx="24">
                  <c:v>109.2401351437496</c:v>
                </c:pt>
              </c:numCache>
            </c:numRef>
          </c:val>
          <c:smooth val="0"/>
          <c:extLst>
            <c:ext xmlns:c16="http://schemas.microsoft.com/office/drawing/2014/chart" uri="{C3380CC4-5D6E-409C-BE32-E72D297353CC}">
              <c16:uniqueId val="{00000000-3E18-45D6-97D5-A86DCB9045F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100.92145677928916</c:v>
                </c:pt>
                <c:pt idx="2">
                  <c:v>103.42255375164547</c:v>
                </c:pt>
                <c:pt idx="3">
                  <c:v>100.2632733655112</c:v>
                </c:pt>
                <c:pt idx="4">
                  <c:v>97.455024133391845</c:v>
                </c:pt>
                <c:pt idx="5">
                  <c:v>100.52654673102236</c:v>
                </c:pt>
                <c:pt idx="6">
                  <c:v>103.07152259763055</c:v>
                </c:pt>
                <c:pt idx="7">
                  <c:v>102.89600702062307</c:v>
                </c:pt>
                <c:pt idx="8">
                  <c:v>100.78982009653356</c:v>
                </c:pt>
                <c:pt idx="9">
                  <c:v>107.06450197455024</c:v>
                </c:pt>
                <c:pt idx="10">
                  <c:v>110.53093462044757</c:v>
                </c:pt>
                <c:pt idx="11">
                  <c:v>107.85432207108381</c:v>
                </c:pt>
                <c:pt idx="12">
                  <c:v>106.84510750329093</c:v>
                </c:pt>
                <c:pt idx="13">
                  <c:v>108.90741553312857</c:v>
                </c:pt>
                <c:pt idx="14">
                  <c:v>113.29530495831506</c:v>
                </c:pt>
                <c:pt idx="15">
                  <c:v>113.55857832382623</c:v>
                </c:pt>
                <c:pt idx="16">
                  <c:v>112.7248793330408</c:v>
                </c:pt>
                <c:pt idx="17">
                  <c:v>114.21676173760422</c:v>
                </c:pt>
                <c:pt idx="18">
                  <c:v>118.78016673979816</c:v>
                </c:pt>
                <c:pt idx="19">
                  <c:v>119.13119789381308</c:v>
                </c:pt>
                <c:pt idx="20">
                  <c:v>120.05265467310224</c:v>
                </c:pt>
                <c:pt idx="21">
                  <c:v>121.67617376042124</c:v>
                </c:pt>
                <c:pt idx="22">
                  <c:v>127.0732777534006</c:v>
                </c:pt>
                <c:pt idx="23">
                  <c:v>124.26502852128127</c:v>
                </c:pt>
                <c:pt idx="24">
                  <c:v>119.26283457656868</c:v>
                </c:pt>
              </c:numCache>
            </c:numRef>
          </c:val>
          <c:smooth val="0"/>
          <c:extLst>
            <c:ext xmlns:c16="http://schemas.microsoft.com/office/drawing/2014/chart" uri="{C3380CC4-5D6E-409C-BE32-E72D297353CC}">
              <c16:uniqueId val="{00000001-3E18-45D6-97D5-A86DCB9045F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101.80145649674203</c:v>
                </c:pt>
                <c:pt idx="2">
                  <c:v>99.080107320812573</c:v>
                </c:pt>
                <c:pt idx="3">
                  <c:v>100.19164430816406</c:v>
                </c:pt>
                <c:pt idx="4">
                  <c:v>95.93714066692219</c:v>
                </c:pt>
                <c:pt idx="5">
                  <c:v>96.128784975086234</c:v>
                </c:pt>
                <c:pt idx="6">
                  <c:v>93.52242238405519</c:v>
                </c:pt>
                <c:pt idx="7">
                  <c:v>94.710617094672287</c:v>
                </c:pt>
                <c:pt idx="8">
                  <c:v>95.093905711000389</c:v>
                </c:pt>
                <c:pt idx="9">
                  <c:v>97.527788424683791</c:v>
                </c:pt>
                <c:pt idx="10">
                  <c:v>95.458029896512073</c:v>
                </c:pt>
                <c:pt idx="11">
                  <c:v>95.975469528554996</c:v>
                </c:pt>
                <c:pt idx="12">
                  <c:v>97.221157531621316</c:v>
                </c:pt>
                <c:pt idx="13">
                  <c:v>98.7926408585665</c:v>
                </c:pt>
                <c:pt idx="14">
                  <c:v>97.585281717133</c:v>
                </c:pt>
                <c:pt idx="15">
                  <c:v>95.534687619777685</c:v>
                </c:pt>
                <c:pt idx="16">
                  <c:v>93.963204292832501</c:v>
                </c:pt>
                <c:pt idx="17">
                  <c:v>96.435415868148709</c:v>
                </c:pt>
                <c:pt idx="18">
                  <c:v>92.506707550785734</c:v>
                </c:pt>
                <c:pt idx="19">
                  <c:v>93.25412035262552</c:v>
                </c:pt>
                <c:pt idx="20">
                  <c:v>91.241855116903025</c:v>
                </c:pt>
                <c:pt idx="21">
                  <c:v>93.464929091605981</c:v>
                </c:pt>
                <c:pt idx="22">
                  <c:v>91.605979302414724</c:v>
                </c:pt>
                <c:pt idx="23">
                  <c:v>92.98581832119585</c:v>
                </c:pt>
                <c:pt idx="24">
                  <c:v>88.846301264852428</c:v>
                </c:pt>
              </c:numCache>
            </c:numRef>
          </c:val>
          <c:smooth val="0"/>
          <c:extLst>
            <c:ext xmlns:c16="http://schemas.microsoft.com/office/drawing/2014/chart" uri="{C3380CC4-5D6E-409C-BE32-E72D297353CC}">
              <c16:uniqueId val="{00000002-3E18-45D6-97D5-A86DCB9045F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E18-45D6-97D5-A86DCB9045FB}"/>
                </c:ext>
              </c:extLst>
            </c:dLbl>
            <c:dLbl>
              <c:idx val="1"/>
              <c:delete val="1"/>
              <c:extLst>
                <c:ext xmlns:c15="http://schemas.microsoft.com/office/drawing/2012/chart" uri="{CE6537A1-D6FC-4f65-9D91-7224C49458BB}"/>
                <c:ext xmlns:c16="http://schemas.microsoft.com/office/drawing/2014/chart" uri="{C3380CC4-5D6E-409C-BE32-E72D297353CC}">
                  <c16:uniqueId val="{00000004-3E18-45D6-97D5-A86DCB9045FB}"/>
                </c:ext>
              </c:extLst>
            </c:dLbl>
            <c:dLbl>
              <c:idx val="2"/>
              <c:delete val="1"/>
              <c:extLst>
                <c:ext xmlns:c15="http://schemas.microsoft.com/office/drawing/2012/chart" uri="{CE6537A1-D6FC-4f65-9D91-7224C49458BB}"/>
                <c:ext xmlns:c16="http://schemas.microsoft.com/office/drawing/2014/chart" uri="{C3380CC4-5D6E-409C-BE32-E72D297353CC}">
                  <c16:uniqueId val="{00000005-3E18-45D6-97D5-A86DCB9045FB}"/>
                </c:ext>
              </c:extLst>
            </c:dLbl>
            <c:dLbl>
              <c:idx val="3"/>
              <c:delete val="1"/>
              <c:extLst>
                <c:ext xmlns:c15="http://schemas.microsoft.com/office/drawing/2012/chart" uri="{CE6537A1-D6FC-4f65-9D91-7224C49458BB}"/>
                <c:ext xmlns:c16="http://schemas.microsoft.com/office/drawing/2014/chart" uri="{C3380CC4-5D6E-409C-BE32-E72D297353CC}">
                  <c16:uniqueId val="{00000006-3E18-45D6-97D5-A86DCB9045FB}"/>
                </c:ext>
              </c:extLst>
            </c:dLbl>
            <c:dLbl>
              <c:idx val="4"/>
              <c:delete val="1"/>
              <c:extLst>
                <c:ext xmlns:c15="http://schemas.microsoft.com/office/drawing/2012/chart" uri="{CE6537A1-D6FC-4f65-9D91-7224C49458BB}"/>
                <c:ext xmlns:c16="http://schemas.microsoft.com/office/drawing/2014/chart" uri="{C3380CC4-5D6E-409C-BE32-E72D297353CC}">
                  <c16:uniqueId val="{00000007-3E18-45D6-97D5-A86DCB9045FB}"/>
                </c:ext>
              </c:extLst>
            </c:dLbl>
            <c:dLbl>
              <c:idx val="5"/>
              <c:delete val="1"/>
              <c:extLst>
                <c:ext xmlns:c15="http://schemas.microsoft.com/office/drawing/2012/chart" uri="{CE6537A1-D6FC-4f65-9D91-7224C49458BB}"/>
                <c:ext xmlns:c16="http://schemas.microsoft.com/office/drawing/2014/chart" uri="{C3380CC4-5D6E-409C-BE32-E72D297353CC}">
                  <c16:uniqueId val="{00000008-3E18-45D6-97D5-A86DCB9045FB}"/>
                </c:ext>
              </c:extLst>
            </c:dLbl>
            <c:dLbl>
              <c:idx val="6"/>
              <c:delete val="1"/>
              <c:extLst>
                <c:ext xmlns:c15="http://schemas.microsoft.com/office/drawing/2012/chart" uri="{CE6537A1-D6FC-4f65-9D91-7224C49458BB}"/>
                <c:ext xmlns:c16="http://schemas.microsoft.com/office/drawing/2014/chart" uri="{C3380CC4-5D6E-409C-BE32-E72D297353CC}">
                  <c16:uniqueId val="{00000009-3E18-45D6-97D5-A86DCB9045FB}"/>
                </c:ext>
              </c:extLst>
            </c:dLbl>
            <c:dLbl>
              <c:idx val="7"/>
              <c:delete val="1"/>
              <c:extLst>
                <c:ext xmlns:c15="http://schemas.microsoft.com/office/drawing/2012/chart" uri="{CE6537A1-D6FC-4f65-9D91-7224C49458BB}"/>
                <c:ext xmlns:c16="http://schemas.microsoft.com/office/drawing/2014/chart" uri="{C3380CC4-5D6E-409C-BE32-E72D297353CC}">
                  <c16:uniqueId val="{0000000A-3E18-45D6-97D5-A86DCB9045FB}"/>
                </c:ext>
              </c:extLst>
            </c:dLbl>
            <c:dLbl>
              <c:idx val="8"/>
              <c:delete val="1"/>
              <c:extLst>
                <c:ext xmlns:c15="http://schemas.microsoft.com/office/drawing/2012/chart" uri="{CE6537A1-D6FC-4f65-9D91-7224C49458BB}"/>
                <c:ext xmlns:c16="http://schemas.microsoft.com/office/drawing/2014/chart" uri="{C3380CC4-5D6E-409C-BE32-E72D297353CC}">
                  <c16:uniqueId val="{0000000B-3E18-45D6-97D5-A86DCB9045FB}"/>
                </c:ext>
              </c:extLst>
            </c:dLbl>
            <c:dLbl>
              <c:idx val="9"/>
              <c:delete val="1"/>
              <c:extLst>
                <c:ext xmlns:c15="http://schemas.microsoft.com/office/drawing/2012/chart" uri="{CE6537A1-D6FC-4f65-9D91-7224C49458BB}"/>
                <c:ext xmlns:c16="http://schemas.microsoft.com/office/drawing/2014/chart" uri="{C3380CC4-5D6E-409C-BE32-E72D297353CC}">
                  <c16:uniqueId val="{0000000C-3E18-45D6-97D5-A86DCB9045FB}"/>
                </c:ext>
              </c:extLst>
            </c:dLbl>
            <c:dLbl>
              <c:idx val="10"/>
              <c:delete val="1"/>
              <c:extLst>
                <c:ext xmlns:c15="http://schemas.microsoft.com/office/drawing/2012/chart" uri="{CE6537A1-D6FC-4f65-9D91-7224C49458BB}"/>
                <c:ext xmlns:c16="http://schemas.microsoft.com/office/drawing/2014/chart" uri="{C3380CC4-5D6E-409C-BE32-E72D297353CC}">
                  <c16:uniqueId val="{0000000D-3E18-45D6-97D5-A86DCB9045FB}"/>
                </c:ext>
              </c:extLst>
            </c:dLbl>
            <c:dLbl>
              <c:idx val="11"/>
              <c:delete val="1"/>
              <c:extLst>
                <c:ext xmlns:c15="http://schemas.microsoft.com/office/drawing/2012/chart" uri="{CE6537A1-D6FC-4f65-9D91-7224C49458BB}"/>
                <c:ext xmlns:c16="http://schemas.microsoft.com/office/drawing/2014/chart" uri="{C3380CC4-5D6E-409C-BE32-E72D297353CC}">
                  <c16:uniqueId val="{0000000E-3E18-45D6-97D5-A86DCB9045FB}"/>
                </c:ext>
              </c:extLst>
            </c:dLbl>
            <c:dLbl>
              <c:idx val="12"/>
              <c:delete val="1"/>
              <c:extLst>
                <c:ext xmlns:c15="http://schemas.microsoft.com/office/drawing/2012/chart" uri="{CE6537A1-D6FC-4f65-9D91-7224C49458BB}"/>
                <c:ext xmlns:c16="http://schemas.microsoft.com/office/drawing/2014/chart" uri="{C3380CC4-5D6E-409C-BE32-E72D297353CC}">
                  <c16:uniqueId val="{0000000F-3E18-45D6-97D5-A86DCB9045F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18-45D6-97D5-A86DCB9045FB}"/>
                </c:ext>
              </c:extLst>
            </c:dLbl>
            <c:dLbl>
              <c:idx val="14"/>
              <c:delete val="1"/>
              <c:extLst>
                <c:ext xmlns:c15="http://schemas.microsoft.com/office/drawing/2012/chart" uri="{CE6537A1-D6FC-4f65-9D91-7224C49458BB}"/>
                <c:ext xmlns:c16="http://schemas.microsoft.com/office/drawing/2014/chart" uri="{C3380CC4-5D6E-409C-BE32-E72D297353CC}">
                  <c16:uniqueId val="{00000011-3E18-45D6-97D5-A86DCB9045FB}"/>
                </c:ext>
              </c:extLst>
            </c:dLbl>
            <c:dLbl>
              <c:idx val="15"/>
              <c:delete val="1"/>
              <c:extLst>
                <c:ext xmlns:c15="http://schemas.microsoft.com/office/drawing/2012/chart" uri="{CE6537A1-D6FC-4f65-9D91-7224C49458BB}"/>
                <c:ext xmlns:c16="http://schemas.microsoft.com/office/drawing/2014/chart" uri="{C3380CC4-5D6E-409C-BE32-E72D297353CC}">
                  <c16:uniqueId val="{00000012-3E18-45D6-97D5-A86DCB9045FB}"/>
                </c:ext>
              </c:extLst>
            </c:dLbl>
            <c:dLbl>
              <c:idx val="16"/>
              <c:delete val="1"/>
              <c:extLst>
                <c:ext xmlns:c15="http://schemas.microsoft.com/office/drawing/2012/chart" uri="{CE6537A1-D6FC-4f65-9D91-7224C49458BB}"/>
                <c:ext xmlns:c16="http://schemas.microsoft.com/office/drawing/2014/chart" uri="{C3380CC4-5D6E-409C-BE32-E72D297353CC}">
                  <c16:uniqueId val="{00000013-3E18-45D6-97D5-A86DCB9045FB}"/>
                </c:ext>
              </c:extLst>
            </c:dLbl>
            <c:dLbl>
              <c:idx val="17"/>
              <c:delete val="1"/>
              <c:extLst>
                <c:ext xmlns:c15="http://schemas.microsoft.com/office/drawing/2012/chart" uri="{CE6537A1-D6FC-4f65-9D91-7224C49458BB}"/>
                <c:ext xmlns:c16="http://schemas.microsoft.com/office/drawing/2014/chart" uri="{C3380CC4-5D6E-409C-BE32-E72D297353CC}">
                  <c16:uniqueId val="{00000014-3E18-45D6-97D5-A86DCB9045FB}"/>
                </c:ext>
              </c:extLst>
            </c:dLbl>
            <c:dLbl>
              <c:idx val="18"/>
              <c:delete val="1"/>
              <c:extLst>
                <c:ext xmlns:c15="http://schemas.microsoft.com/office/drawing/2012/chart" uri="{CE6537A1-D6FC-4f65-9D91-7224C49458BB}"/>
                <c:ext xmlns:c16="http://schemas.microsoft.com/office/drawing/2014/chart" uri="{C3380CC4-5D6E-409C-BE32-E72D297353CC}">
                  <c16:uniqueId val="{00000015-3E18-45D6-97D5-A86DCB9045FB}"/>
                </c:ext>
              </c:extLst>
            </c:dLbl>
            <c:dLbl>
              <c:idx val="19"/>
              <c:delete val="1"/>
              <c:extLst>
                <c:ext xmlns:c15="http://schemas.microsoft.com/office/drawing/2012/chart" uri="{CE6537A1-D6FC-4f65-9D91-7224C49458BB}"/>
                <c:ext xmlns:c16="http://schemas.microsoft.com/office/drawing/2014/chart" uri="{C3380CC4-5D6E-409C-BE32-E72D297353CC}">
                  <c16:uniqueId val="{00000016-3E18-45D6-97D5-A86DCB9045FB}"/>
                </c:ext>
              </c:extLst>
            </c:dLbl>
            <c:dLbl>
              <c:idx val="20"/>
              <c:delete val="1"/>
              <c:extLst>
                <c:ext xmlns:c15="http://schemas.microsoft.com/office/drawing/2012/chart" uri="{CE6537A1-D6FC-4f65-9D91-7224C49458BB}"/>
                <c:ext xmlns:c16="http://schemas.microsoft.com/office/drawing/2014/chart" uri="{C3380CC4-5D6E-409C-BE32-E72D297353CC}">
                  <c16:uniqueId val="{00000017-3E18-45D6-97D5-A86DCB9045FB}"/>
                </c:ext>
              </c:extLst>
            </c:dLbl>
            <c:dLbl>
              <c:idx val="21"/>
              <c:delete val="1"/>
              <c:extLst>
                <c:ext xmlns:c15="http://schemas.microsoft.com/office/drawing/2012/chart" uri="{CE6537A1-D6FC-4f65-9D91-7224C49458BB}"/>
                <c:ext xmlns:c16="http://schemas.microsoft.com/office/drawing/2014/chart" uri="{C3380CC4-5D6E-409C-BE32-E72D297353CC}">
                  <c16:uniqueId val="{00000018-3E18-45D6-97D5-A86DCB9045FB}"/>
                </c:ext>
              </c:extLst>
            </c:dLbl>
            <c:dLbl>
              <c:idx val="22"/>
              <c:delete val="1"/>
              <c:extLst>
                <c:ext xmlns:c15="http://schemas.microsoft.com/office/drawing/2012/chart" uri="{CE6537A1-D6FC-4f65-9D91-7224C49458BB}"/>
                <c:ext xmlns:c16="http://schemas.microsoft.com/office/drawing/2014/chart" uri="{C3380CC4-5D6E-409C-BE32-E72D297353CC}">
                  <c16:uniqueId val="{00000019-3E18-45D6-97D5-A86DCB9045FB}"/>
                </c:ext>
              </c:extLst>
            </c:dLbl>
            <c:dLbl>
              <c:idx val="23"/>
              <c:delete val="1"/>
              <c:extLst>
                <c:ext xmlns:c15="http://schemas.microsoft.com/office/drawing/2012/chart" uri="{CE6537A1-D6FC-4f65-9D91-7224C49458BB}"/>
                <c:ext xmlns:c16="http://schemas.microsoft.com/office/drawing/2014/chart" uri="{C3380CC4-5D6E-409C-BE32-E72D297353CC}">
                  <c16:uniqueId val="{0000001A-3E18-45D6-97D5-A86DCB9045FB}"/>
                </c:ext>
              </c:extLst>
            </c:dLbl>
            <c:dLbl>
              <c:idx val="24"/>
              <c:delete val="1"/>
              <c:extLst>
                <c:ext xmlns:c15="http://schemas.microsoft.com/office/drawing/2012/chart" uri="{CE6537A1-D6FC-4f65-9D91-7224C49458BB}"/>
                <c:ext xmlns:c16="http://schemas.microsoft.com/office/drawing/2014/chart" uri="{C3380CC4-5D6E-409C-BE32-E72D297353CC}">
                  <c16:uniqueId val="{0000001B-3E18-45D6-97D5-A86DCB9045F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E18-45D6-97D5-A86DCB9045F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Worms, kreisfreie Stadt (07319)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34273</v>
      </c>
      <c r="F11" s="238">
        <v>34341</v>
      </c>
      <c r="G11" s="238">
        <v>34729</v>
      </c>
      <c r="H11" s="238">
        <v>34080</v>
      </c>
      <c r="I11" s="265">
        <v>34125</v>
      </c>
      <c r="J11" s="263">
        <v>148</v>
      </c>
      <c r="K11" s="266">
        <v>0.43369963369963371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22.878067283284217</v>
      </c>
      <c r="E13" s="115">
        <v>7841</v>
      </c>
      <c r="F13" s="114">
        <v>7839</v>
      </c>
      <c r="G13" s="114">
        <v>7896</v>
      </c>
      <c r="H13" s="114">
        <v>7873</v>
      </c>
      <c r="I13" s="140">
        <v>7663</v>
      </c>
      <c r="J13" s="115">
        <v>178</v>
      </c>
      <c r="K13" s="116">
        <v>2.3228500587237373</v>
      </c>
    </row>
    <row r="14" spans="1:255" ht="14.1" customHeight="1" x14ac:dyDescent="0.2">
      <c r="A14" s="306" t="s">
        <v>230</v>
      </c>
      <c r="B14" s="307"/>
      <c r="C14" s="308"/>
      <c r="D14" s="113">
        <v>58.264523093980685</v>
      </c>
      <c r="E14" s="115">
        <v>19969</v>
      </c>
      <c r="F14" s="114">
        <v>20019</v>
      </c>
      <c r="G14" s="114">
        <v>20309</v>
      </c>
      <c r="H14" s="114">
        <v>19732</v>
      </c>
      <c r="I14" s="140">
        <v>19918</v>
      </c>
      <c r="J14" s="115">
        <v>51</v>
      </c>
      <c r="K14" s="116">
        <v>0.25604980419720857</v>
      </c>
    </row>
    <row r="15" spans="1:255" ht="14.1" customHeight="1" x14ac:dyDescent="0.2">
      <c r="A15" s="306" t="s">
        <v>231</v>
      </c>
      <c r="B15" s="307"/>
      <c r="C15" s="308"/>
      <c r="D15" s="113">
        <v>8.9866658886003563</v>
      </c>
      <c r="E15" s="115">
        <v>3080</v>
      </c>
      <c r="F15" s="114">
        <v>3097</v>
      </c>
      <c r="G15" s="114">
        <v>3093</v>
      </c>
      <c r="H15" s="114">
        <v>3094</v>
      </c>
      <c r="I15" s="140">
        <v>3106</v>
      </c>
      <c r="J15" s="115">
        <v>-26</v>
      </c>
      <c r="K15" s="116">
        <v>-0.83708950418544747</v>
      </c>
    </row>
    <row r="16" spans="1:255" ht="14.1" customHeight="1" x14ac:dyDescent="0.2">
      <c r="A16" s="306" t="s">
        <v>232</v>
      </c>
      <c r="B16" s="307"/>
      <c r="C16" s="308"/>
      <c r="D16" s="113">
        <v>9.2317567764712756</v>
      </c>
      <c r="E16" s="115">
        <v>3164</v>
      </c>
      <c r="F16" s="114">
        <v>3161</v>
      </c>
      <c r="G16" s="114">
        <v>3203</v>
      </c>
      <c r="H16" s="114">
        <v>3248</v>
      </c>
      <c r="I16" s="140">
        <v>3217</v>
      </c>
      <c r="J16" s="115">
        <v>-53</v>
      </c>
      <c r="K16" s="116">
        <v>-1.6474976686353746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0.66232894698450673</v>
      </c>
      <c r="E18" s="115">
        <v>227</v>
      </c>
      <c r="F18" s="114">
        <v>151</v>
      </c>
      <c r="G18" s="114">
        <v>244</v>
      </c>
      <c r="H18" s="114">
        <v>247</v>
      </c>
      <c r="I18" s="140">
        <v>220</v>
      </c>
      <c r="J18" s="115">
        <v>7</v>
      </c>
      <c r="K18" s="116">
        <v>3.1818181818181817</v>
      </c>
    </row>
    <row r="19" spans="1:255" ht="14.1" customHeight="1" x14ac:dyDescent="0.2">
      <c r="A19" s="306" t="s">
        <v>235</v>
      </c>
      <c r="B19" s="307" t="s">
        <v>236</v>
      </c>
      <c r="C19" s="308"/>
      <c r="D19" s="113">
        <v>0.47851078108131767</v>
      </c>
      <c r="E19" s="115">
        <v>164</v>
      </c>
      <c r="F19" s="114">
        <v>85</v>
      </c>
      <c r="G19" s="114">
        <v>183</v>
      </c>
      <c r="H19" s="114">
        <v>188</v>
      </c>
      <c r="I19" s="140">
        <v>160</v>
      </c>
      <c r="J19" s="115">
        <v>4</v>
      </c>
      <c r="K19" s="116">
        <v>2.5</v>
      </c>
    </row>
    <row r="20" spans="1:255" ht="14.1" customHeight="1" x14ac:dyDescent="0.2">
      <c r="A20" s="306">
        <v>12</v>
      </c>
      <c r="B20" s="307" t="s">
        <v>237</v>
      </c>
      <c r="C20" s="308"/>
      <c r="D20" s="113">
        <v>0.9161730808508155</v>
      </c>
      <c r="E20" s="115">
        <v>314</v>
      </c>
      <c r="F20" s="114">
        <v>312</v>
      </c>
      <c r="G20" s="114">
        <v>318</v>
      </c>
      <c r="H20" s="114">
        <v>313</v>
      </c>
      <c r="I20" s="140">
        <v>321</v>
      </c>
      <c r="J20" s="115">
        <v>-7</v>
      </c>
      <c r="K20" s="116">
        <v>-2.1806853582554515</v>
      </c>
    </row>
    <row r="21" spans="1:255"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255" ht="14.1" customHeight="1" x14ac:dyDescent="0.2">
      <c r="A22" s="306">
        <v>22</v>
      </c>
      <c r="B22" s="307" t="s">
        <v>239</v>
      </c>
      <c r="C22" s="308"/>
      <c r="D22" s="113">
        <v>3.270796253610714</v>
      </c>
      <c r="E22" s="115">
        <v>1121</v>
      </c>
      <c r="F22" s="114">
        <v>1154</v>
      </c>
      <c r="G22" s="114">
        <v>1190</v>
      </c>
      <c r="H22" s="114">
        <v>1166</v>
      </c>
      <c r="I22" s="140">
        <v>1161</v>
      </c>
      <c r="J22" s="115">
        <v>-40</v>
      </c>
      <c r="K22" s="116">
        <v>-3.4453057708871664</v>
      </c>
    </row>
    <row r="23" spans="1:255" ht="14.1" customHeight="1" x14ac:dyDescent="0.2">
      <c r="A23" s="306">
        <v>23</v>
      </c>
      <c r="B23" s="307" t="s">
        <v>240</v>
      </c>
      <c r="C23" s="308"/>
      <c r="D23" s="113">
        <v>0.61272721967729704</v>
      </c>
      <c r="E23" s="115">
        <v>210</v>
      </c>
      <c r="F23" s="114">
        <v>208</v>
      </c>
      <c r="G23" s="114">
        <v>211</v>
      </c>
      <c r="H23" s="114">
        <v>209</v>
      </c>
      <c r="I23" s="140">
        <v>195</v>
      </c>
      <c r="J23" s="115">
        <v>15</v>
      </c>
      <c r="K23" s="116">
        <v>7.6923076923076925</v>
      </c>
    </row>
    <row r="24" spans="1:255" ht="14.1" customHeight="1" x14ac:dyDescent="0.2">
      <c r="A24" s="306">
        <v>24</v>
      </c>
      <c r="B24" s="307" t="s">
        <v>241</v>
      </c>
      <c r="C24" s="308"/>
      <c r="D24" s="113">
        <v>2.3429521780993787</v>
      </c>
      <c r="E24" s="115">
        <v>803</v>
      </c>
      <c r="F24" s="114">
        <v>857</v>
      </c>
      <c r="G24" s="114">
        <v>960</v>
      </c>
      <c r="H24" s="114">
        <v>985</v>
      </c>
      <c r="I24" s="140">
        <v>830</v>
      </c>
      <c r="J24" s="115">
        <v>-27</v>
      </c>
      <c r="K24" s="116">
        <v>-3.2530120481927711</v>
      </c>
    </row>
    <row r="25" spans="1:255" ht="14.1" customHeight="1" x14ac:dyDescent="0.2">
      <c r="A25" s="306">
        <v>25</v>
      </c>
      <c r="B25" s="307" t="s">
        <v>242</v>
      </c>
      <c r="C25" s="308"/>
      <c r="D25" s="113">
        <v>3.5800776121144926</v>
      </c>
      <c r="E25" s="115">
        <v>1227</v>
      </c>
      <c r="F25" s="114">
        <v>1228</v>
      </c>
      <c r="G25" s="114">
        <v>1276</v>
      </c>
      <c r="H25" s="114">
        <v>1257</v>
      </c>
      <c r="I25" s="140">
        <v>1282</v>
      </c>
      <c r="J25" s="115">
        <v>-55</v>
      </c>
      <c r="K25" s="116">
        <v>-4.2901716068642743</v>
      </c>
    </row>
    <row r="26" spans="1:255" ht="14.1" customHeight="1" x14ac:dyDescent="0.2">
      <c r="A26" s="306">
        <v>26</v>
      </c>
      <c r="B26" s="307" t="s">
        <v>243</v>
      </c>
      <c r="C26" s="308"/>
      <c r="D26" s="113">
        <v>3.4983806494908527</v>
      </c>
      <c r="E26" s="115">
        <v>1199</v>
      </c>
      <c r="F26" s="114">
        <v>1222</v>
      </c>
      <c r="G26" s="114">
        <v>1245</v>
      </c>
      <c r="H26" s="114">
        <v>1198</v>
      </c>
      <c r="I26" s="140">
        <v>1218</v>
      </c>
      <c r="J26" s="115">
        <v>-19</v>
      </c>
      <c r="K26" s="116">
        <v>-1.5599343185550083</v>
      </c>
    </row>
    <row r="27" spans="1:255" ht="14.1" customHeight="1" x14ac:dyDescent="0.2">
      <c r="A27" s="306">
        <v>27</v>
      </c>
      <c r="B27" s="307" t="s">
        <v>244</v>
      </c>
      <c r="C27" s="308"/>
      <c r="D27" s="113">
        <v>2.0978612902284599</v>
      </c>
      <c r="E27" s="115">
        <v>719</v>
      </c>
      <c r="F27" s="114">
        <v>725</v>
      </c>
      <c r="G27" s="114">
        <v>728</v>
      </c>
      <c r="H27" s="114">
        <v>740</v>
      </c>
      <c r="I27" s="140">
        <v>728</v>
      </c>
      <c r="J27" s="115">
        <v>-9</v>
      </c>
      <c r="K27" s="116">
        <v>-1.2362637362637363</v>
      </c>
    </row>
    <row r="28" spans="1:255" ht="14.1" customHeight="1" x14ac:dyDescent="0.2">
      <c r="A28" s="306">
        <v>28</v>
      </c>
      <c r="B28" s="307" t="s">
        <v>245</v>
      </c>
      <c r="C28" s="308"/>
      <c r="D28" s="113">
        <v>0.23341989321039885</v>
      </c>
      <c r="E28" s="115">
        <v>80</v>
      </c>
      <c r="F28" s="114">
        <v>79</v>
      </c>
      <c r="G28" s="114">
        <v>79</v>
      </c>
      <c r="H28" s="114">
        <v>78</v>
      </c>
      <c r="I28" s="140">
        <v>81</v>
      </c>
      <c r="J28" s="115">
        <v>-1</v>
      </c>
      <c r="K28" s="116">
        <v>-1.2345679012345678</v>
      </c>
    </row>
    <row r="29" spans="1:255" ht="14.1" customHeight="1" x14ac:dyDescent="0.2">
      <c r="A29" s="306">
        <v>29</v>
      </c>
      <c r="B29" s="307" t="s">
        <v>246</v>
      </c>
      <c r="C29" s="308"/>
      <c r="D29" s="113">
        <v>1.6164327604820121</v>
      </c>
      <c r="E29" s="115">
        <v>554</v>
      </c>
      <c r="F29" s="114">
        <v>562</v>
      </c>
      <c r="G29" s="114">
        <v>555</v>
      </c>
      <c r="H29" s="114">
        <v>539</v>
      </c>
      <c r="I29" s="140">
        <v>540</v>
      </c>
      <c r="J29" s="115">
        <v>14</v>
      </c>
      <c r="K29" s="116">
        <v>2.5925925925925926</v>
      </c>
    </row>
    <row r="30" spans="1:255" ht="14.1" customHeight="1" x14ac:dyDescent="0.2">
      <c r="A30" s="306" t="s">
        <v>247</v>
      </c>
      <c r="B30" s="307" t="s">
        <v>248</v>
      </c>
      <c r="C30" s="308"/>
      <c r="D30" s="113">
        <v>0.27135062585708869</v>
      </c>
      <c r="E30" s="115">
        <v>93</v>
      </c>
      <c r="F30" s="114">
        <v>91</v>
      </c>
      <c r="G30" s="114">
        <v>93</v>
      </c>
      <c r="H30" s="114">
        <v>87</v>
      </c>
      <c r="I30" s="140">
        <v>84</v>
      </c>
      <c r="J30" s="115">
        <v>9</v>
      </c>
      <c r="K30" s="116">
        <v>10.714285714285714</v>
      </c>
    </row>
    <row r="31" spans="1:255" ht="14.1" customHeight="1" x14ac:dyDescent="0.2">
      <c r="A31" s="306" t="s">
        <v>249</v>
      </c>
      <c r="B31" s="307" t="s">
        <v>250</v>
      </c>
      <c r="C31" s="308"/>
      <c r="D31" s="113">
        <v>1.3071514019782335</v>
      </c>
      <c r="E31" s="115">
        <v>448</v>
      </c>
      <c r="F31" s="114">
        <v>459</v>
      </c>
      <c r="G31" s="114">
        <v>448</v>
      </c>
      <c r="H31" s="114">
        <v>440</v>
      </c>
      <c r="I31" s="140">
        <v>444</v>
      </c>
      <c r="J31" s="115">
        <v>4</v>
      </c>
      <c r="K31" s="116">
        <v>0.90090090090090091</v>
      </c>
    </row>
    <row r="32" spans="1:255" ht="14.1" customHeight="1" x14ac:dyDescent="0.2">
      <c r="A32" s="306">
        <v>31</v>
      </c>
      <c r="B32" s="307" t="s">
        <v>251</v>
      </c>
      <c r="C32" s="308"/>
      <c r="D32" s="113">
        <v>0.55437224637469729</v>
      </c>
      <c r="E32" s="115">
        <v>190</v>
      </c>
      <c r="F32" s="114">
        <v>189</v>
      </c>
      <c r="G32" s="114">
        <v>183</v>
      </c>
      <c r="H32" s="114">
        <v>186</v>
      </c>
      <c r="I32" s="140">
        <v>185</v>
      </c>
      <c r="J32" s="115">
        <v>5</v>
      </c>
      <c r="K32" s="116">
        <v>2.7027027027027026</v>
      </c>
    </row>
    <row r="33" spans="1:11" ht="14.1" customHeight="1" x14ac:dyDescent="0.2">
      <c r="A33" s="306">
        <v>32</v>
      </c>
      <c r="B33" s="307" t="s">
        <v>252</v>
      </c>
      <c r="C33" s="308"/>
      <c r="D33" s="113">
        <v>2.0774370495725498</v>
      </c>
      <c r="E33" s="115">
        <v>712</v>
      </c>
      <c r="F33" s="114">
        <v>646</v>
      </c>
      <c r="G33" s="114">
        <v>737</v>
      </c>
      <c r="H33" s="114">
        <v>704</v>
      </c>
      <c r="I33" s="140">
        <v>680</v>
      </c>
      <c r="J33" s="115">
        <v>32</v>
      </c>
      <c r="K33" s="116">
        <v>4.7058823529411766</v>
      </c>
    </row>
    <row r="34" spans="1:11" ht="14.1" customHeight="1" x14ac:dyDescent="0.2">
      <c r="A34" s="306">
        <v>33</v>
      </c>
      <c r="B34" s="307" t="s">
        <v>253</v>
      </c>
      <c r="C34" s="308"/>
      <c r="D34" s="113">
        <v>1.1029089954191347</v>
      </c>
      <c r="E34" s="115">
        <v>378</v>
      </c>
      <c r="F34" s="114">
        <v>373</v>
      </c>
      <c r="G34" s="114">
        <v>398</v>
      </c>
      <c r="H34" s="114">
        <v>369</v>
      </c>
      <c r="I34" s="140">
        <v>373</v>
      </c>
      <c r="J34" s="115">
        <v>5</v>
      </c>
      <c r="K34" s="116">
        <v>1.3404825737265416</v>
      </c>
    </row>
    <row r="35" spans="1:11" ht="14.1" customHeight="1" x14ac:dyDescent="0.2">
      <c r="A35" s="306">
        <v>34</v>
      </c>
      <c r="B35" s="307" t="s">
        <v>254</v>
      </c>
      <c r="C35" s="308"/>
      <c r="D35" s="113">
        <v>2.4713331193650978</v>
      </c>
      <c r="E35" s="115">
        <v>847</v>
      </c>
      <c r="F35" s="114">
        <v>840</v>
      </c>
      <c r="G35" s="114">
        <v>878</v>
      </c>
      <c r="H35" s="114">
        <v>874</v>
      </c>
      <c r="I35" s="140">
        <v>867</v>
      </c>
      <c r="J35" s="115">
        <v>-20</v>
      </c>
      <c r="K35" s="116">
        <v>-2.306805074971165</v>
      </c>
    </row>
    <row r="36" spans="1:11" ht="14.1" customHeight="1" x14ac:dyDescent="0.2">
      <c r="A36" s="306">
        <v>41</v>
      </c>
      <c r="B36" s="307" t="s">
        <v>255</v>
      </c>
      <c r="C36" s="308"/>
      <c r="D36" s="113">
        <v>4.7734368161526568</v>
      </c>
      <c r="E36" s="115">
        <v>1636</v>
      </c>
      <c r="F36" s="114">
        <v>1653</v>
      </c>
      <c r="G36" s="114">
        <v>1664</v>
      </c>
      <c r="H36" s="114">
        <v>1635</v>
      </c>
      <c r="I36" s="140">
        <v>1637</v>
      </c>
      <c r="J36" s="115">
        <v>-1</v>
      </c>
      <c r="K36" s="116">
        <v>-6.1087354917532068E-2</v>
      </c>
    </row>
    <row r="37" spans="1:11" ht="14.1" customHeight="1" x14ac:dyDescent="0.2">
      <c r="A37" s="306">
        <v>42</v>
      </c>
      <c r="B37" s="307" t="s">
        <v>256</v>
      </c>
      <c r="C37" s="308"/>
      <c r="D37" s="113">
        <v>0.1429696845913693</v>
      </c>
      <c r="E37" s="115">
        <v>49</v>
      </c>
      <c r="F37" s="114">
        <v>51</v>
      </c>
      <c r="G37" s="114">
        <v>49</v>
      </c>
      <c r="H37" s="114">
        <v>108</v>
      </c>
      <c r="I37" s="140">
        <v>95</v>
      </c>
      <c r="J37" s="115">
        <v>-46</v>
      </c>
      <c r="K37" s="116">
        <v>-48.421052631578945</v>
      </c>
    </row>
    <row r="38" spans="1:11" ht="14.1" customHeight="1" x14ac:dyDescent="0.2">
      <c r="A38" s="306">
        <v>43</v>
      </c>
      <c r="B38" s="307" t="s">
        <v>257</v>
      </c>
      <c r="C38" s="308"/>
      <c r="D38" s="113">
        <v>1.032883027456015</v>
      </c>
      <c r="E38" s="115">
        <v>354</v>
      </c>
      <c r="F38" s="114">
        <v>361</v>
      </c>
      <c r="G38" s="114">
        <v>357</v>
      </c>
      <c r="H38" s="114">
        <v>347</v>
      </c>
      <c r="I38" s="140">
        <v>347</v>
      </c>
      <c r="J38" s="115">
        <v>7</v>
      </c>
      <c r="K38" s="116">
        <v>2.0172910662824206</v>
      </c>
    </row>
    <row r="39" spans="1:11" ht="14.1" customHeight="1" x14ac:dyDescent="0.2">
      <c r="A39" s="306">
        <v>51</v>
      </c>
      <c r="B39" s="307" t="s">
        <v>258</v>
      </c>
      <c r="C39" s="308"/>
      <c r="D39" s="113">
        <v>13.024830041140255</v>
      </c>
      <c r="E39" s="115">
        <v>4464</v>
      </c>
      <c r="F39" s="114">
        <v>4493</v>
      </c>
      <c r="G39" s="114">
        <v>4599</v>
      </c>
      <c r="H39" s="114">
        <v>4535</v>
      </c>
      <c r="I39" s="140">
        <v>4608</v>
      </c>
      <c r="J39" s="115">
        <v>-144</v>
      </c>
      <c r="K39" s="116">
        <v>-3.125</v>
      </c>
    </row>
    <row r="40" spans="1:11" ht="14.1" customHeight="1" x14ac:dyDescent="0.2">
      <c r="A40" s="306" t="s">
        <v>259</v>
      </c>
      <c r="B40" s="307" t="s">
        <v>260</v>
      </c>
      <c r="C40" s="308"/>
      <c r="D40" s="113">
        <v>11.878154815744171</v>
      </c>
      <c r="E40" s="115">
        <v>4071</v>
      </c>
      <c r="F40" s="114">
        <v>4100</v>
      </c>
      <c r="G40" s="114">
        <v>4200</v>
      </c>
      <c r="H40" s="114">
        <v>4153</v>
      </c>
      <c r="I40" s="140">
        <v>4244</v>
      </c>
      <c r="J40" s="115">
        <v>-173</v>
      </c>
      <c r="K40" s="116">
        <v>-4.0763430725730441</v>
      </c>
    </row>
    <row r="41" spans="1:11" ht="14.1" customHeight="1" x14ac:dyDescent="0.2">
      <c r="A41" s="306"/>
      <c r="B41" s="307" t="s">
        <v>261</v>
      </c>
      <c r="C41" s="308"/>
      <c r="D41" s="113">
        <v>10.821929798967117</v>
      </c>
      <c r="E41" s="115">
        <v>3709</v>
      </c>
      <c r="F41" s="114">
        <v>3741</v>
      </c>
      <c r="G41" s="114">
        <v>3841</v>
      </c>
      <c r="H41" s="114">
        <v>3814</v>
      </c>
      <c r="I41" s="140">
        <v>3901</v>
      </c>
      <c r="J41" s="115">
        <v>-192</v>
      </c>
      <c r="K41" s="116">
        <v>-4.9218149192514744</v>
      </c>
    </row>
    <row r="42" spans="1:11" ht="14.1" customHeight="1" x14ac:dyDescent="0.2">
      <c r="A42" s="306">
        <v>52</v>
      </c>
      <c r="B42" s="307" t="s">
        <v>262</v>
      </c>
      <c r="C42" s="308"/>
      <c r="D42" s="113">
        <v>4.5429346716073882</v>
      </c>
      <c r="E42" s="115">
        <v>1557</v>
      </c>
      <c r="F42" s="114">
        <v>1553</v>
      </c>
      <c r="G42" s="114">
        <v>1572</v>
      </c>
      <c r="H42" s="114">
        <v>1554</v>
      </c>
      <c r="I42" s="140">
        <v>1531</v>
      </c>
      <c r="J42" s="115">
        <v>26</v>
      </c>
      <c r="K42" s="116">
        <v>1.6982364467668192</v>
      </c>
    </row>
    <row r="43" spans="1:11" ht="14.1" customHeight="1" x14ac:dyDescent="0.2">
      <c r="A43" s="306" t="s">
        <v>263</v>
      </c>
      <c r="B43" s="307" t="s">
        <v>264</v>
      </c>
      <c r="C43" s="308"/>
      <c r="D43" s="113">
        <v>3.2241122749686344</v>
      </c>
      <c r="E43" s="115">
        <v>1105</v>
      </c>
      <c r="F43" s="114">
        <v>1112</v>
      </c>
      <c r="G43" s="114">
        <v>1144</v>
      </c>
      <c r="H43" s="114">
        <v>1139</v>
      </c>
      <c r="I43" s="140">
        <v>1126</v>
      </c>
      <c r="J43" s="115">
        <v>-21</v>
      </c>
      <c r="K43" s="116">
        <v>-1.8650088809946714</v>
      </c>
    </row>
    <row r="44" spans="1:11" ht="14.1" customHeight="1" x14ac:dyDescent="0.2">
      <c r="A44" s="306">
        <v>53</v>
      </c>
      <c r="B44" s="307" t="s">
        <v>265</v>
      </c>
      <c r="C44" s="308"/>
      <c r="D44" s="113">
        <v>0.91033758352055549</v>
      </c>
      <c r="E44" s="115">
        <v>312</v>
      </c>
      <c r="F44" s="114">
        <v>295</v>
      </c>
      <c r="G44" s="114">
        <v>304</v>
      </c>
      <c r="H44" s="114">
        <v>292</v>
      </c>
      <c r="I44" s="140">
        <v>288</v>
      </c>
      <c r="J44" s="115">
        <v>24</v>
      </c>
      <c r="K44" s="116">
        <v>8.3333333333333339</v>
      </c>
    </row>
    <row r="45" spans="1:11" ht="14.1" customHeight="1" x14ac:dyDescent="0.2">
      <c r="A45" s="306" t="s">
        <v>266</v>
      </c>
      <c r="B45" s="307" t="s">
        <v>267</v>
      </c>
      <c r="C45" s="308"/>
      <c r="D45" s="113">
        <v>0.78487439091996614</v>
      </c>
      <c r="E45" s="115">
        <v>269</v>
      </c>
      <c r="F45" s="114">
        <v>253</v>
      </c>
      <c r="G45" s="114">
        <v>262</v>
      </c>
      <c r="H45" s="114">
        <v>247</v>
      </c>
      <c r="I45" s="140">
        <v>244</v>
      </c>
      <c r="J45" s="115">
        <v>25</v>
      </c>
      <c r="K45" s="116">
        <v>10.245901639344263</v>
      </c>
    </row>
    <row r="46" spans="1:11" ht="14.1" customHeight="1" x14ac:dyDescent="0.2">
      <c r="A46" s="306">
        <v>54</v>
      </c>
      <c r="B46" s="307" t="s">
        <v>268</v>
      </c>
      <c r="C46" s="308"/>
      <c r="D46" s="113">
        <v>2.4013071514019781</v>
      </c>
      <c r="E46" s="115">
        <v>823</v>
      </c>
      <c r="F46" s="114">
        <v>836</v>
      </c>
      <c r="G46" s="114">
        <v>844</v>
      </c>
      <c r="H46" s="114">
        <v>814</v>
      </c>
      <c r="I46" s="140">
        <v>804</v>
      </c>
      <c r="J46" s="115">
        <v>19</v>
      </c>
      <c r="K46" s="116">
        <v>2.3631840796019898</v>
      </c>
    </row>
    <row r="47" spans="1:11" ht="14.1" customHeight="1" x14ac:dyDescent="0.2">
      <c r="A47" s="306">
        <v>61</v>
      </c>
      <c r="B47" s="307" t="s">
        <v>269</v>
      </c>
      <c r="C47" s="308"/>
      <c r="D47" s="113">
        <v>2.2933504507921687</v>
      </c>
      <c r="E47" s="115">
        <v>786</v>
      </c>
      <c r="F47" s="114">
        <v>783</v>
      </c>
      <c r="G47" s="114">
        <v>781</v>
      </c>
      <c r="H47" s="114">
        <v>752</v>
      </c>
      <c r="I47" s="140">
        <v>762</v>
      </c>
      <c r="J47" s="115">
        <v>24</v>
      </c>
      <c r="K47" s="116">
        <v>3.1496062992125986</v>
      </c>
    </row>
    <row r="48" spans="1:11" ht="14.1" customHeight="1" x14ac:dyDescent="0.2">
      <c r="A48" s="306">
        <v>62</v>
      </c>
      <c r="B48" s="307" t="s">
        <v>270</v>
      </c>
      <c r="C48" s="308"/>
      <c r="D48" s="113">
        <v>6.8712981063811167</v>
      </c>
      <c r="E48" s="115">
        <v>2355</v>
      </c>
      <c r="F48" s="114">
        <v>2302</v>
      </c>
      <c r="G48" s="114">
        <v>2317</v>
      </c>
      <c r="H48" s="114">
        <v>2280</v>
      </c>
      <c r="I48" s="140">
        <v>2276</v>
      </c>
      <c r="J48" s="115">
        <v>79</v>
      </c>
      <c r="K48" s="116">
        <v>3.4710017574692444</v>
      </c>
    </row>
    <row r="49" spans="1:11" ht="14.1" customHeight="1" x14ac:dyDescent="0.2">
      <c r="A49" s="306">
        <v>63</v>
      </c>
      <c r="B49" s="307" t="s">
        <v>271</v>
      </c>
      <c r="C49" s="308"/>
      <c r="D49" s="113">
        <v>1.8848656376739708</v>
      </c>
      <c r="E49" s="115">
        <v>646</v>
      </c>
      <c r="F49" s="114">
        <v>653</v>
      </c>
      <c r="G49" s="114">
        <v>645</v>
      </c>
      <c r="H49" s="114">
        <v>645</v>
      </c>
      <c r="I49" s="140">
        <v>636</v>
      </c>
      <c r="J49" s="115">
        <v>10</v>
      </c>
      <c r="K49" s="116">
        <v>1.5723270440251573</v>
      </c>
    </row>
    <row r="50" spans="1:11" ht="14.1" customHeight="1" x14ac:dyDescent="0.2">
      <c r="A50" s="306" t="s">
        <v>272</v>
      </c>
      <c r="B50" s="307" t="s">
        <v>273</v>
      </c>
      <c r="C50" s="308"/>
      <c r="D50" s="113">
        <v>0.23341989321039885</v>
      </c>
      <c r="E50" s="115">
        <v>80</v>
      </c>
      <c r="F50" s="114">
        <v>76</v>
      </c>
      <c r="G50" s="114">
        <v>76</v>
      </c>
      <c r="H50" s="114">
        <v>73</v>
      </c>
      <c r="I50" s="140">
        <v>68</v>
      </c>
      <c r="J50" s="115">
        <v>12</v>
      </c>
      <c r="K50" s="116">
        <v>17.647058823529413</v>
      </c>
    </row>
    <row r="51" spans="1:11" ht="14.1" customHeight="1" x14ac:dyDescent="0.2">
      <c r="A51" s="306" t="s">
        <v>274</v>
      </c>
      <c r="B51" s="307" t="s">
        <v>275</v>
      </c>
      <c r="C51" s="308"/>
      <c r="D51" s="113">
        <v>1.4588743325649929</v>
      </c>
      <c r="E51" s="115">
        <v>500</v>
      </c>
      <c r="F51" s="114">
        <v>510</v>
      </c>
      <c r="G51" s="114">
        <v>502</v>
      </c>
      <c r="H51" s="114">
        <v>505</v>
      </c>
      <c r="I51" s="140">
        <v>504</v>
      </c>
      <c r="J51" s="115">
        <v>-4</v>
      </c>
      <c r="K51" s="116">
        <v>-0.79365079365079361</v>
      </c>
    </row>
    <row r="52" spans="1:11" ht="14.1" customHeight="1" x14ac:dyDescent="0.2">
      <c r="A52" s="306">
        <v>71</v>
      </c>
      <c r="B52" s="307" t="s">
        <v>276</v>
      </c>
      <c r="C52" s="308"/>
      <c r="D52" s="113">
        <v>11.530942724593704</v>
      </c>
      <c r="E52" s="115">
        <v>3952</v>
      </c>
      <c r="F52" s="114">
        <v>4013</v>
      </c>
      <c r="G52" s="114">
        <v>3739</v>
      </c>
      <c r="H52" s="114">
        <v>3725</v>
      </c>
      <c r="I52" s="140">
        <v>3766</v>
      </c>
      <c r="J52" s="115">
        <v>186</v>
      </c>
      <c r="K52" s="116">
        <v>4.9389272437599576</v>
      </c>
    </row>
    <row r="53" spans="1:11" ht="14.1" customHeight="1" x14ac:dyDescent="0.2">
      <c r="A53" s="306" t="s">
        <v>277</v>
      </c>
      <c r="B53" s="307" t="s">
        <v>278</v>
      </c>
      <c r="C53" s="308"/>
      <c r="D53" s="113">
        <v>3.7347182913663817</v>
      </c>
      <c r="E53" s="115">
        <v>1280</v>
      </c>
      <c r="F53" s="114">
        <v>1285</v>
      </c>
      <c r="G53" s="114">
        <v>1282</v>
      </c>
      <c r="H53" s="114">
        <v>1288</v>
      </c>
      <c r="I53" s="140">
        <v>1282</v>
      </c>
      <c r="J53" s="115">
        <v>-2</v>
      </c>
      <c r="K53" s="116">
        <v>-0.15600624024960999</v>
      </c>
    </row>
    <row r="54" spans="1:11" ht="14.1" customHeight="1" x14ac:dyDescent="0.2">
      <c r="A54" s="306" t="s">
        <v>279</v>
      </c>
      <c r="B54" s="307" t="s">
        <v>280</v>
      </c>
      <c r="C54" s="308"/>
      <c r="D54" s="113">
        <v>6.5795232398681174</v>
      </c>
      <c r="E54" s="115">
        <v>2255</v>
      </c>
      <c r="F54" s="114">
        <v>2300</v>
      </c>
      <c r="G54" s="114">
        <v>2032</v>
      </c>
      <c r="H54" s="114">
        <v>2007</v>
      </c>
      <c r="I54" s="140">
        <v>2056</v>
      </c>
      <c r="J54" s="115">
        <v>199</v>
      </c>
      <c r="K54" s="116">
        <v>9.6789883268482484</v>
      </c>
    </row>
    <row r="55" spans="1:11" ht="14.1" customHeight="1" x14ac:dyDescent="0.2">
      <c r="A55" s="306">
        <v>72</v>
      </c>
      <c r="B55" s="307" t="s">
        <v>281</v>
      </c>
      <c r="C55" s="308"/>
      <c r="D55" s="113">
        <v>3.0198698684095353</v>
      </c>
      <c r="E55" s="115">
        <v>1035</v>
      </c>
      <c r="F55" s="114">
        <v>1052</v>
      </c>
      <c r="G55" s="114">
        <v>1061</v>
      </c>
      <c r="H55" s="114">
        <v>1016</v>
      </c>
      <c r="I55" s="140">
        <v>1022</v>
      </c>
      <c r="J55" s="115">
        <v>13</v>
      </c>
      <c r="K55" s="116">
        <v>1.2720156555772995</v>
      </c>
    </row>
    <row r="56" spans="1:11" ht="14.1" customHeight="1" x14ac:dyDescent="0.2">
      <c r="A56" s="306" t="s">
        <v>282</v>
      </c>
      <c r="B56" s="307" t="s">
        <v>283</v>
      </c>
      <c r="C56" s="308"/>
      <c r="D56" s="113">
        <v>1.6835409797800018</v>
      </c>
      <c r="E56" s="115">
        <v>577</v>
      </c>
      <c r="F56" s="114">
        <v>596</v>
      </c>
      <c r="G56" s="114">
        <v>603</v>
      </c>
      <c r="H56" s="114">
        <v>578</v>
      </c>
      <c r="I56" s="140">
        <v>582</v>
      </c>
      <c r="J56" s="115">
        <v>-5</v>
      </c>
      <c r="K56" s="116">
        <v>-0.85910652920962194</v>
      </c>
    </row>
    <row r="57" spans="1:11" ht="14.1" customHeight="1" x14ac:dyDescent="0.2">
      <c r="A57" s="306" t="s">
        <v>284</v>
      </c>
      <c r="B57" s="307" t="s">
        <v>285</v>
      </c>
      <c r="C57" s="308"/>
      <c r="D57" s="113">
        <v>0.86948910220873576</v>
      </c>
      <c r="E57" s="115">
        <v>298</v>
      </c>
      <c r="F57" s="114">
        <v>296</v>
      </c>
      <c r="G57" s="114">
        <v>296</v>
      </c>
      <c r="H57" s="114">
        <v>286</v>
      </c>
      <c r="I57" s="140">
        <v>278</v>
      </c>
      <c r="J57" s="115">
        <v>20</v>
      </c>
      <c r="K57" s="116">
        <v>7.1942446043165464</v>
      </c>
    </row>
    <row r="58" spans="1:11" ht="14.1" customHeight="1" x14ac:dyDescent="0.2">
      <c r="A58" s="306">
        <v>73</v>
      </c>
      <c r="B58" s="307" t="s">
        <v>286</v>
      </c>
      <c r="C58" s="308"/>
      <c r="D58" s="113">
        <v>2.6989175152452369</v>
      </c>
      <c r="E58" s="115">
        <v>925</v>
      </c>
      <c r="F58" s="114">
        <v>922</v>
      </c>
      <c r="G58" s="114">
        <v>915</v>
      </c>
      <c r="H58" s="114">
        <v>876</v>
      </c>
      <c r="I58" s="140">
        <v>889</v>
      </c>
      <c r="J58" s="115">
        <v>36</v>
      </c>
      <c r="K58" s="116">
        <v>4.0494938132733411</v>
      </c>
    </row>
    <row r="59" spans="1:11" ht="14.1" customHeight="1" x14ac:dyDescent="0.2">
      <c r="A59" s="306" t="s">
        <v>287</v>
      </c>
      <c r="B59" s="307" t="s">
        <v>288</v>
      </c>
      <c r="C59" s="308"/>
      <c r="D59" s="113">
        <v>2.2116534881685292</v>
      </c>
      <c r="E59" s="115">
        <v>758</v>
      </c>
      <c r="F59" s="114">
        <v>756</v>
      </c>
      <c r="G59" s="114">
        <v>754</v>
      </c>
      <c r="H59" s="114">
        <v>733</v>
      </c>
      <c r="I59" s="140">
        <v>736</v>
      </c>
      <c r="J59" s="115">
        <v>22</v>
      </c>
      <c r="K59" s="116">
        <v>2.9891304347826089</v>
      </c>
    </row>
    <row r="60" spans="1:11" ht="14.1" customHeight="1" x14ac:dyDescent="0.2">
      <c r="A60" s="306">
        <v>81</v>
      </c>
      <c r="B60" s="307" t="s">
        <v>289</v>
      </c>
      <c r="C60" s="308"/>
      <c r="D60" s="113">
        <v>8.3009949522948094</v>
      </c>
      <c r="E60" s="115">
        <v>2845</v>
      </c>
      <c r="F60" s="114">
        <v>2863</v>
      </c>
      <c r="G60" s="114">
        <v>2878</v>
      </c>
      <c r="H60" s="114">
        <v>2794</v>
      </c>
      <c r="I60" s="140">
        <v>2815</v>
      </c>
      <c r="J60" s="115">
        <v>30</v>
      </c>
      <c r="K60" s="116">
        <v>1.0657193605683837</v>
      </c>
    </row>
    <row r="61" spans="1:11" ht="14.1" customHeight="1" x14ac:dyDescent="0.2">
      <c r="A61" s="306" t="s">
        <v>290</v>
      </c>
      <c r="B61" s="307" t="s">
        <v>291</v>
      </c>
      <c r="C61" s="308"/>
      <c r="D61" s="113">
        <v>2.1532985148659294</v>
      </c>
      <c r="E61" s="115">
        <v>738</v>
      </c>
      <c r="F61" s="114">
        <v>744</v>
      </c>
      <c r="G61" s="114">
        <v>749</v>
      </c>
      <c r="H61" s="114">
        <v>720</v>
      </c>
      <c r="I61" s="140">
        <v>726</v>
      </c>
      <c r="J61" s="115">
        <v>12</v>
      </c>
      <c r="K61" s="116">
        <v>1.6528925619834711</v>
      </c>
    </row>
    <row r="62" spans="1:11" ht="14.1" customHeight="1" x14ac:dyDescent="0.2">
      <c r="A62" s="306" t="s">
        <v>292</v>
      </c>
      <c r="B62" s="307" t="s">
        <v>293</v>
      </c>
      <c r="C62" s="308"/>
      <c r="D62" s="113">
        <v>3.6851165640591721</v>
      </c>
      <c r="E62" s="115">
        <v>1263</v>
      </c>
      <c r="F62" s="114">
        <v>1269</v>
      </c>
      <c r="G62" s="114">
        <v>1278</v>
      </c>
      <c r="H62" s="114">
        <v>1245</v>
      </c>
      <c r="I62" s="140">
        <v>1258</v>
      </c>
      <c r="J62" s="115">
        <v>5</v>
      </c>
      <c r="K62" s="116">
        <v>0.39745627980922099</v>
      </c>
    </row>
    <row r="63" spans="1:11" ht="14.1" customHeight="1" x14ac:dyDescent="0.2">
      <c r="A63" s="306"/>
      <c r="B63" s="307" t="s">
        <v>294</v>
      </c>
      <c r="C63" s="308"/>
      <c r="D63" s="113">
        <v>3.1949347883173345</v>
      </c>
      <c r="E63" s="115">
        <v>1095</v>
      </c>
      <c r="F63" s="114">
        <v>1102</v>
      </c>
      <c r="G63" s="114">
        <v>1117</v>
      </c>
      <c r="H63" s="114">
        <v>1093</v>
      </c>
      <c r="I63" s="140">
        <v>1099</v>
      </c>
      <c r="J63" s="115">
        <v>-4</v>
      </c>
      <c r="K63" s="116">
        <v>-0.36396724294813465</v>
      </c>
    </row>
    <row r="64" spans="1:11" ht="14.1" customHeight="1" x14ac:dyDescent="0.2">
      <c r="A64" s="306" t="s">
        <v>295</v>
      </c>
      <c r="B64" s="307" t="s">
        <v>296</v>
      </c>
      <c r="C64" s="308"/>
      <c r="D64" s="113">
        <v>0.98328130014880522</v>
      </c>
      <c r="E64" s="115">
        <v>337</v>
      </c>
      <c r="F64" s="114">
        <v>333</v>
      </c>
      <c r="G64" s="114">
        <v>334</v>
      </c>
      <c r="H64" s="114">
        <v>328</v>
      </c>
      <c r="I64" s="140">
        <v>322</v>
      </c>
      <c r="J64" s="115">
        <v>15</v>
      </c>
      <c r="K64" s="116">
        <v>4.658385093167702</v>
      </c>
    </row>
    <row r="65" spans="1:11" ht="14.1" customHeight="1" x14ac:dyDescent="0.2">
      <c r="A65" s="306" t="s">
        <v>297</v>
      </c>
      <c r="B65" s="307" t="s">
        <v>298</v>
      </c>
      <c r="C65" s="308"/>
      <c r="D65" s="113">
        <v>0.82572287223178598</v>
      </c>
      <c r="E65" s="115">
        <v>283</v>
      </c>
      <c r="F65" s="114">
        <v>296</v>
      </c>
      <c r="G65" s="114">
        <v>297</v>
      </c>
      <c r="H65" s="114">
        <v>287</v>
      </c>
      <c r="I65" s="140">
        <v>290</v>
      </c>
      <c r="J65" s="115">
        <v>-7</v>
      </c>
      <c r="K65" s="116">
        <v>-2.4137931034482758</v>
      </c>
    </row>
    <row r="66" spans="1:11" ht="14.1" customHeight="1" x14ac:dyDescent="0.2">
      <c r="A66" s="306">
        <v>82</v>
      </c>
      <c r="B66" s="307" t="s">
        <v>299</v>
      </c>
      <c r="C66" s="308"/>
      <c r="D66" s="113">
        <v>3.1219910716890849</v>
      </c>
      <c r="E66" s="115">
        <v>1070</v>
      </c>
      <c r="F66" s="114">
        <v>1080</v>
      </c>
      <c r="G66" s="114">
        <v>1074</v>
      </c>
      <c r="H66" s="114">
        <v>1015</v>
      </c>
      <c r="I66" s="140">
        <v>1020</v>
      </c>
      <c r="J66" s="115">
        <v>50</v>
      </c>
      <c r="K66" s="116">
        <v>4.9019607843137258</v>
      </c>
    </row>
    <row r="67" spans="1:11" ht="14.1" customHeight="1" x14ac:dyDescent="0.2">
      <c r="A67" s="306" t="s">
        <v>300</v>
      </c>
      <c r="B67" s="307" t="s">
        <v>301</v>
      </c>
      <c r="C67" s="308"/>
      <c r="D67" s="113">
        <v>1.8877833863391007</v>
      </c>
      <c r="E67" s="115">
        <v>647</v>
      </c>
      <c r="F67" s="114">
        <v>653</v>
      </c>
      <c r="G67" s="114">
        <v>640</v>
      </c>
      <c r="H67" s="114">
        <v>608</v>
      </c>
      <c r="I67" s="140">
        <v>613</v>
      </c>
      <c r="J67" s="115">
        <v>34</v>
      </c>
      <c r="K67" s="116">
        <v>5.5464926590538335</v>
      </c>
    </row>
    <row r="68" spans="1:11" ht="14.1" customHeight="1" x14ac:dyDescent="0.2">
      <c r="A68" s="306" t="s">
        <v>302</v>
      </c>
      <c r="B68" s="307" t="s">
        <v>303</v>
      </c>
      <c r="C68" s="308"/>
      <c r="D68" s="113">
        <v>0.67691769031015669</v>
      </c>
      <c r="E68" s="115">
        <v>232</v>
      </c>
      <c r="F68" s="114">
        <v>238</v>
      </c>
      <c r="G68" s="114">
        <v>246</v>
      </c>
      <c r="H68" s="114">
        <v>231</v>
      </c>
      <c r="I68" s="140">
        <v>231</v>
      </c>
      <c r="J68" s="115">
        <v>1</v>
      </c>
      <c r="K68" s="116">
        <v>0.4329004329004329</v>
      </c>
    </row>
    <row r="69" spans="1:11" ht="14.1" customHeight="1" x14ac:dyDescent="0.2">
      <c r="A69" s="306">
        <v>83</v>
      </c>
      <c r="B69" s="307" t="s">
        <v>304</v>
      </c>
      <c r="C69" s="308"/>
      <c r="D69" s="113">
        <v>5.2548653458991046</v>
      </c>
      <c r="E69" s="115">
        <v>1801</v>
      </c>
      <c r="F69" s="114">
        <v>1793</v>
      </c>
      <c r="G69" s="114">
        <v>1830</v>
      </c>
      <c r="H69" s="114">
        <v>1810</v>
      </c>
      <c r="I69" s="140">
        <v>1858</v>
      </c>
      <c r="J69" s="115">
        <v>-57</v>
      </c>
      <c r="K69" s="116">
        <v>-3.0678148546824544</v>
      </c>
    </row>
    <row r="70" spans="1:11" ht="14.1" customHeight="1" x14ac:dyDescent="0.2">
      <c r="A70" s="306" t="s">
        <v>305</v>
      </c>
      <c r="B70" s="307" t="s">
        <v>306</v>
      </c>
      <c r="C70" s="308"/>
      <c r="D70" s="113">
        <v>4.5808654042540775</v>
      </c>
      <c r="E70" s="115">
        <v>1570</v>
      </c>
      <c r="F70" s="114">
        <v>1561</v>
      </c>
      <c r="G70" s="114">
        <v>1593</v>
      </c>
      <c r="H70" s="114">
        <v>1577</v>
      </c>
      <c r="I70" s="140">
        <v>1617</v>
      </c>
      <c r="J70" s="115">
        <v>-47</v>
      </c>
      <c r="K70" s="116">
        <v>-2.9066171923314781</v>
      </c>
    </row>
    <row r="71" spans="1:11" ht="14.1" customHeight="1" x14ac:dyDescent="0.2">
      <c r="A71" s="306"/>
      <c r="B71" s="307" t="s">
        <v>307</v>
      </c>
      <c r="C71" s="308"/>
      <c r="D71" s="113">
        <v>2.4129781460624984</v>
      </c>
      <c r="E71" s="115">
        <v>827</v>
      </c>
      <c r="F71" s="114">
        <v>836</v>
      </c>
      <c r="G71" s="114">
        <v>815</v>
      </c>
      <c r="H71" s="114">
        <v>803</v>
      </c>
      <c r="I71" s="140">
        <v>806</v>
      </c>
      <c r="J71" s="115">
        <v>21</v>
      </c>
      <c r="K71" s="116">
        <v>2.6054590570719602</v>
      </c>
    </row>
    <row r="72" spans="1:11" ht="14.1" customHeight="1" x14ac:dyDescent="0.2">
      <c r="A72" s="306">
        <v>84</v>
      </c>
      <c r="B72" s="307" t="s">
        <v>308</v>
      </c>
      <c r="C72" s="308"/>
      <c r="D72" s="113">
        <v>1.4588743325649929</v>
      </c>
      <c r="E72" s="115">
        <v>500</v>
      </c>
      <c r="F72" s="114">
        <v>506</v>
      </c>
      <c r="G72" s="114">
        <v>495</v>
      </c>
      <c r="H72" s="114">
        <v>485</v>
      </c>
      <c r="I72" s="140">
        <v>484</v>
      </c>
      <c r="J72" s="115">
        <v>16</v>
      </c>
      <c r="K72" s="116">
        <v>3.3057851239669422</v>
      </c>
    </row>
    <row r="73" spans="1:11" ht="14.1" customHeight="1" x14ac:dyDescent="0.2">
      <c r="A73" s="306" t="s">
        <v>309</v>
      </c>
      <c r="B73" s="307" t="s">
        <v>310</v>
      </c>
      <c r="C73" s="308"/>
      <c r="D73" s="113">
        <v>0.46975753508592771</v>
      </c>
      <c r="E73" s="115">
        <v>161</v>
      </c>
      <c r="F73" s="114">
        <v>164</v>
      </c>
      <c r="G73" s="114">
        <v>158</v>
      </c>
      <c r="H73" s="114">
        <v>150</v>
      </c>
      <c r="I73" s="140">
        <v>157</v>
      </c>
      <c r="J73" s="115">
        <v>4</v>
      </c>
      <c r="K73" s="116">
        <v>2.5477707006369426</v>
      </c>
    </row>
    <row r="74" spans="1:11" ht="14.1" customHeight="1" x14ac:dyDescent="0.2">
      <c r="A74" s="306" t="s">
        <v>311</v>
      </c>
      <c r="B74" s="307" t="s">
        <v>312</v>
      </c>
      <c r="C74" s="308"/>
      <c r="D74" s="113">
        <v>0.38514282379715814</v>
      </c>
      <c r="E74" s="115">
        <v>132</v>
      </c>
      <c r="F74" s="114">
        <v>130</v>
      </c>
      <c r="G74" s="114">
        <v>131</v>
      </c>
      <c r="H74" s="114">
        <v>128</v>
      </c>
      <c r="I74" s="140">
        <v>129</v>
      </c>
      <c r="J74" s="115">
        <v>3</v>
      </c>
      <c r="K74" s="116">
        <v>2.3255813953488373</v>
      </c>
    </row>
    <row r="75" spans="1:11" ht="14.1" customHeight="1" x14ac:dyDescent="0.2">
      <c r="A75" s="306" t="s">
        <v>313</v>
      </c>
      <c r="B75" s="307" t="s">
        <v>314</v>
      </c>
      <c r="C75" s="308"/>
      <c r="D75" s="113">
        <v>0.23341989321039885</v>
      </c>
      <c r="E75" s="115">
        <v>80</v>
      </c>
      <c r="F75" s="114">
        <v>83</v>
      </c>
      <c r="G75" s="114">
        <v>79</v>
      </c>
      <c r="H75" s="114">
        <v>76</v>
      </c>
      <c r="I75" s="140">
        <v>68</v>
      </c>
      <c r="J75" s="115">
        <v>12</v>
      </c>
      <c r="K75" s="116">
        <v>17.647058823529413</v>
      </c>
    </row>
    <row r="76" spans="1:11" ht="14.1" customHeight="1" x14ac:dyDescent="0.2">
      <c r="A76" s="306">
        <v>91</v>
      </c>
      <c r="B76" s="307" t="s">
        <v>315</v>
      </c>
      <c r="C76" s="308"/>
      <c r="D76" s="113">
        <v>0.12838094126571936</v>
      </c>
      <c r="E76" s="115">
        <v>44</v>
      </c>
      <c r="F76" s="114">
        <v>44</v>
      </c>
      <c r="G76" s="114">
        <v>45</v>
      </c>
      <c r="H76" s="114">
        <v>42</v>
      </c>
      <c r="I76" s="140">
        <v>42</v>
      </c>
      <c r="J76" s="115">
        <v>2</v>
      </c>
      <c r="K76" s="116">
        <v>4.7619047619047619</v>
      </c>
    </row>
    <row r="77" spans="1:11" ht="14.1" customHeight="1" x14ac:dyDescent="0.2">
      <c r="A77" s="306">
        <v>92</v>
      </c>
      <c r="B77" s="307" t="s">
        <v>316</v>
      </c>
      <c r="C77" s="308"/>
      <c r="D77" s="113">
        <v>0.56020774370495729</v>
      </c>
      <c r="E77" s="115">
        <v>192</v>
      </c>
      <c r="F77" s="114">
        <v>188</v>
      </c>
      <c r="G77" s="114">
        <v>187</v>
      </c>
      <c r="H77" s="114">
        <v>189</v>
      </c>
      <c r="I77" s="140">
        <v>191</v>
      </c>
      <c r="J77" s="115">
        <v>1</v>
      </c>
      <c r="K77" s="116">
        <v>0.52356020942408377</v>
      </c>
    </row>
    <row r="78" spans="1:11" ht="14.1" customHeight="1" x14ac:dyDescent="0.2">
      <c r="A78" s="306">
        <v>93</v>
      </c>
      <c r="B78" s="307" t="s">
        <v>317</v>
      </c>
      <c r="C78" s="308"/>
      <c r="D78" s="113">
        <v>9.6285705949289535E-2</v>
      </c>
      <c r="E78" s="115">
        <v>33</v>
      </c>
      <c r="F78" s="114">
        <v>34</v>
      </c>
      <c r="G78" s="114">
        <v>33</v>
      </c>
      <c r="H78" s="114">
        <v>32</v>
      </c>
      <c r="I78" s="140">
        <v>30</v>
      </c>
      <c r="J78" s="115">
        <v>3</v>
      </c>
      <c r="K78" s="116">
        <v>10</v>
      </c>
    </row>
    <row r="79" spans="1:11" ht="14.1" customHeight="1" x14ac:dyDescent="0.2">
      <c r="A79" s="306">
        <v>94</v>
      </c>
      <c r="B79" s="307" t="s">
        <v>318</v>
      </c>
      <c r="C79" s="308"/>
      <c r="D79" s="113">
        <v>0.19840690922883902</v>
      </c>
      <c r="E79" s="115">
        <v>68</v>
      </c>
      <c r="F79" s="114">
        <v>71</v>
      </c>
      <c r="G79" s="114">
        <v>84</v>
      </c>
      <c r="H79" s="114">
        <v>109</v>
      </c>
      <c r="I79" s="140">
        <v>94</v>
      </c>
      <c r="J79" s="115">
        <v>-26</v>
      </c>
      <c r="K79" s="116">
        <v>-27.659574468085108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0.63898695766346691</v>
      </c>
      <c r="E81" s="143">
        <v>219</v>
      </c>
      <c r="F81" s="144">
        <v>225</v>
      </c>
      <c r="G81" s="144">
        <v>228</v>
      </c>
      <c r="H81" s="144">
        <v>133</v>
      </c>
      <c r="I81" s="145">
        <v>221</v>
      </c>
      <c r="J81" s="143">
        <v>-2</v>
      </c>
      <c r="K81" s="146">
        <v>-0.90497737556561086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7354</v>
      </c>
      <c r="E12" s="114">
        <v>7684</v>
      </c>
      <c r="F12" s="114">
        <v>7676</v>
      </c>
      <c r="G12" s="114">
        <v>7650</v>
      </c>
      <c r="H12" s="140">
        <v>7497</v>
      </c>
      <c r="I12" s="115">
        <v>-143</v>
      </c>
      <c r="J12" s="116">
        <v>-1.9074296385220755</v>
      </c>
      <c r="K12"/>
      <c r="L12"/>
      <c r="M12"/>
      <c r="N12"/>
      <c r="O12"/>
      <c r="P12"/>
    </row>
    <row r="13" spans="1:16" s="110" customFormat="1" ht="14.45" customHeight="1" x14ac:dyDescent="0.2">
      <c r="A13" s="120" t="s">
        <v>105</v>
      </c>
      <c r="B13" s="119" t="s">
        <v>106</v>
      </c>
      <c r="C13" s="113">
        <v>38.999184117487083</v>
      </c>
      <c r="D13" s="115">
        <v>2868</v>
      </c>
      <c r="E13" s="114">
        <v>2923</v>
      </c>
      <c r="F13" s="114">
        <v>2925</v>
      </c>
      <c r="G13" s="114">
        <v>2924</v>
      </c>
      <c r="H13" s="140">
        <v>2873</v>
      </c>
      <c r="I13" s="115">
        <v>-5</v>
      </c>
      <c r="J13" s="116">
        <v>-0.17403411068569441</v>
      </c>
      <c r="K13"/>
      <c r="L13"/>
      <c r="M13"/>
      <c r="N13"/>
      <c r="O13"/>
      <c r="P13"/>
    </row>
    <row r="14" spans="1:16" s="110" customFormat="1" ht="14.45" customHeight="1" x14ac:dyDescent="0.2">
      <c r="A14" s="120"/>
      <c r="B14" s="119" t="s">
        <v>107</v>
      </c>
      <c r="C14" s="113">
        <v>61.000815882512917</v>
      </c>
      <c r="D14" s="115">
        <v>4486</v>
      </c>
      <c r="E14" s="114">
        <v>4761</v>
      </c>
      <c r="F14" s="114">
        <v>4751</v>
      </c>
      <c r="G14" s="114">
        <v>4726</v>
      </c>
      <c r="H14" s="140">
        <v>4624</v>
      </c>
      <c r="I14" s="115">
        <v>-138</v>
      </c>
      <c r="J14" s="116">
        <v>-2.9844290657439445</v>
      </c>
      <c r="K14"/>
      <c r="L14"/>
      <c r="M14"/>
      <c r="N14"/>
      <c r="O14"/>
      <c r="P14"/>
    </row>
    <row r="15" spans="1:16" s="110" customFormat="1" ht="14.45" customHeight="1" x14ac:dyDescent="0.2">
      <c r="A15" s="118" t="s">
        <v>105</v>
      </c>
      <c r="B15" s="121" t="s">
        <v>108</v>
      </c>
      <c r="C15" s="113">
        <v>15.868914876257818</v>
      </c>
      <c r="D15" s="115">
        <v>1167</v>
      </c>
      <c r="E15" s="114">
        <v>1258</v>
      </c>
      <c r="F15" s="114">
        <v>1240</v>
      </c>
      <c r="G15" s="114">
        <v>1287</v>
      </c>
      <c r="H15" s="140">
        <v>1190</v>
      </c>
      <c r="I15" s="115">
        <v>-23</v>
      </c>
      <c r="J15" s="116">
        <v>-1.9327731092436975</v>
      </c>
      <c r="K15"/>
      <c r="L15"/>
      <c r="M15"/>
      <c r="N15"/>
      <c r="O15"/>
      <c r="P15"/>
    </row>
    <row r="16" spans="1:16" s="110" customFormat="1" ht="14.45" customHeight="1" x14ac:dyDescent="0.2">
      <c r="A16" s="118"/>
      <c r="B16" s="121" t="s">
        <v>109</v>
      </c>
      <c r="C16" s="113">
        <v>48.286646722871907</v>
      </c>
      <c r="D16" s="115">
        <v>3551</v>
      </c>
      <c r="E16" s="114">
        <v>3740</v>
      </c>
      <c r="F16" s="114">
        <v>3767</v>
      </c>
      <c r="G16" s="114">
        <v>3734</v>
      </c>
      <c r="H16" s="140">
        <v>3721</v>
      </c>
      <c r="I16" s="115">
        <v>-170</v>
      </c>
      <c r="J16" s="116">
        <v>-4.5686643375436713</v>
      </c>
      <c r="K16"/>
      <c r="L16"/>
      <c r="M16"/>
      <c r="N16"/>
      <c r="O16"/>
      <c r="P16"/>
    </row>
    <row r="17" spans="1:16" s="110" customFormat="1" ht="14.45" customHeight="1" x14ac:dyDescent="0.2">
      <c r="A17" s="118"/>
      <c r="B17" s="121" t="s">
        <v>110</v>
      </c>
      <c r="C17" s="113">
        <v>19.676366603209139</v>
      </c>
      <c r="D17" s="115">
        <v>1447</v>
      </c>
      <c r="E17" s="114">
        <v>1471</v>
      </c>
      <c r="F17" s="114">
        <v>1477</v>
      </c>
      <c r="G17" s="114">
        <v>1465</v>
      </c>
      <c r="H17" s="140">
        <v>1470</v>
      </c>
      <c r="I17" s="115">
        <v>-23</v>
      </c>
      <c r="J17" s="116">
        <v>-1.564625850340136</v>
      </c>
      <c r="K17"/>
      <c r="L17"/>
      <c r="M17"/>
      <c r="N17"/>
      <c r="O17"/>
      <c r="P17"/>
    </row>
    <row r="18" spans="1:16" s="110" customFormat="1" ht="14.45" customHeight="1" x14ac:dyDescent="0.2">
      <c r="A18" s="120"/>
      <c r="B18" s="121" t="s">
        <v>111</v>
      </c>
      <c r="C18" s="113">
        <v>16.168071797661138</v>
      </c>
      <c r="D18" s="115">
        <v>1189</v>
      </c>
      <c r="E18" s="114">
        <v>1215</v>
      </c>
      <c r="F18" s="114">
        <v>1192</v>
      </c>
      <c r="G18" s="114">
        <v>1164</v>
      </c>
      <c r="H18" s="140">
        <v>1116</v>
      </c>
      <c r="I18" s="115">
        <v>73</v>
      </c>
      <c r="J18" s="116">
        <v>6.5412186379928317</v>
      </c>
      <c r="K18"/>
      <c r="L18"/>
      <c r="M18"/>
      <c r="N18"/>
      <c r="O18"/>
      <c r="P18"/>
    </row>
    <row r="19" spans="1:16" s="110" customFormat="1" ht="14.45" customHeight="1" x14ac:dyDescent="0.2">
      <c r="A19" s="120"/>
      <c r="B19" s="121" t="s">
        <v>112</v>
      </c>
      <c r="C19" s="113">
        <v>1.5365787326624967</v>
      </c>
      <c r="D19" s="115">
        <v>113</v>
      </c>
      <c r="E19" s="114">
        <v>139</v>
      </c>
      <c r="F19" s="114">
        <v>140</v>
      </c>
      <c r="G19" s="114">
        <v>119</v>
      </c>
      <c r="H19" s="140">
        <v>101</v>
      </c>
      <c r="I19" s="115">
        <v>12</v>
      </c>
      <c r="J19" s="116">
        <v>11.881188118811881</v>
      </c>
      <c r="K19"/>
      <c r="L19"/>
      <c r="M19"/>
      <c r="N19"/>
      <c r="O19"/>
      <c r="P19"/>
    </row>
    <row r="20" spans="1:16" s="110" customFormat="1" ht="14.45" customHeight="1" x14ac:dyDescent="0.2">
      <c r="A20" s="120" t="s">
        <v>113</v>
      </c>
      <c r="B20" s="119" t="s">
        <v>116</v>
      </c>
      <c r="C20" s="113">
        <v>85.327712809355447</v>
      </c>
      <c r="D20" s="115">
        <v>6275</v>
      </c>
      <c r="E20" s="114">
        <v>6581</v>
      </c>
      <c r="F20" s="114">
        <v>6609</v>
      </c>
      <c r="G20" s="114">
        <v>6599</v>
      </c>
      <c r="H20" s="140">
        <v>6429</v>
      </c>
      <c r="I20" s="115">
        <v>-154</v>
      </c>
      <c r="J20" s="116">
        <v>-2.3953958624980558</v>
      </c>
      <c r="K20"/>
      <c r="L20"/>
      <c r="M20"/>
      <c r="N20"/>
      <c r="O20"/>
      <c r="P20"/>
    </row>
    <row r="21" spans="1:16" s="110" customFormat="1" ht="14.45" customHeight="1" x14ac:dyDescent="0.2">
      <c r="A21" s="123"/>
      <c r="B21" s="124" t="s">
        <v>117</v>
      </c>
      <c r="C21" s="125">
        <v>14.50911068806092</v>
      </c>
      <c r="D21" s="143">
        <v>1067</v>
      </c>
      <c r="E21" s="144">
        <v>1087</v>
      </c>
      <c r="F21" s="144">
        <v>1052</v>
      </c>
      <c r="G21" s="144">
        <v>1035</v>
      </c>
      <c r="H21" s="145">
        <v>1053</v>
      </c>
      <c r="I21" s="143">
        <v>14</v>
      </c>
      <c r="J21" s="146">
        <v>1.3295346628679963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7260</v>
      </c>
      <c r="E56" s="114">
        <v>7579</v>
      </c>
      <c r="F56" s="114">
        <v>7570</v>
      </c>
      <c r="G56" s="114">
        <v>7535</v>
      </c>
      <c r="H56" s="140">
        <v>7449</v>
      </c>
      <c r="I56" s="115">
        <v>-189</v>
      </c>
      <c r="J56" s="116">
        <v>-2.5372533225936369</v>
      </c>
      <c r="K56"/>
      <c r="L56"/>
      <c r="M56"/>
      <c r="N56"/>
      <c r="O56"/>
      <c r="P56"/>
    </row>
    <row r="57" spans="1:16" s="110" customFormat="1" ht="14.45" customHeight="1" x14ac:dyDescent="0.2">
      <c r="A57" s="120" t="s">
        <v>105</v>
      </c>
      <c r="B57" s="119" t="s">
        <v>106</v>
      </c>
      <c r="C57" s="113">
        <v>39.035812672176306</v>
      </c>
      <c r="D57" s="115">
        <v>2834</v>
      </c>
      <c r="E57" s="114">
        <v>2891</v>
      </c>
      <c r="F57" s="114">
        <v>2912</v>
      </c>
      <c r="G57" s="114">
        <v>2873</v>
      </c>
      <c r="H57" s="140">
        <v>2848</v>
      </c>
      <c r="I57" s="115">
        <v>-14</v>
      </c>
      <c r="J57" s="116">
        <v>-0.49157303370786515</v>
      </c>
    </row>
    <row r="58" spans="1:16" s="110" customFormat="1" ht="14.45" customHeight="1" x14ac:dyDescent="0.2">
      <c r="A58" s="120"/>
      <c r="B58" s="119" t="s">
        <v>107</v>
      </c>
      <c r="C58" s="113">
        <v>60.964187327823694</v>
      </c>
      <c r="D58" s="115">
        <v>4426</v>
      </c>
      <c r="E58" s="114">
        <v>4688</v>
      </c>
      <c r="F58" s="114">
        <v>4658</v>
      </c>
      <c r="G58" s="114">
        <v>4662</v>
      </c>
      <c r="H58" s="140">
        <v>4601</v>
      </c>
      <c r="I58" s="115">
        <v>-175</v>
      </c>
      <c r="J58" s="116">
        <v>-3.8035209737013691</v>
      </c>
    </row>
    <row r="59" spans="1:16" s="110" customFormat="1" ht="14.45" customHeight="1" x14ac:dyDescent="0.2">
      <c r="A59" s="118" t="s">
        <v>105</v>
      </c>
      <c r="B59" s="121" t="s">
        <v>108</v>
      </c>
      <c r="C59" s="113">
        <v>14.710743801652892</v>
      </c>
      <c r="D59" s="115">
        <v>1068</v>
      </c>
      <c r="E59" s="114">
        <v>1180</v>
      </c>
      <c r="F59" s="114">
        <v>1173</v>
      </c>
      <c r="G59" s="114">
        <v>1202</v>
      </c>
      <c r="H59" s="140">
        <v>1156</v>
      </c>
      <c r="I59" s="115">
        <v>-88</v>
      </c>
      <c r="J59" s="116">
        <v>-7.6124567474048446</v>
      </c>
    </row>
    <row r="60" spans="1:16" s="110" customFormat="1" ht="14.45" customHeight="1" x14ac:dyDescent="0.2">
      <c r="A60" s="118"/>
      <c r="B60" s="121" t="s">
        <v>109</v>
      </c>
      <c r="C60" s="113">
        <v>50.867768595041319</v>
      </c>
      <c r="D60" s="115">
        <v>3693</v>
      </c>
      <c r="E60" s="114">
        <v>3865</v>
      </c>
      <c r="F60" s="114">
        <v>3882</v>
      </c>
      <c r="G60" s="114">
        <v>3869</v>
      </c>
      <c r="H60" s="140">
        <v>3887</v>
      </c>
      <c r="I60" s="115">
        <v>-194</v>
      </c>
      <c r="J60" s="116">
        <v>-4.9909956264471314</v>
      </c>
    </row>
    <row r="61" spans="1:16" s="110" customFormat="1" ht="14.45" customHeight="1" x14ac:dyDescent="0.2">
      <c r="A61" s="118"/>
      <c r="B61" s="121" t="s">
        <v>110</v>
      </c>
      <c r="C61" s="113">
        <v>19.393939393939394</v>
      </c>
      <c r="D61" s="115">
        <v>1408</v>
      </c>
      <c r="E61" s="114">
        <v>1419</v>
      </c>
      <c r="F61" s="114">
        <v>1415</v>
      </c>
      <c r="G61" s="114">
        <v>1388</v>
      </c>
      <c r="H61" s="140">
        <v>1361</v>
      </c>
      <c r="I61" s="115">
        <v>47</v>
      </c>
      <c r="J61" s="116">
        <v>3.4533431300514326</v>
      </c>
    </row>
    <row r="62" spans="1:16" s="110" customFormat="1" ht="14.45" customHeight="1" x14ac:dyDescent="0.2">
      <c r="A62" s="120"/>
      <c r="B62" s="121" t="s">
        <v>111</v>
      </c>
      <c r="C62" s="113">
        <v>15.02754820936639</v>
      </c>
      <c r="D62" s="115">
        <v>1091</v>
      </c>
      <c r="E62" s="114">
        <v>1115</v>
      </c>
      <c r="F62" s="114">
        <v>1100</v>
      </c>
      <c r="G62" s="114">
        <v>1076</v>
      </c>
      <c r="H62" s="140">
        <v>1045</v>
      </c>
      <c r="I62" s="115">
        <v>46</v>
      </c>
      <c r="J62" s="116">
        <v>4.401913875598086</v>
      </c>
    </row>
    <row r="63" spans="1:16" s="110" customFormat="1" ht="14.45" customHeight="1" x14ac:dyDescent="0.2">
      <c r="A63" s="120"/>
      <c r="B63" s="121" t="s">
        <v>112</v>
      </c>
      <c r="C63" s="113">
        <v>1.4325068870523416</v>
      </c>
      <c r="D63" s="115">
        <v>104</v>
      </c>
      <c r="E63" s="114">
        <v>113</v>
      </c>
      <c r="F63" s="114">
        <v>118</v>
      </c>
      <c r="G63" s="114">
        <v>101</v>
      </c>
      <c r="H63" s="140">
        <v>87</v>
      </c>
      <c r="I63" s="115">
        <v>17</v>
      </c>
      <c r="J63" s="116">
        <v>19.540229885057471</v>
      </c>
    </row>
    <row r="64" spans="1:16" s="110" customFormat="1" ht="14.45" customHeight="1" x14ac:dyDescent="0.2">
      <c r="A64" s="120" t="s">
        <v>113</v>
      </c>
      <c r="B64" s="119" t="s">
        <v>116</v>
      </c>
      <c r="C64" s="113">
        <v>82.396694214876035</v>
      </c>
      <c r="D64" s="115">
        <v>5982</v>
      </c>
      <c r="E64" s="114">
        <v>6274</v>
      </c>
      <c r="F64" s="114">
        <v>6273</v>
      </c>
      <c r="G64" s="114">
        <v>6265</v>
      </c>
      <c r="H64" s="140">
        <v>6168</v>
      </c>
      <c r="I64" s="115">
        <v>-186</v>
      </c>
      <c r="J64" s="116">
        <v>-3.0155642023346303</v>
      </c>
    </row>
    <row r="65" spans="1:10" s="110" customFormat="1" ht="14.45" customHeight="1" x14ac:dyDescent="0.2">
      <c r="A65" s="123"/>
      <c r="B65" s="124" t="s">
        <v>117</v>
      </c>
      <c r="C65" s="125">
        <v>17.410468319559229</v>
      </c>
      <c r="D65" s="143">
        <v>1264</v>
      </c>
      <c r="E65" s="144">
        <v>1290</v>
      </c>
      <c r="F65" s="144">
        <v>1282</v>
      </c>
      <c r="G65" s="144">
        <v>1253</v>
      </c>
      <c r="H65" s="145">
        <v>1268</v>
      </c>
      <c r="I65" s="143">
        <v>-4</v>
      </c>
      <c r="J65" s="146">
        <v>-0.31545741324921134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7354</v>
      </c>
      <c r="G11" s="114">
        <v>7684</v>
      </c>
      <c r="H11" s="114">
        <v>7676</v>
      </c>
      <c r="I11" s="114">
        <v>7650</v>
      </c>
      <c r="J11" s="140">
        <v>7497</v>
      </c>
      <c r="K11" s="114">
        <v>-143</v>
      </c>
      <c r="L11" s="116">
        <v>-1.9074296385220755</v>
      </c>
    </row>
    <row r="12" spans="1:17" s="110" customFormat="1" ht="24" customHeight="1" x14ac:dyDescent="0.2">
      <c r="A12" s="604" t="s">
        <v>185</v>
      </c>
      <c r="B12" s="605"/>
      <c r="C12" s="605"/>
      <c r="D12" s="606"/>
      <c r="E12" s="113">
        <v>38.999184117487083</v>
      </c>
      <c r="F12" s="115">
        <v>2868</v>
      </c>
      <c r="G12" s="114">
        <v>2923</v>
      </c>
      <c r="H12" s="114">
        <v>2925</v>
      </c>
      <c r="I12" s="114">
        <v>2924</v>
      </c>
      <c r="J12" s="140">
        <v>2873</v>
      </c>
      <c r="K12" s="114">
        <v>-5</v>
      </c>
      <c r="L12" s="116">
        <v>-0.17403411068569441</v>
      </c>
    </row>
    <row r="13" spans="1:17" s="110" customFormat="1" ht="15" customHeight="1" x14ac:dyDescent="0.2">
      <c r="A13" s="120"/>
      <c r="B13" s="612" t="s">
        <v>107</v>
      </c>
      <c r="C13" s="612"/>
      <c r="E13" s="113">
        <v>61.000815882512917</v>
      </c>
      <c r="F13" s="115">
        <v>4486</v>
      </c>
      <c r="G13" s="114">
        <v>4761</v>
      </c>
      <c r="H13" s="114">
        <v>4751</v>
      </c>
      <c r="I13" s="114">
        <v>4726</v>
      </c>
      <c r="J13" s="140">
        <v>4624</v>
      </c>
      <c r="K13" s="114">
        <v>-138</v>
      </c>
      <c r="L13" s="116">
        <v>-2.9844290657439445</v>
      </c>
    </row>
    <row r="14" spans="1:17" s="110" customFormat="1" ht="22.5" customHeight="1" x14ac:dyDescent="0.2">
      <c r="A14" s="604" t="s">
        <v>186</v>
      </c>
      <c r="B14" s="605"/>
      <c r="C14" s="605"/>
      <c r="D14" s="606"/>
      <c r="E14" s="113">
        <v>15.868914876257818</v>
      </c>
      <c r="F14" s="115">
        <v>1167</v>
      </c>
      <c r="G14" s="114">
        <v>1258</v>
      </c>
      <c r="H14" s="114">
        <v>1240</v>
      </c>
      <c r="I14" s="114">
        <v>1287</v>
      </c>
      <c r="J14" s="140">
        <v>1190</v>
      </c>
      <c r="K14" s="114">
        <v>-23</v>
      </c>
      <c r="L14" s="116">
        <v>-1.9327731092436975</v>
      </c>
    </row>
    <row r="15" spans="1:17" s="110" customFormat="1" ht="15" customHeight="1" x14ac:dyDescent="0.2">
      <c r="A15" s="120"/>
      <c r="B15" s="119"/>
      <c r="C15" s="258" t="s">
        <v>106</v>
      </c>
      <c r="E15" s="113">
        <v>48.757497857754927</v>
      </c>
      <c r="F15" s="115">
        <v>569</v>
      </c>
      <c r="G15" s="114">
        <v>569</v>
      </c>
      <c r="H15" s="114">
        <v>562</v>
      </c>
      <c r="I15" s="114">
        <v>585</v>
      </c>
      <c r="J15" s="140">
        <v>546</v>
      </c>
      <c r="K15" s="114">
        <v>23</v>
      </c>
      <c r="L15" s="116">
        <v>4.2124542124542126</v>
      </c>
    </row>
    <row r="16" spans="1:17" s="110" customFormat="1" ht="15" customHeight="1" x14ac:dyDescent="0.2">
      <c r="A16" s="120"/>
      <c r="B16" s="119"/>
      <c r="C16" s="258" t="s">
        <v>107</v>
      </c>
      <c r="E16" s="113">
        <v>51.242502142245073</v>
      </c>
      <c r="F16" s="115">
        <v>598</v>
      </c>
      <c r="G16" s="114">
        <v>689</v>
      </c>
      <c r="H16" s="114">
        <v>678</v>
      </c>
      <c r="I16" s="114">
        <v>702</v>
      </c>
      <c r="J16" s="140">
        <v>644</v>
      </c>
      <c r="K16" s="114">
        <v>-46</v>
      </c>
      <c r="L16" s="116">
        <v>-7.1428571428571432</v>
      </c>
    </row>
    <row r="17" spans="1:12" s="110" customFormat="1" ht="15" customHeight="1" x14ac:dyDescent="0.2">
      <c r="A17" s="120"/>
      <c r="B17" s="121" t="s">
        <v>109</v>
      </c>
      <c r="C17" s="258"/>
      <c r="E17" s="113">
        <v>48.286646722871907</v>
      </c>
      <c r="F17" s="115">
        <v>3551</v>
      </c>
      <c r="G17" s="114">
        <v>3740</v>
      </c>
      <c r="H17" s="114">
        <v>3767</v>
      </c>
      <c r="I17" s="114">
        <v>3734</v>
      </c>
      <c r="J17" s="140">
        <v>3721</v>
      </c>
      <c r="K17" s="114">
        <v>-170</v>
      </c>
      <c r="L17" s="116">
        <v>-4.5686643375436713</v>
      </c>
    </row>
    <row r="18" spans="1:12" s="110" customFormat="1" ht="15" customHeight="1" x14ac:dyDescent="0.2">
      <c r="A18" s="120"/>
      <c r="B18" s="119"/>
      <c r="C18" s="258" t="s">
        <v>106</v>
      </c>
      <c r="E18" s="113">
        <v>33.652492255702619</v>
      </c>
      <c r="F18" s="115">
        <v>1195</v>
      </c>
      <c r="G18" s="114">
        <v>1235</v>
      </c>
      <c r="H18" s="114">
        <v>1245</v>
      </c>
      <c r="I18" s="114">
        <v>1223</v>
      </c>
      <c r="J18" s="140">
        <v>1227</v>
      </c>
      <c r="K18" s="114">
        <v>-32</v>
      </c>
      <c r="L18" s="116">
        <v>-2.6079869600651997</v>
      </c>
    </row>
    <row r="19" spans="1:12" s="110" customFormat="1" ht="15" customHeight="1" x14ac:dyDescent="0.2">
      <c r="A19" s="120"/>
      <c r="B19" s="119"/>
      <c r="C19" s="258" t="s">
        <v>107</v>
      </c>
      <c r="E19" s="113">
        <v>66.347507744297374</v>
      </c>
      <c r="F19" s="115">
        <v>2356</v>
      </c>
      <c r="G19" s="114">
        <v>2505</v>
      </c>
      <c r="H19" s="114">
        <v>2522</v>
      </c>
      <c r="I19" s="114">
        <v>2511</v>
      </c>
      <c r="J19" s="140">
        <v>2494</v>
      </c>
      <c r="K19" s="114">
        <v>-138</v>
      </c>
      <c r="L19" s="116">
        <v>-5.533279871692061</v>
      </c>
    </row>
    <row r="20" spans="1:12" s="110" customFormat="1" ht="15" customHeight="1" x14ac:dyDescent="0.2">
      <c r="A20" s="120"/>
      <c r="B20" s="121" t="s">
        <v>110</v>
      </c>
      <c r="C20" s="258"/>
      <c r="E20" s="113">
        <v>19.676366603209139</v>
      </c>
      <c r="F20" s="115">
        <v>1447</v>
      </c>
      <c r="G20" s="114">
        <v>1471</v>
      </c>
      <c r="H20" s="114">
        <v>1477</v>
      </c>
      <c r="I20" s="114">
        <v>1465</v>
      </c>
      <c r="J20" s="140">
        <v>1470</v>
      </c>
      <c r="K20" s="114">
        <v>-23</v>
      </c>
      <c r="L20" s="116">
        <v>-1.564625850340136</v>
      </c>
    </row>
    <row r="21" spans="1:12" s="110" customFormat="1" ht="15" customHeight="1" x14ac:dyDescent="0.2">
      <c r="A21" s="120"/>
      <c r="B21" s="119"/>
      <c r="C21" s="258" t="s">
        <v>106</v>
      </c>
      <c r="E21" s="113">
        <v>31.859018659295092</v>
      </c>
      <c r="F21" s="115">
        <v>461</v>
      </c>
      <c r="G21" s="114">
        <v>469</v>
      </c>
      <c r="H21" s="114">
        <v>471</v>
      </c>
      <c r="I21" s="114">
        <v>472</v>
      </c>
      <c r="J21" s="140">
        <v>492</v>
      </c>
      <c r="K21" s="114">
        <v>-31</v>
      </c>
      <c r="L21" s="116">
        <v>-6.3008130081300813</v>
      </c>
    </row>
    <row r="22" spans="1:12" s="110" customFormat="1" ht="15" customHeight="1" x14ac:dyDescent="0.2">
      <c r="A22" s="120"/>
      <c r="B22" s="119"/>
      <c r="C22" s="258" t="s">
        <v>107</v>
      </c>
      <c r="E22" s="113">
        <v>68.140981340704911</v>
      </c>
      <c r="F22" s="115">
        <v>986</v>
      </c>
      <c r="G22" s="114">
        <v>1002</v>
      </c>
      <c r="H22" s="114">
        <v>1006</v>
      </c>
      <c r="I22" s="114">
        <v>993</v>
      </c>
      <c r="J22" s="140">
        <v>978</v>
      </c>
      <c r="K22" s="114">
        <v>8</v>
      </c>
      <c r="L22" s="116">
        <v>0.81799591002044991</v>
      </c>
    </row>
    <row r="23" spans="1:12" s="110" customFormat="1" ht="15" customHeight="1" x14ac:dyDescent="0.2">
      <c r="A23" s="120"/>
      <c r="B23" s="121" t="s">
        <v>111</v>
      </c>
      <c r="C23" s="258"/>
      <c r="E23" s="113">
        <v>16.168071797661138</v>
      </c>
      <c r="F23" s="115">
        <v>1189</v>
      </c>
      <c r="G23" s="114">
        <v>1215</v>
      </c>
      <c r="H23" s="114">
        <v>1192</v>
      </c>
      <c r="I23" s="114">
        <v>1164</v>
      </c>
      <c r="J23" s="140">
        <v>1116</v>
      </c>
      <c r="K23" s="114">
        <v>73</v>
      </c>
      <c r="L23" s="116">
        <v>6.5412186379928317</v>
      </c>
    </row>
    <row r="24" spans="1:12" s="110" customFormat="1" ht="15" customHeight="1" x14ac:dyDescent="0.2">
      <c r="A24" s="120"/>
      <c r="B24" s="119"/>
      <c r="C24" s="258" t="s">
        <v>106</v>
      </c>
      <c r="E24" s="113">
        <v>54.079058031959633</v>
      </c>
      <c r="F24" s="115">
        <v>643</v>
      </c>
      <c r="G24" s="114">
        <v>650</v>
      </c>
      <c r="H24" s="114">
        <v>647</v>
      </c>
      <c r="I24" s="114">
        <v>644</v>
      </c>
      <c r="J24" s="140">
        <v>608</v>
      </c>
      <c r="K24" s="114">
        <v>35</v>
      </c>
      <c r="L24" s="116">
        <v>5.7565789473684212</v>
      </c>
    </row>
    <row r="25" spans="1:12" s="110" customFormat="1" ht="15" customHeight="1" x14ac:dyDescent="0.2">
      <c r="A25" s="120"/>
      <c r="B25" s="119"/>
      <c r="C25" s="258" t="s">
        <v>107</v>
      </c>
      <c r="E25" s="113">
        <v>45.920941968040367</v>
      </c>
      <c r="F25" s="115">
        <v>546</v>
      </c>
      <c r="G25" s="114">
        <v>565</v>
      </c>
      <c r="H25" s="114">
        <v>545</v>
      </c>
      <c r="I25" s="114">
        <v>520</v>
      </c>
      <c r="J25" s="140">
        <v>508</v>
      </c>
      <c r="K25" s="114">
        <v>38</v>
      </c>
      <c r="L25" s="116">
        <v>7.4803149606299213</v>
      </c>
    </row>
    <row r="26" spans="1:12" s="110" customFormat="1" ht="15" customHeight="1" x14ac:dyDescent="0.2">
      <c r="A26" s="120"/>
      <c r="C26" s="121" t="s">
        <v>187</v>
      </c>
      <c r="D26" s="110" t="s">
        <v>188</v>
      </c>
      <c r="E26" s="113">
        <v>1.5365787326624967</v>
      </c>
      <c r="F26" s="115">
        <v>113</v>
      </c>
      <c r="G26" s="114">
        <v>139</v>
      </c>
      <c r="H26" s="114">
        <v>140</v>
      </c>
      <c r="I26" s="114">
        <v>119</v>
      </c>
      <c r="J26" s="140">
        <v>101</v>
      </c>
      <c r="K26" s="114">
        <v>12</v>
      </c>
      <c r="L26" s="116">
        <v>11.881188118811881</v>
      </c>
    </row>
    <row r="27" spans="1:12" s="110" customFormat="1" ht="15" customHeight="1" x14ac:dyDescent="0.2">
      <c r="A27" s="120"/>
      <c r="B27" s="119"/>
      <c r="D27" s="259" t="s">
        <v>106</v>
      </c>
      <c r="E27" s="113">
        <v>49.557522123893804</v>
      </c>
      <c r="F27" s="115">
        <v>56</v>
      </c>
      <c r="G27" s="114">
        <v>73</v>
      </c>
      <c r="H27" s="114">
        <v>70</v>
      </c>
      <c r="I27" s="114">
        <v>55</v>
      </c>
      <c r="J27" s="140">
        <v>42</v>
      </c>
      <c r="K27" s="114">
        <v>14</v>
      </c>
      <c r="L27" s="116">
        <v>33.333333333333336</v>
      </c>
    </row>
    <row r="28" spans="1:12" s="110" customFormat="1" ht="15" customHeight="1" x14ac:dyDescent="0.2">
      <c r="A28" s="120"/>
      <c r="B28" s="119"/>
      <c r="D28" s="259" t="s">
        <v>107</v>
      </c>
      <c r="E28" s="113">
        <v>50.442477876106196</v>
      </c>
      <c r="F28" s="115">
        <v>57</v>
      </c>
      <c r="G28" s="114">
        <v>66</v>
      </c>
      <c r="H28" s="114">
        <v>70</v>
      </c>
      <c r="I28" s="114">
        <v>64</v>
      </c>
      <c r="J28" s="140">
        <v>59</v>
      </c>
      <c r="K28" s="114">
        <v>-2</v>
      </c>
      <c r="L28" s="116">
        <v>-3.3898305084745761</v>
      </c>
    </row>
    <row r="29" spans="1:12" s="110" customFormat="1" ht="24" customHeight="1" x14ac:dyDescent="0.2">
      <c r="A29" s="604" t="s">
        <v>189</v>
      </c>
      <c r="B29" s="605"/>
      <c r="C29" s="605"/>
      <c r="D29" s="606"/>
      <c r="E29" s="113">
        <v>85.327712809355447</v>
      </c>
      <c r="F29" s="115">
        <v>6275</v>
      </c>
      <c r="G29" s="114">
        <v>6581</v>
      </c>
      <c r="H29" s="114">
        <v>6609</v>
      </c>
      <c r="I29" s="114">
        <v>6599</v>
      </c>
      <c r="J29" s="140">
        <v>6429</v>
      </c>
      <c r="K29" s="114">
        <v>-154</v>
      </c>
      <c r="L29" s="116">
        <v>-2.3953958624980558</v>
      </c>
    </row>
    <row r="30" spans="1:12" s="110" customFormat="1" ht="15" customHeight="1" x14ac:dyDescent="0.2">
      <c r="A30" s="120"/>
      <c r="B30" s="119"/>
      <c r="C30" s="258" t="s">
        <v>106</v>
      </c>
      <c r="E30" s="113">
        <v>38.358565737051791</v>
      </c>
      <c r="F30" s="115">
        <v>2407</v>
      </c>
      <c r="G30" s="114">
        <v>2466</v>
      </c>
      <c r="H30" s="114">
        <v>2490</v>
      </c>
      <c r="I30" s="114">
        <v>2503</v>
      </c>
      <c r="J30" s="140">
        <v>2444</v>
      </c>
      <c r="K30" s="114">
        <v>-37</v>
      </c>
      <c r="L30" s="116">
        <v>-1.513911620294599</v>
      </c>
    </row>
    <row r="31" spans="1:12" s="110" customFormat="1" ht="15" customHeight="1" x14ac:dyDescent="0.2">
      <c r="A31" s="120"/>
      <c r="B31" s="119"/>
      <c r="C31" s="258" t="s">
        <v>107</v>
      </c>
      <c r="E31" s="113">
        <v>61.641434262948209</v>
      </c>
      <c r="F31" s="115">
        <v>3868</v>
      </c>
      <c r="G31" s="114">
        <v>4115</v>
      </c>
      <c r="H31" s="114">
        <v>4119</v>
      </c>
      <c r="I31" s="114">
        <v>4096</v>
      </c>
      <c r="J31" s="140">
        <v>3985</v>
      </c>
      <c r="K31" s="114">
        <v>-117</v>
      </c>
      <c r="L31" s="116">
        <v>-2.9360100376411542</v>
      </c>
    </row>
    <row r="32" spans="1:12" s="110" customFormat="1" ht="15" customHeight="1" x14ac:dyDescent="0.2">
      <c r="A32" s="120"/>
      <c r="B32" s="119" t="s">
        <v>117</v>
      </c>
      <c r="C32" s="258"/>
      <c r="E32" s="113">
        <v>14.50911068806092</v>
      </c>
      <c r="F32" s="114">
        <v>1067</v>
      </c>
      <c r="G32" s="114">
        <v>1087</v>
      </c>
      <c r="H32" s="114">
        <v>1052</v>
      </c>
      <c r="I32" s="114">
        <v>1035</v>
      </c>
      <c r="J32" s="140">
        <v>1053</v>
      </c>
      <c r="K32" s="114">
        <v>14</v>
      </c>
      <c r="L32" s="116">
        <v>1.3295346628679963</v>
      </c>
    </row>
    <row r="33" spans="1:12" s="110" customFormat="1" ht="15" customHeight="1" x14ac:dyDescent="0.2">
      <c r="A33" s="120"/>
      <c r="B33" s="119"/>
      <c r="C33" s="258" t="s">
        <v>106</v>
      </c>
      <c r="E33" s="113">
        <v>43.017806935332707</v>
      </c>
      <c r="F33" s="114">
        <v>459</v>
      </c>
      <c r="G33" s="114">
        <v>453</v>
      </c>
      <c r="H33" s="114">
        <v>434</v>
      </c>
      <c r="I33" s="114">
        <v>420</v>
      </c>
      <c r="J33" s="140">
        <v>426</v>
      </c>
      <c r="K33" s="114">
        <v>33</v>
      </c>
      <c r="L33" s="116">
        <v>7.746478873239437</v>
      </c>
    </row>
    <row r="34" spans="1:12" s="110" customFormat="1" ht="15" customHeight="1" x14ac:dyDescent="0.2">
      <c r="A34" s="120"/>
      <c r="B34" s="119"/>
      <c r="C34" s="258" t="s">
        <v>107</v>
      </c>
      <c r="E34" s="113">
        <v>56.982193064667293</v>
      </c>
      <c r="F34" s="114">
        <v>608</v>
      </c>
      <c r="G34" s="114">
        <v>634</v>
      </c>
      <c r="H34" s="114">
        <v>618</v>
      </c>
      <c r="I34" s="114">
        <v>615</v>
      </c>
      <c r="J34" s="140">
        <v>627</v>
      </c>
      <c r="K34" s="114">
        <v>-19</v>
      </c>
      <c r="L34" s="116">
        <v>-3.0303030303030303</v>
      </c>
    </row>
    <row r="35" spans="1:12" s="110" customFormat="1" ht="24" customHeight="1" x14ac:dyDescent="0.2">
      <c r="A35" s="604" t="s">
        <v>192</v>
      </c>
      <c r="B35" s="605"/>
      <c r="C35" s="605"/>
      <c r="D35" s="606"/>
      <c r="E35" s="113">
        <v>20.832200163176502</v>
      </c>
      <c r="F35" s="114">
        <v>1532</v>
      </c>
      <c r="G35" s="114">
        <v>1577</v>
      </c>
      <c r="H35" s="114">
        <v>1546</v>
      </c>
      <c r="I35" s="114">
        <v>1599</v>
      </c>
      <c r="J35" s="114">
        <v>1567</v>
      </c>
      <c r="K35" s="318">
        <v>-35</v>
      </c>
      <c r="L35" s="319">
        <v>-2.2335673261008298</v>
      </c>
    </row>
    <row r="36" spans="1:12" s="110" customFormat="1" ht="15" customHeight="1" x14ac:dyDescent="0.2">
      <c r="A36" s="120"/>
      <c r="B36" s="119"/>
      <c r="C36" s="258" t="s">
        <v>106</v>
      </c>
      <c r="E36" s="113">
        <v>38.968668407310702</v>
      </c>
      <c r="F36" s="114">
        <v>597</v>
      </c>
      <c r="G36" s="114">
        <v>598</v>
      </c>
      <c r="H36" s="114">
        <v>594</v>
      </c>
      <c r="I36" s="114">
        <v>596</v>
      </c>
      <c r="J36" s="114">
        <v>600</v>
      </c>
      <c r="K36" s="318">
        <v>-3</v>
      </c>
      <c r="L36" s="116">
        <v>-0.5</v>
      </c>
    </row>
    <row r="37" spans="1:12" s="110" customFormat="1" ht="15" customHeight="1" x14ac:dyDescent="0.2">
      <c r="A37" s="120"/>
      <c r="B37" s="119"/>
      <c r="C37" s="258" t="s">
        <v>107</v>
      </c>
      <c r="E37" s="113">
        <v>61.031331592689298</v>
      </c>
      <c r="F37" s="114">
        <v>935</v>
      </c>
      <c r="G37" s="114">
        <v>979</v>
      </c>
      <c r="H37" s="114">
        <v>952</v>
      </c>
      <c r="I37" s="114">
        <v>1003</v>
      </c>
      <c r="J37" s="140">
        <v>967</v>
      </c>
      <c r="K37" s="114">
        <v>-32</v>
      </c>
      <c r="L37" s="116">
        <v>-3.3092037228541882</v>
      </c>
    </row>
    <row r="38" spans="1:12" s="110" customFormat="1" ht="15" customHeight="1" x14ac:dyDescent="0.2">
      <c r="A38" s="120"/>
      <c r="B38" s="119" t="s">
        <v>328</v>
      </c>
      <c r="C38" s="258"/>
      <c r="E38" s="113">
        <v>50.163176502583624</v>
      </c>
      <c r="F38" s="114">
        <v>3689</v>
      </c>
      <c r="G38" s="114">
        <v>3827</v>
      </c>
      <c r="H38" s="114">
        <v>3830</v>
      </c>
      <c r="I38" s="114">
        <v>3790</v>
      </c>
      <c r="J38" s="140">
        <v>3713</v>
      </c>
      <c r="K38" s="114">
        <v>-24</v>
      </c>
      <c r="L38" s="116">
        <v>-0.64637759224346891</v>
      </c>
    </row>
    <row r="39" spans="1:12" s="110" customFormat="1" ht="15" customHeight="1" x14ac:dyDescent="0.2">
      <c r="A39" s="120"/>
      <c r="B39" s="119"/>
      <c r="C39" s="258" t="s">
        <v>106</v>
      </c>
      <c r="E39" s="113">
        <v>39.143399295201952</v>
      </c>
      <c r="F39" s="115">
        <v>1444</v>
      </c>
      <c r="G39" s="114">
        <v>1445</v>
      </c>
      <c r="H39" s="114">
        <v>1436</v>
      </c>
      <c r="I39" s="114">
        <v>1435</v>
      </c>
      <c r="J39" s="140">
        <v>1400</v>
      </c>
      <c r="K39" s="114">
        <v>44</v>
      </c>
      <c r="L39" s="116">
        <v>3.1428571428571428</v>
      </c>
    </row>
    <row r="40" spans="1:12" s="110" customFormat="1" ht="15" customHeight="1" x14ac:dyDescent="0.2">
      <c r="A40" s="120"/>
      <c r="B40" s="119"/>
      <c r="C40" s="258" t="s">
        <v>107</v>
      </c>
      <c r="E40" s="113">
        <v>60.856600704798048</v>
      </c>
      <c r="F40" s="115">
        <v>2245</v>
      </c>
      <c r="G40" s="114">
        <v>2382</v>
      </c>
      <c r="H40" s="114">
        <v>2394</v>
      </c>
      <c r="I40" s="114">
        <v>2355</v>
      </c>
      <c r="J40" s="140">
        <v>2313</v>
      </c>
      <c r="K40" s="114">
        <v>-68</v>
      </c>
      <c r="L40" s="116">
        <v>-2.9399048854301775</v>
      </c>
    </row>
    <row r="41" spans="1:12" s="110" customFormat="1" ht="15" customHeight="1" x14ac:dyDescent="0.2">
      <c r="A41" s="120"/>
      <c r="B41" s="320" t="s">
        <v>516</v>
      </c>
      <c r="C41" s="258"/>
      <c r="E41" s="113">
        <v>7.098177862387816</v>
      </c>
      <c r="F41" s="115">
        <v>522</v>
      </c>
      <c r="G41" s="114">
        <v>558</v>
      </c>
      <c r="H41" s="114">
        <v>555</v>
      </c>
      <c r="I41" s="114">
        <v>532</v>
      </c>
      <c r="J41" s="140">
        <v>514</v>
      </c>
      <c r="K41" s="114">
        <v>8</v>
      </c>
      <c r="L41" s="116">
        <v>1.556420233463035</v>
      </c>
    </row>
    <row r="42" spans="1:12" s="110" customFormat="1" ht="15" customHeight="1" x14ac:dyDescent="0.2">
      <c r="A42" s="120"/>
      <c r="B42" s="119"/>
      <c r="C42" s="268" t="s">
        <v>106</v>
      </c>
      <c r="D42" s="182"/>
      <c r="E42" s="113">
        <v>42.911877394636015</v>
      </c>
      <c r="F42" s="115">
        <v>224</v>
      </c>
      <c r="G42" s="114">
        <v>232</v>
      </c>
      <c r="H42" s="114">
        <v>234</v>
      </c>
      <c r="I42" s="114">
        <v>225</v>
      </c>
      <c r="J42" s="140">
        <v>222</v>
      </c>
      <c r="K42" s="114">
        <v>2</v>
      </c>
      <c r="L42" s="116">
        <v>0.90090090090090091</v>
      </c>
    </row>
    <row r="43" spans="1:12" s="110" customFormat="1" ht="15" customHeight="1" x14ac:dyDescent="0.2">
      <c r="A43" s="120"/>
      <c r="B43" s="119"/>
      <c r="C43" s="268" t="s">
        <v>107</v>
      </c>
      <c r="D43" s="182"/>
      <c r="E43" s="113">
        <v>57.088122605363985</v>
      </c>
      <c r="F43" s="115">
        <v>298</v>
      </c>
      <c r="G43" s="114">
        <v>326</v>
      </c>
      <c r="H43" s="114">
        <v>321</v>
      </c>
      <c r="I43" s="114">
        <v>307</v>
      </c>
      <c r="J43" s="140">
        <v>292</v>
      </c>
      <c r="K43" s="114">
        <v>6</v>
      </c>
      <c r="L43" s="116">
        <v>2.0547945205479454</v>
      </c>
    </row>
    <row r="44" spans="1:12" s="110" customFormat="1" ht="15" customHeight="1" x14ac:dyDescent="0.2">
      <c r="A44" s="120"/>
      <c r="B44" s="119" t="s">
        <v>205</v>
      </c>
      <c r="C44" s="268"/>
      <c r="D44" s="182"/>
      <c r="E44" s="113">
        <v>21.906445471852052</v>
      </c>
      <c r="F44" s="115">
        <v>1611</v>
      </c>
      <c r="G44" s="114">
        <v>1722</v>
      </c>
      <c r="H44" s="114">
        <v>1745</v>
      </c>
      <c r="I44" s="114">
        <v>1729</v>
      </c>
      <c r="J44" s="140">
        <v>1703</v>
      </c>
      <c r="K44" s="114">
        <v>-92</v>
      </c>
      <c r="L44" s="116">
        <v>-5.4022313564298301</v>
      </c>
    </row>
    <row r="45" spans="1:12" s="110" customFormat="1" ht="15" customHeight="1" x14ac:dyDescent="0.2">
      <c r="A45" s="120"/>
      <c r="B45" s="119"/>
      <c r="C45" s="268" t="s">
        <v>106</v>
      </c>
      <c r="D45" s="182"/>
      <c r="E45" s="113">
        <v>37.430167597765362</v>
      </c>
      <c r="F45" s="115">
        <v>603</v>
      </c>
      <c r="G45" s="114">
        <v>648</v>
      </c>
      <c r="H45" s="114">
        <v>661</v>
      </c>
      <c r="I45" s="114">
        <v>668</v>
      </c>
      <c r="J45" s="140">
        <v>651</v>
      </c>
      <c r="K45" s="114">
        <v>-48</v>
      </c>
      <c r="L45" s="116">
        <v>-7.3732718894009217</v>
      </c>
    </row>
    <row r="46" spans="1:12" s="110" customFormat="1" ht="15" customHeight="1" x14ac:dyDescent="0.2">
      <c r="A46" s="123"/>
      <c r="B46" s="124"/>
      <c r="C46" s="260" t="s">
        <v>107</v>
      </c>
      <c r="D46" s="261"/>
      <c r="E46" s="125">
        <v>62.569832402234638</v>
      </c>
      <c r="F46" s="143">
        <v>1008</v>
      </c>
      <c r="G46" s="144">
        <v>1074</v>
      </c>
      <c r="H46" s="144">
        <v>1084</v>
      </c>
      <c r="I46" s="144">
        <v>1061</v>
      </c>
      <c r="J46" s="145">
        <v>1052</v>
      </c>
      <c r="K46" s="144">
        <v>-44</v>
      </c>
      <c r="L46" s="146">
        <v>-4.1825095057034218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7354</v>
      </c>
      <c r="E11" s="114">
        <v>7684</v>
      </c>
      <c r="F11" s="114">
        <v>7676</v>
      </c>
      <c r="G11" s="114">
        <v>7650</v>
      </c>
      <c r="H11" s="140">
        <v>7497</v>
      </c>
      <c r="I11" s="115">
        <v>-143</v>
      </c>
      <c r="J11" s="116">
        <v>-1.9074296385220755</v>
      </c>
    </row>
    <row r="12" spans="1:15" s="110" customFormat="1" ht="24.95" customHeight="1" x14ac:dyDescent="0.2">
      <c r="A12" s="193" t="s">
        <v>132</v>
      </c>
      <c r="B12" s="194" t="s">
        <v>133</v>
      </c>
      <c r="C12" s="113">
        <v>0.99265705738373677</v>
      </c>
      <c r="D12" s="115">
        <v>73</v>
      </c>
      <c r="E12" s="114">
        <v>71</v>
      </c>
      <c r="F12" s="114">
        <v>79</v>
      </c>
      <c r="G12" s="114">
        <v>75</v>
      </c>
      <c r="H12" s="140">
        <v>71</v>
      </c>
      <c r="I12" s="115">
        <v>2</v>
      </c>
      <c r="J12" s="116">
        <v>2.816901408450704</v>
      </c>
    </row>
    <row r="13" spans="1:15" s="110" customFormat="1" ht="24.95" customHeight="1" x14ac:dyDescent="0.2">
      <c r="A13" s="193" t="s">
        <v>134</v>
      </c>
      <c r="B13" s="199" t="s">
        <v>214</v>
      </c>
      <c r="C13" s="113">
        <v>0.74789230350829483</v>
      </c>
      <c r="D13" s="115">
        <v>55</v>
      </c>
      <c r="E13" s="114">
        <v>60</v>
      </c>
      <c r="F13" s="114">
        <v>67</v>
      </c>
      <c r="G13" s="114">
        <v>65</v>
      </c>
      <c r="H13" s="140">
        <v>69</v>
      </c>
      <c r="I13" s="115">
        <v>-14</v>
      </c>
      <c r="J13" s="116">
        <v>-20.289855072463769</v>
      </c>
    </row>
    <row r="14" spans="1:15" s="287" customFormat="1" ht="24.95" customHeight="1" x14ac:dyDescent="0.2">
      <c r="A14" s="193" t="s">
        <v>215</v>
      </c>
      <c r="B14" s="199" t="s">
        <v>137</v>
      </c>
      <c r="C14" s="113">
        <v>4.5689420723415832</v>
      </c>
      <c r="D14" s="115">
        <v>336</v>
      </c>
      <c r="E14" s="114">
        <v>351</v>
      </c>
      <c r="F14" s="114">
        <v>343</v>
      </c>
      <c r="G14" s="114">
        <v>345</v>
      </c>
      <c r="H14" s="140">
        <v>353</v>
      </c>
      <c r="I14" s="115">
        <v>-17</v>
      </c>
      <c r="J14" s="116">
        <v>-4.8158640226628897</v>
      </c>
      <c r="K14" s="110"/>
      <c r="L14" s="110"/>
      <c r="M14" s="110"/>
      <c r="N14" s="110"/>
      <c r="O14" s="110"/>
    </row>
    <row r="15" spans="1:15" s="110" customFormat="1" ht="24.95" customHeight="1" x14ac:dyDescent="0.2">
      <c r="A15" s="193" t="s">
        <v>216</v>
      </c>
      <c r="B15" s="199" t="s">
        <v>217</v>
      </c>
      <c r="C15" s="113">
        <v>2.0940984498232256</v>
      </c>
      <c r="D15" s="115">
        <v>154</v>
      </c>
      <c r="E15" s="114">
        <v>171</v>
      </c>
      <c r="F15" s="114">
        <v>174</v>
      </c>
      <c r="G15" s="114">
        <v>169</v>
      </c>
      <c r="H15" s="140">
        <v>174</v>
      </c>
      <c r="I15" s="115">
        <v>-20</v>
      </c>
      <c r="J15" s="116">
        <v>-11.494252873563218</v>
      </c>
    </row>
    <row r="16" spans="1:15" s="287" customFormat="1" ht="24.95" customHeight="1" x14ac:dyDescent="0.2">
      <c r="A16" s="193" t="s">
        <v>218</v>
      </c>
      <c r="B16" s="199" t="s">
        <v>141</v>
      </c>
      <c r="C16" s="113">
        <v>1.7677454446559695</v>
      </c>
      <c r="D16" s="115">
        <v>130</v>
      </c>
      <c r="E16" s="114">
        <v>126</v>
      </c>
      <c r="F16" s="114">
        <v>120</v>
      </c>
      <c r="G16" s="114">
        <v>125</v>
      </c>
      <c r="H16" s="140">
        <v>125</v>
      </c>
      <c r="I16" s="115">
        <v>5</v>
      </c>
      <c r="J16" s="116">
        <v>4</v>
      </c>
      <c r="K16" s="110"/>
      <c r="L16" s="110"/>
      <c r="M16" s="110"/>
      <c r="N16" s="110"/>
      <c r="O16" s="110"/>
    </row>
    <row r="17" spans="1:15" s="110" customFormat="1" ht="24.95" customHeight="1" x14ac:dyDescent="0.2">
      <c r="A17" s="193" t="s">
        <v>142</v>
      </c>
      <c r="B17" s="199" t="s">
        <v>220</v>
      </c>
      <c r="C17" s="113">
        <v>0.70709817786238782</v>
      </c>
      <c r="D17" s="115">
        <v>52</v>
      </c>
      <c r="E17" s="114">
        <v>54</v>
      </c>
      <c r="F17" s="114">
        <v>49</v>
      </c>
      <c r="G17" s="114">
        <v>51</v>
      </c>
      <c r="H17" s="140">
        <v>54</v>
      </c>
      <c r="I17" s="115">
        <v>-2</v>
      </c>
      <c r="J17" s="116">
        <v>-3.7037037037037037</v>
      </c>
    </row>
    <row r="18" spans="1:15" s="287" customFormat="1" ht="24.95" customHeight="1" x14ac:dyDescent="0.2">
      <c r="A18" s="201" t="s">
        <v>144</v>
      </c>
      <c r="B18" s="202" t="s">
        <v>145</v>
      </c>
      <c r="C18" s="113">
        <v>4.6097361979874902</v>
      </c>
      <c r="D18" s="115">
        <v>339</v>
      </c>
      <c r="E18" s="114">
        <v>341</v>
      </c>
      <c r="F18" s="114">
        <v>346</v>
      </c>
      <c r="G18" s="114">
        <v>363</v>
      </c>
      <c r="H18" s="140">
        <v>375</v>
      </c>
      <c r="I18" s="115">
        <v>-36</v>
      </c>
      <c r="J18" s="116">
        <v>-9.6</v>
      </c>
      <c r="K18" s="110"/>
      <c r="L18" s="110"/>
      <c r="M18" s="110"/>
      <c r="N18" s="110"/>
      <c r="O18" s="110"/>
    </row>
    <row r="19" spans="1:15" s="110" customFormat="1" ht="24.95" customHeight="1" x14ac:dyDescent="0.2">
      <c r="A19" s="193" t="s">
        <v>146</v>
      </c>
      <c r="B19" s="199" t="s">
        <v>147</v>
      </c>
      <c r="C19" s="113">
        <v>17.187924938808813</v>
      </c>
      <c r="D19" s="115">
        <v>1264</v>
      </c>
      <c r="E19" s="114">
        <v>1292</v>
      </c>
      <c r="F19" s="114">
        <v>1278</v>
      </c>
      <c r="G19" s="114">
        <v>1296</v>
      </c>
      <c r="H19" s="140">
        <v>1282</v>
      </c>
      <c r="I19" s="115">
        <v>-18</v>
      </c>
      <c r="J19" s="116">
        <v>-1.4040561622464898</v>
      </c>
    </row>
    <row r="20" spans="1:15" s="287" customFormat="1" ht="24.95" customHeight="1" x14ac:dyDescent="0.2">
      <c r="A20" s="193" t="s">
        <v>148</v>
      </c>
      <c r="B20" s="199" t="s">
        <v>149</v>
      </c>
      <c r="C20" s="113">
        <v>4.6369322817514274</v>
      </c>
      <c r="D20" s="115">
        <v>341</v>
      </c>
      <c r="E20" s="114">
        <v>331</v>
      </c>
      <c r="F20" s="114">
        <v>333</v>
      </c>
      <c r="G20" s="114">
        <v>337</v>
      </c>
      <c r="H20" s="140">
        <v>331</v>
      </c>
      <c r="I20" s="115">
        <v>10</v>
      </c>
      <c r="J20" s="116">
        <v>3.0211480362537766</v>
      </c>
      <c r="K20" s="110"/>
      <c r="L20" s="110"/>
      <c r="M20" s="110"/>
      <c r="N20" s="110"/>
      <c r="O20" s="110"/>
    </row>
    <row r="21" spans="1:15" s="110" customFormat="1" ht="24.95" customHeight="1" x14ac:dyDescent="0.2">
      <c r="A21" s="201" t="s">
        <v>150</v>
      </c>
      <c r="B21" s="202" t="s">
        <v>151</v>
      </c>
      <c r="C21" s="113">
        <v>9.1650802284471045</v>
      </c>
      <c r="D21" s="115">
        <v>674</v>
      </c>
      <c r="E21" s="114">
        <v>857</v>
      </c>
      <c r="F21" s="114">
        <v>837</v>
      </c>
      <c r="G21" s="114">
        <v>850</v>
      </c>
      <c r="H21" s="140">
        <v>792</v>
      </c>
      <c r="I21" s="115">
        <v>-118</v>
      </c>
      <c r="J21" s="116">
        <v>-14.8989898989899</v>
      </c>
    </row>
    <row r="22" spans="1:15" s="110" customFormat="1" ht="24.95" customHeight="1" x14ac:dyDescent="0.2">
      <c r="A22" s="201" t="s">
        <v>152</v>
      </c>
      <c r="B22" s="199" t="s">
        <v>153</v>
      </c>
      <c r="C22" s="113">
        <v>1.4277943976067446</v>
      </c>
      <c r="D22" s="115">
        <v>105</v>
      </c>
      <c r="E22" s="114">
        <v>113</v>
      </c>
      <c r="F22" s="114">
        <v>105</v>
      </c>
      <c r="G22" s="114">
        <v>102</v>
      </c>
      <c r="H22" s="140">
        <v>112</v>
      </c>
      <c r="I22" s="115">
        <v>-7</v>
      </c>
      <c r="J22" s="116">
        <v>-6.25</v>
      </c>
    </row>
    <row r="23" spans="1:15" s="110" customFormat="1" ht="24.95" customHeight="1" x14ac:dyDescent="0.2">
      <c r="A23" s="193" t="s">
        <v>154</v>
      </c>
      <c r="B23" s="199" t="s">
        <v>155</v>
      </c>
      <c r="C23" s="113">
        <v>0.72069621974435683</v>
      </c>
      <c r="D23" s="115">
        <v>53</v>
      </c>
      <c r="E23" s="114">
        <v>58</v>
      </c>
      <c r="F23" s="114">
        <v>55</v>
      </c>
      <c r="G23" s="114">
        <v>53</v>
      </c>
      <c r="H23" s="140">
        <v>56</v>
      </c>
      <c r="I23" s="115">
        <v>-3</v>
      </c>
      <c r="J23" s="116">
        <v>-5.3571428571428568</v>
      </c>
    </row>
    <row r="24" spans="1:15" s="110" customFormat="1" ht="24.95" customHeight="1" x14ac:dyDescent="0.2">
      <c r="A24" s="193" t="s">
        <v>156</v>
      </c>
      <c r="B24" s="199" t="s">
        <v>221</v>
      </c>
      <c r="C24" s="113">
        <v>9.9945607832472128</v>
      </c>
      <c r="D24" s="115">
        <v>735</v>
      </c>
      <c r="E24" s="114">
        <v>730</v>
      </c>
      <c r="F24" s="114">
        <v>719</v>
      </c>
      <c r="G24" s="114">
        <v>713</v>
      </c>
      <c r="H24" s="140">
        <v>697</v>
      </c>
      <c r="I24" s="115">
        <v>38</v>
      </c>
      <c r="J24" s="116">
        <v>5.4519368723098998</v>
      </c>
    </row>
    <row r="25" spans="1:15" s="110" customFormat="1" ht="24.95" customHeight="1" x14ac:dyDescent="0.2">
      <c r="A25" s="193" t="s">
        <v>222</v>
      </c>
      <c r="B25" s="204" t="s">
        <v>159</v>
      </c>
      <c r="C25" s="113">
        <v>7.6285014957846071</v>
      </c>
      <c r="D25" s="115">
        <v>561</v>
      </c>
      <c r="E25" s="114">
        <v>562</v>
      </c>
      <c r="F25" s="114">
        <v>579</v>
      </c>
      <c r="G25" s="114">
        <v>528</v>
      </c>
      <c r="H25" s="140">
        <v>511</v>
      </c>
      <c r="I25" s="115">
        <v>50</v>
      </c>
      <c r="J25" s="116">
        <v>9.7847358121330732</v>
      </c>
    </row>
    <row r="26" spans="1:15" s="110" customFormat="1" ht="24.95" customHeight="1" x14ac:dyDescent="0.2">
      <c r="A26" s="201">
        <v>782.78300000000002</v>
      </c>
      <c r="B26" s="203" t="s">
        <v>160</v>
      </c>
      <c r="C26" s="113">
        <v>0.92466684797389176</v>
      </c>
      <c r="D26" s="115">
        <v>68</v>
      </c>
      <c r="E26" s="114">
        <v>68</v>
      </c>
      <c r="F26" s="114">
        <v>62</v>
      </c>
      <c r="G26" s="114">
        <v>72</v>
      </c>
      <c r="H26" s="140">
        <v>76</v>
      </c>
      <c r="I26" s="115">
        <v>-8</v>
      </c>
      <c r="J26" s="116">
        <v>-10.526315789473685</v>
      </c>
    </row>
    <row r="27" spans="1:15" s="110" customFormat="1" ht="24.95" customHeight="1" x14ac:dyDescent="0.2">
      <c r="A27" s="193" t="s">
        <v>161</v>
      </c>
      <c r="B27" s="199" t="s">
        <v>162</v>
      </c>
      <c r="C27" s="113">
        <v>0.6255099265705738</v>
      </c>
      <c r="D27" s="115">
        <v>46</v>
      </c>
      <c r="E27" s="114">
        <v>47</v>
      </c>
      <c r="F27" s="114">
        <v>62</v>
      </c>
      <c r="G27" s="114">
        <v>59</v>
      </c>
      <c r="H27" s="140">
        <v>50</v>
      </c>
      <c r="I27" s="115">
        <v>-4</v>
      </c>
      <c r="J27" s="116">
        <v>-8</v>
      </c>
    </row>
    <row r="28" spans="1:15" s="110" customFormat="1" ht="24.95" customHeight="1" x14ac:dyDescent="0.2">
      <c r="A28" s="193" t="s">
        <v>163</v>
      </c>
      <c r="B28" s="199" t="s">
        <v>164</v>
      </c>
      <c r="C28" s="113">
        <v>2.9371770465053033</v>
      </c>
      <c r="D28" s="115">
        <v>216</v>
      </c>
      <c r="E28" s="114">
        <v>234</v>
      </c>
      <c r="F28" s="114">
        <v>220</v>
      </c>
      <c r="G28" s="114">
        <v>229</v>
      </c>
      <c r="H28" s="140">
        <v>230</v>
      </c>
      <c r="I28" s="115">
        <v>-14</v>
      </c>
      <c r="J28" s="116">
        <v>-6.0869565217391308</v>
      </c>
    </row>
    <row r="29" spans="1:15" s="110" customFormat="1" ht="24.95" customHeight="1" x14ac:dyDescent="0.2">
      <c r="A29" s="193">
        <v>86</v>
      </c>
      <c r="B29" s="199" t="s">
        <v>165</v>
      </c>
      <c r="C29" s="113">
        <v>7.6556975795485451</v>
      </c>
      <c r="D29" s="115">
        <v>563</v>
      </c>
      <c r="E29" s="114">
        <v>567</v>
      </c>
      <c r="F29" s="114">
        <v>576</v>
      </c>
      <c r="G29" s="114">
        <v>582</v>
      </c>
      <c r="H29" s="140">
        <v>575</v>
      </c>
      <c r="I29" s="115">
        <v>-12</v>
      </c>
      <c r="J29" s="116">
        <v>-2.0869565217391304</v>
      </c>
    </row>
    <row r="30" spans="1:15" s="110" customFormat="1" ht="24.95" customHeight="1" x14ac:dyDescent="0.2">
      <c r="A30" s="193">
        <v>87.88</v>
      </c>
      <c r="B30" s="204" t="s">
        <v>166</v>
      </c>
      <c r="C30" s="113">
        <v>5.3984226271416915</v>
      </c>
      <c r="D30" s="115">
        <v>397</v>
      </c>
      <c r="E30" s="114">
        <v>411</v>
      </c>
      <c r="F30" s="114">
        <v>412</v>
      </c>
      <c r="G30" s="114">
        <v>403</v>
      </c>
      <c r="H30" s="140">
        <v>400</v>
      </c>
      <c r="I30" s="115">
        <v>-3</v>
      </c>
      <c r="J30" s="116">
        <v>-0.75</v>
      </c>
    </row>
    <row r="31" spans="1:15" s="110" customFormat="1" ht="24.95" customHeight="1" x14ac:dyDescent="0.2">
      <c r="A31" s="193" t="s">
        <v>167</v>
      </c>
      <c r="B31" s="199" t="s">
        <v>168</v>
      </c>
      <c r="C31" s="113">
        <v>20.777807995648626</v>
      </c>
      <c r="D31" s="115">
        <v>1528</v>
      </c>
      <c r="E31" s="114">
        <v>1591</v>
      </c>
      <c r="F31" s="114">
        <v>1603</v>
      </c>
      <c r="G31" s="114">
        <v>1578</v>
      </c>
      <c r="H31" s="140">
        <v>1517</v>
      </c>
      <c r="I31" s="115">
        <v>11</v>
      </c>
      <c r="J31" s="116">
        <v>0.72511535926170068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0.99265705738373677</v>
      </c>
      <c r="D34" s="115">
        <v>73</v>
      </c>
      <c r="E34" s="114">
        <v>71</v>
      </c>
      <c r="F34" s="114">
        <v>79</v>
      </c>
      <c r="G34" s="114">
        <v>75</v>
      </c>
      <c r="H34" s="140">
        <v>71</v>
      </c>
      <c r="I34" s="115">
        <v>2</v>
      </c>
      <c r="J34" s="116">
        <v>2.816901408450704</v>
      </c>
    </row>
    <row r="35" spans="1:10" s="110" customFormat="1" ht="24.95" customHeight="1" x14ac:dyDescent="0.2">
      <c r="A35" s="292" t="s">
        <v>171</v>
      </c>
      <c r="B35" s="293" t="s">
        <v>172</v>
      </c>
      <c r="C35" s="113">
        <v>9.9265705738373669</v>
      </c>
      <c r="D35" s="115">
        <v>730</v>
      </c>
      <c r="E35" s="114">
        <v>752</v>
      </c>
      <c r="F35" s="114">
        <v>756</v>
      </c>
      <c r="G35" s="114">
        <v>773</v>
      </c>
      <c r="H35" s="140">
        <v>797</v>
      </c>
      <c r="I35" s="115">
        <v>-67</v>
      </c>
      <c r="J35" s="116">
        <v>-8.4065244667503141</v>
      </c>
    </row>
    <row r="36" spans="1:10" s="110" customFormat="1" ht="24.95" customHeight="1" x14ac:dyDescent="0.2">
      <c r="A36" s="294" t="s">
        <v>173</v>
      </c>
      <c r="B36" s="295" t="s">
        <v>174</v>
      </c>
      <c r="C36" s="125">
        <v>89.080772368778895</v>
      </c>
      <c r="D36" s="143">
        <v>6551</v>
      </c>
      <c r="E36" s="144">
        <v>6861</v>
      </c>
      <c r="F36" s="144">
        <v>6841</v>
      </c>
      <c r="G36" s="144">
        <v>6802</v>
      </c>
      <c r="H36" s="145">
        <v>6629</v>
      </c>
      <c r="I36" s="143">
        <v>-78</v>
      </c>
      <c r="J36" s="146">
        <v>-1.1766480615477448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7354</v>
      </c>
      <c r="F11" s="264">
        <v>7684</v>
      </c>
      <c r="G11" s="264">
        <v>7676</v>
      </c>
      <c r="H11" s="264">
        <v>7650</v>
      </c>
      <c r="I11" s="265">
        <v>7497</v>
      </c>
      <c r="J11" s="263">
        <v>-143</v>
      </c>
      <c r="K11" s="266">
        <v>-1.9074296385220755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45.159097090019038</v>
      </c>
      <c r="E13" s="115">
        <v>3321</v>
      </c>
      <c r="F13" s="114">
        <v>3492</v>
      </c>
      <c r="G13" s="114">
        <v>3525</v>
      </c>
      <c r="H13" s="114">
        <v>3532</v>
      </c>
      <c r="I13" s="140">
        <v>3415</v>
      </c>
      <c r="J13" s="115">
        <v>-94</v>
      </c>
      <c r="K13" s="116">
        <v>-2.7525622254758417</v>
      </c>
    </row>
    <row r="14" spans="1:15" ht="15.95" customHeight="1" x14ac:dyDescent="0.2">
      <c r="A14" s="306" t="s">
        <v>230</v>
      </c>
      <c r="B14" s="307"/>
      <c r="C14" s="308"/>
      <c r="D14" s="113">
        <v>42.249116127277674</v>
      </c>
      <c r="E14" s="115">
        <v>3107</v>
      </c>
      <c r="F14" s="114">
        <v>3239</v>
      </c>
      <c r="G14" s="114">
        <v>3201</v>
      </c>
      <c r="H14" s="114">
        <v>3181</v>
      </c>
      <c r="I14" s="140">
        <v>3170</v>
      </c>
      <c r="J14" s="115">
        <v>-63</v>
      </c>
      <c r="K14" s="116">
        <v>-1.9873817034700316</v>
      </c>
    </row>
    <row r="15" spans="1:15" ht="15.95" customHeight="1" x14ac:dyDescent="0.2">
      <c r="A15" s="306" t="s">
        <v>231</v>
      </c>
      <c r="B15" s="307"/>
      <c r="C15" s="308"/>
      <c r="D15" s="113">
        <v>5.5480010878433506</v>
      </c>
      <c r="E15" s="115">
        <v>408</v>
      </c>
      <c r="F15" s="114">
        <v>398</v>
      </c>
      <c r="G15" s="114">
        <v>406</v>
      </c>
      <c r="H15" s="114">
        <v>380</v>
      </c>
      <c r="I15" s="140">
        <v>368</v>
      </c>
      <c r="J15" s="115">
        <v>40</v>
      </c>
      <c r="K15" s="116">
        <v>10.869565217391305</v>
      </c>
    </row>
    <row r="16" spans="1:15" ht="15.95" customHeight="1" x14ac:dyDescent="0.2">
      <c r="A16" s="306" t="s">
        <v>232</v>
      </c>
      <c r="B16" s="307"/>
      <c r="C16" s="308"/>
      <c r="D16" s="113">
        <v>2.5700299156921402</v>
      </c>
      <c r="E16" s="115">
        <v>189</v>
      </c>
      <c r="F16" s="114">
        <v>205</v>
      </c>
      <c r="G16" s="114">
        <v>191</v>
      </c>
      <c r="H16" s="114">
        <v>211</v>
      </c>
      <c r="I16" s="140">
        <v>219</v>
      </c>
      <c r="J16" s="115">
        <v>-30</v>
      </c>
      <c r="K16" s="116">
        <v>-13.698630136986301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0.87027468044601575</v>
      </c>
      <c r="E18" s="115">
        <v>64</v>
      </c>
      <c r="F18" s="114">
        <v>64</v>
      </c>
      <c r="G18" s="114">
        <v>66</v>
      </c>
      <c r="H18" s="114">
        <v>64</v>
      </c>
      <c r="I18" s="140">
        <v>57</v>
      </c>
      <c r="J18" s="115">
        <v>7</v>
      </c>
      <c r="K18" s="116">
        <v>12.280701754385966</v>
      </c>
    </row>
    <row r="19" spans="1:11" ht="14.1" customHeight="1" x14ac:dyDescent="0.2">
      <c r="A19" s="306" t="s">
        <v>235</v>
      </c>
      <c r="B19" s="307" t="s">
        <v>236</v>
      </c>
      <c r="C19" s="308"/>
      <c r="D19" s="113">
        <v>0.66630405221648081</v>
      </c>
      <c r="E19" s="115">
        <v>49</v>
      </c>
      <c r="F19" s="114">
        <v>50</v>
      </c>
      <c r="G19" s="114">
        <v>50</v>
      </c>
      <c r="H19" s="114">
        <v>48</v>
      </c>
      <c r="I19" s="140">
        <v>45</v>
      </c>
      <c r="J19" s="115">
        <v>4</v>
      </c>
      <c r="K19" s="116">
        <v>8.8888888888888893</v>
      </c>
    </row>
    <row r="20" spans="1:11" ht="14.1" customHeight="1" x14ac:dyDescent="0.2">
      <c r="A20" s="306">
        <v>12</v>
      </c>
      <c r="B20" s="307" t="s">
        <v>237</v>
      </c>
      <c r="C20" s="308"/>
      <c r="D20" s="113">
        <v>0.85667663856404674</v>
      </c>
      <c r="E20" s="115">
        <v>63</v>
      </c>
      <c r="F20" s="114">
        <v>62</v>
      </c>
      <c r="G20" s="114">
        <v>66</v>
      </c>
      <c r="H20" s="114">
        <v>61</v>
      </c>
      <c r="I20" s="140">
        <v>62</v>
      </c>
      <c r="J20" s="115">
        <v>1</v>
      </c>
      <c r="K20" s="116">
        <v>1.6129032258064515</v>
      </c>
    </row>
    <row r="21" spans="1:11" ht="14.1" customHeight="1" x14ac:dyDescent="0.2">
      <c r="A21" s="306">
        <v>21</v>
      </c>
      <c r="B21" s="307" t="s">
        <v>238</v>
      </c>
      <c r="C21" s="308"/>
      <c r="D21" s="113">
        <v>6.7990209409844987E-2</v>
      </c>
      <c r="E21" s="115">
        <v>5</v>
      </c>
      <c r="F21" s="114">
        <v>5</v>
      </c>
      <c r="G21" s="114">
        <v>6</v>
      </c>
      <c r="H21" s="114" t="s">
        <v>513</v>
      </c>
      <c r="I21" s="140" t="s">
        <v>513</v>
      </c>
      <c r="J21" s="115" t="s">
        <v>513</v>
      </c>
      <c r="K21" s="116" t="s">
        <v>513</v>
      </c>
    </row>
    <row r="22" spans="1:11" ht="14.1" customHeight="1" x14ac:dyDescent="0.2">
      <c r="A22" s="306">
        <v>22</v>
      </c>
      <c r="B22" s="307" t="s">
        <v>239</v>
      </c>
      <c r="C22" s="308"/>
      <c r="D22" s="113">
        <v>0.3127549632852869</v>
      </c>
      <c r="E22" s="115">
        <v>23</v>
      </c>
      <c r="F22" s="114">
        <v>29</v>
      </c>
      <c r="G22" s="114">
        <v>29</v>
      </c>
      <c r="H22" s="114">
        <v>28</v>
      </c>
      <c r="I22" s="140">
        <v>35</v>
      </c>
      <c r="J22" s="115">
        <v>-12</v>
      </c>
      <c r="K22" s="116">
        <v>-34.285714285714285</v>
      </c>
    </row>
    <row r="23" spans="1:11" ht="14.1" customHeight="1" x14ac:dyDescent="0.2">
      <c r="A23" s="306">
        <v>23</v>
      </c>
      <c r="B23" s="307" t="s">
        <v>240</v>
      </c>
      <c r="C23" s="308"/>
      <c r="D23" s="113">
        <v>0.36714713081316291</v>
      </c>
      <c r="E23" s="115">
        <v>27</v>
      </c>
      <c r="F23" s="114">
        <v>25</v>
      </c>
      <c r="G23" s="114">
        <v>25</v>
      </c>
      <c r="H23" s="114">
        <v>27</v>
      </c>
      <c r="I23" s="140">
        <v>29</v>
      </c>
      <c r="J23" s="115">
        <v>-2</v>
      </c>
      <c r="K23" s="116">
        <v>-6.8965517241379306</v>
      </c>
    </row>
    <row r="24" spans="1:11" ht="14.1" customHeight="1" x14ac:dyDescent="0.2">
      <c r="A24" s="306">
        <v>24</v>
      </c>
      <c r="B24" s="307" t="s">
        <v>241</v>
      </c>
      <c r="C24" s="308"/>
      <c r="D24" s="113">
        <v>0.51672559151482189</v>
      </c>
      <c r="E24" s="115">
        <v>38</v>
      </c>
      <c r="F24" s="114">
        <v>42</v>
      </c>
      <c r="G24" s="114">
        <v>37</v>
      </c>
      <c r="H24" s="114">
        <v>42</v>
      </c>
      <c r="I24" s="140">
        <v>43</v>
      </c>
      <c r="J24" s="115">
        <v>-5</v>
      </c>
      <c r="K24" s="116">
        <v>-11.627906976744185</v>
      </c>
    </row>
    <row r="25" spans="1:11" ht="14.1" customHeight="1" x14ac:dyDescent="0.2">
      <c r="A25" s="306">
        <v>25</v>
      </c>
      <c r="B25" s="307" t="s">
        <v>242</v>
      </c>
      <c r="C25" s="308"/>
      <c r="D25" s="113">
        <v>1.1422355180853958</v>
      </c>
      <c r="E25" s="115">
        <v>84</v>
      </c>
      <c r="F25" s="114">
        <v>86</v>
      </c>
      <c r="G25" s="114">
        <v>93</v>
      </c>
      <c r="H25" s="114">
        <v>86</v>
      </c>
      <c r="I25" s="140">
        <v>85</v>
      </c>
      <c r="J25" s="115">
        <v>-1</v>
      </c>
      <c r="K25" s="116">
        <v>-1.1764705882352942</v>
      </c>
    </row>
    <row r="26" spans="1:11" ht="14.1" customHeight="1" x14ac:dyDescent="0.2">
      <c r="A26" s="306">
        <v>26</v>
      </c>
      <c r="B26" s="307" t="s">
        <v>243</v>
      </c>
      <c r="C26" s="308"/>
      <c r="D26" s="113">
        <v>0.6119118846886048</v>
      </c>
      <c r="E26" s="115">
        <v>45</v>
      </c>
      <c r="F26" s="114">
        <v>45</v>
      </c>
      <c r="G26" s="114">
        <v>44</v>
      </c>
      <c r="H26" s="114">
        <v>41</v>
      </c>
      <c r="I26" s="140">
        <v>40</v>
      </c>
      <c r="J26" s="115">
        <v>5</v>
      </c>
      <c r="K26" s="116">
        <v>12.5</v>
      </c>
    </row>
    <row r="27" spans="1:11" ht="14.1" customHeight="1" x14ac:dyDescent="0.2">
      <c r="A27" s="306">
        <v>27</v>
      </c>
      <c r="B27" s="307" t="s">
        <v>244</v>
      </c>
      <c r="C27" s="308"/>
      <c r="D27" s="113">
        <v>0.27196083763937995</v>
      </c>
      <c r="E27" s="115">
        <v>20</v>
      </c>
      <c r="F27" s="114">
        <v>19</v>
      </c>
      <c r="G27" s="114">
        <v>15</v>
      </c>
      <c r="H27" s="114">
        <v>16</v>
      </c>
      <c r="I27" s="140">
        <v>16</v>
      </c>
      <c r="J27" s="115">
        <v>4</v>
      </c>
      <c r="K27" s="116">
        <v>25</v>
      </c>
    </row>
    <row r="28" spans="1:11" ht="14.1" customHeight="1" x14ac:dyDescent="0.2">
      <c r="A28" s="306">
        <v>28</v>
      </c>
      <c r="B28" s="307" t="s">
        <v>245</v>
      </c>
      <c r="C28" s="308"/>
      <c r="D28" s="113">
        <v>0.21756867011150394</v>
      </c>
      <c r="E28" s="115">
        <v>16</v>
      </c>
      <c r="F28" s="114">
        <v>15</v>
      </c>
      <c r="G28" s="114">
        <v>15</v>
      </c>
      <c r="H28" s="114">
        <v>18</v>
      </c>
      <c r="I28" s="140">
        <v>17</v>
      </c>
      <c r="J28" s="115">
        <v>-1</v>
      </c>
      <c r="K28" s="116">
        <v>-5.882352941176471</v>
      </c>
    </row>
    <row r="29" spans="1:11" ht="14.1" customHeight="1" x14ac:dyDescent="0.2">
      <c r="A29" s="306">
        <v>29</v>
      </c>
      <c r="B29" s="307" t="s">
        <v>246</v>
      </c>
      <c r="C29" s="308"/>
      <c r="D29" s="113">
        <v>2.9507750883872723</v>
      </c>
      <c r="E29" s="115">
        <v>217</v>
      </c>
      <c r="F29" s="114">
        <v>251</v>
      </c>
      <c r="G29" s="114">
        <v>245</v>
      </c>
      <c r="H29" s="114">
        <v>228</v>
      </c>
      <c r="I29" s="140">
        <v>232</v>
      </c>
      <c r="J29" s="115">
        <v>-15</v>
      </c>
      <c r="K29" s="116">
        <v>-6.4655172413793105</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2.6924122926298613</v>
      </c>
      <c r="E31" s="115">
        <v>198</v>
      </c>
      <c r="F31" s="114">
        <v>229</v>
      </c>
      <c r="G31" s="114">
        <v>224</v>
      </c>
      <c r="H31" s="114">
        <v>205</v>
      </c>
      <c r="I31" s="140">
        <v>214</v>
      </c>
      <c r="J31" s="115">
        <v>-16</v>
      </c>
      <c r="K31" s="116">
        <v>-7.4766355140186915</v>
      </c>
    </row>
    <row r="32" spans="1:11" ht="14.1" customHeight="1" x14ac:dyDescent="0.2">
      <c r="A32" s="306">
        <v>31</v>
      </c>
      <c r="B32" s="307" t="s">
        <v>251</v>
      </c>
      <c r="C32" s="308"/>
      <c r="D32" s="113">
        <v>0.12238237693772097</v>
      </c>
      <c r="E32" s="115">
        <v>9</v>
      </c>
      <c r="F32" s="114">
        <v>10</v>
      </c>
      <c r="G32" s="114">
        <v>9</v>
      </c>
      <c r="H32" s="114">
        <v>10</v>
      </c>
      <c r="I32" s="140">
        <v>12</v>
      </c>
      <c r="J32" s="115">
        <v>-3</v>
      </c>
      <c r="K32" s="116">
        <v>-25</v>
      </c>
    </row>
    <row r="33" spans="1:11" ht="14.1" customHeight="1" x14ac:dyDescent="0.2">
      <c r="A33" s="306">
        <v>32</v>
      </c>
      <c r="B33" s="307" t="s">
        <v>252</v>
      </c>
      <c r="C33" s="308"/>
      <c r="D33" s="113">
        <v>1.1694316018493336</v>
      </c>
      <c r="E33" s="115">
        <v>86</v>
      </c>
      <c r="F33" s="114">
        <v>86</v>
      </c>
      <c r="G33" s="114">
        <v>94</v>
      </c>
      <c r="H33" s="114">
        <v>105</v>
      </c>
      <c r="I33" s="140">
        <v>102</v>
      </c>
      <c r="J33" s="115">
        <v>-16</v>
      </c>
      <c r="K33" s="116">
        <v>-15.686274509803921</v>
      </c>
    </row>
    <row r="34" spans="1:11" ht="14.1" customHeight="1" x14ac:dyDescent="0.2">
      <c r="A34" s="306">
        <v>33</v>
      </c>
      <c r="B34" s="307" t="s">
        <v>253</v>
      </c>
      <c r="C34" s="308"/>
      <c r="D34" s="113">
        <v>0.5439216752787599</v>
      </c>
      <c r="E34" s="115">
        <v>40</v>
      </c>
      <c r="F34" s="114">
        <v>35</v>
      </c>
      <c r="G34" s="114">
        <v>39</v>
      </c>
      <c r="H34" s="114">
        <v>43</v>
      </c>
      <c r="I34" s="140">
        <v>47</v>
      </c>
      <c r="J34" s="115">
        <v>-7</v>
      </c>
      <c r="K34" s="116">
        <v>-14.893617021276595</v>
      </c>
    </row>
    <row r="35" spans="1:11" ht="14.1" customHeight="1" x14ac:dyDescent="0.2">
      <c r="A35" s="306">
        <v>34</v>
      </c>
      <c r="B35" s="307" t="s">
        <v>254</v>
      </c>
      <c r="C35" s="308"/>
      <c r="D35" s="113">
        <v>4.8001087843350554</v>
      </c>
      <c r="E35" s="115">
        <v>353</v>
      </c>
      <c r="F35" s="114">
        <v>348</v>
      </c>
      <c r="G35" s="114">
        <v>344</v>
      </c>
      <c r="H35" s="114">
        <v>342</v>
      </c>
      <c r="I35" s="140">
        <v>336</v>
      </c>
      <c r="J35" s="115">
        <v>17</v>
      </c>
      <c r="K35" s="116">
        <v>5.0595238095238093</v>
      </c>
    </row>
    <row r="36" spans="1:11" ht="14.1" customHeight="1" x14ac:dyDescent="0.2">
      <c r="A36" s="306">
        <v>41</v>
      </c>
      <c r="B36" s="307" t="s">
        <v>255</v>
      </c>
      <c r="C36" s="308"/>
      <c r="D36" s="113">
        <v>0.13598041881968997</v>
      </c>
      <c r="E36" s="115">
        <v>10</v>
      </c>
      <c r="F36" s="114">
        <v>13</v>
      </c>
      <c r="G36" s="114">
        <v>12</v>
      </c>
      <c r="H36" s="114">
        <v>16</v>
      </c>
      <c r="I36" s="140">
        <v>15</v>
      </c>
      <c r="J36" s="115">
        <v>-5</v>
      </c>
      <c r="K36" s="116">
        <v>-33.333333333333336</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0.35354908893119391</v>
      </c>
      <c r="E38" s="115">
        <v>26</v>
      </c>
      <c r="F38" s="114">
        <v>26</v>
      </c>
      <c r="G38" s="114">
        <v>24</v>
      </c>
      <c r="H38" s="114">
        <v>27</v>
      </c>
      <c r="I38" s="140">
        <v>26</v>
      </c>
      <c r="J38" s="115">
        <v>0</v>
      </c>
      <c r="K38" s="116">
        <v>0</v>
      </c>
    </row>
    <row r="39" spans="1:11" ht="14.1" customHeight="1" x14ac:dyDescent="0.2">
      <c r="A39" s="306">
        <v>51</v>
      </c>
      <c r="B39" s="307" t="s">
        <v>258</v>
      </c>
      <c r="C39" s="308"/>
      <c r="D39" s="113">
        <v>11.177590426978515</v>
      </c>
      <c r="E39" s="115">
        <v>822</v>
      </c>
      <c r="F39" s="114">
        <v>858</v>
      </c>
      <c r="G39" s="114">
        <v>845</v>
      </c>
      <c r="H39" s="114">
        <v>841</v>
      </c>
      <c r="I39" s="140">
        <v>839</v>
      </c>
      <c r="J39" s="115">
        <v>-17</v>
      </c>
      <c r="K39" s="116">
        <v>-2.026221692491061</v>
      </c>
    </row>
    <row r="40" spans="1:11" ht="14.1" customHeight="1" x14ac:dyDescent="0.2">
      <c r="A40" s="306" t="s">
        <v>259</v>
      </c>
      <c r="B40" s="307" t="s">
        <v>260</v>
      </c>
      <c r="C40" s="308"/>
      <c r="D40" s="113">
        <v>10.932825673103073</v>
      </c>
      <c r="E40" s="115">
        <v>804</v>
      </c>
      <c r="F40" s="114">
        <v>836</v>
      </c>
      <c r="G40" s="114">
        <v>823</v>
      </c>
      <c r="H40" s="114">
        <v>819</v>
      </c>
      <c r="I40" s="140">
        <v>819</v>
      </c>
      <c r="J40" s="115">
        <v>-15</v>
      </c>
      <c r="K40" s="116">
        <v>-1.8315018315018314</v>
      </c>
    </row>
    <row r="41" spans="1:11" ht="14.1" customHeight="1" x14ac:dyDescent="0.2">
      <c r="A41" s="306"/>
      <c r="B41" s="307" t="s">
        <v>261</v>
      </c>
      <c r="C41" s="308"/>
      <c r="D41" s="113">
        <v>3.1275496328528694</v>
      </c>
      <c r="E41" s="115">
        <v>230</v>
      </c>
      <c r="F41" s="114">
        <v>235</v>
      </c>
      <c r="G41" s="114">
        <v>229</v>
      </c>
      <c r="H41" s="114">
        <v>222</v>
      </c>
      <c r="I41" s="140">
        <v>238</v>
      </c>
      <c r="J41" s="115">
        <v>-8</v>
      </c>
      <c r="K41" s="116">
        <v>-3.3613445378151261</v>
      </c>
    </row>
    <row r="42" spans="1:11" ht="14.1" customHeight="1" x14ac:dyDescent="0.2">
      <c r="A42" s="306">
        <v>52</v>
      </c>
      <c r="B42" s="307" t="s">
        <v>262</v>
      </c>
      <c r="C42" s="308"/>
      <c r="D42" s="113">
        <v>5.5480010878433506</v>
      </c>
      <c r="E42" s="115">
        <v>408</v>
      </c>
      <c r="F42" s="114">
        <v>421</v>
      </c>
      <c r="G42" s="114">
        <v>417</v>
      </c>
      <c r="H42" s="114">
        <v>396</v>
      </c>
      <c r="I42" s="140">
        <v>388</v>
      </c>
      <c r="J42" s="115">
        <v>20</v>
      </c>
      <c r="K42" s="116">
        <v>5.1546391752577323</v>
      </c>
    </row>
    <row r="43" spans="1:11" ht="14.1" customHeight="1" x14ac:dyDescent="0.2">
      <c r="A43" s="306" t="s">
        <v>263</v>
      </c>
      <c r="B43" s="307" t="s">
        <v>264</v>
      </c>
      <c r="C43" s="308"/>
      <c r="D43" s="113">
        <v>5.4528147946695675</v>
      </c>
      <c r="E43" s="115">
        <v>401</v>
      </c>
      <c r="F43" s="114">
        <v>415</v>
      </c>
      <c r="G43" s="114">
        <v>409</v>
      </c>
      <c r="H43" s="114">
        <v>390</v>
      </c>
      <c r="I43" s="140">
        <v>381</v>
      </c>
      <c r="J43" s="115">
        <v>20</v>
      </c>
      <c r="K43" s="116">
        <v>5.2493438320209975</v>
      </c>
    </row>
    <row r="44" spans="1:11" ht="14.1" customHeight="1" x14ac:dyDescent="0.2">
      <c r="A44" s="306">
        <v>53</v>
      </c>
      <c r="B44" s="307" t="s">
        <v>265</v>
      </c>
      <c r="C44" s="308"/>
      <c r="D44" s="113">
        <v>2.1620886592330706</v>
      </c>
      <c r="E44" s="115">
        <v>159</v>
      </c>
      <c r="F44" s="114">
        <v>152</v>
      </c>
      <c r="G44" s="114">
        <v>153</v>
      </c>
      <c r="H44" s="114">
        <v>161</v>
      </c>
      <c r="I44" s="140">
        <v>147</v>
      </c>
      <c r="J44" s="115">
        <v>12</v>
      </c>
      <c r="K44" s="116">
        <v>8.1632653061224492</v>
      </c>
    </row>
    <row r="45" spans="1:11" ht="14.1" customHeight="1" x14ac:dyDescent="0.2">
      <c r="A45" s="306" t="s">
        <v>266</v>
      </c>
      <c r="B45" s="307" t="s">
        <v>267</v>
      </c>
      <c r="C45" s="308"/>
      <c r="D45" s="113">
        <v>1.9309219472395975</v>
      </c>
      <c r="E45" s="115">
        <v>142</v>
      </c>
      <c r="F45" s="114">
        <v>135</v>
      </c>
      <c r="G45" s="114">
        <v>135</v>
      </c>
      <c r="H45" s="114">
        <v>144</v>
      </c>
      <c r="I45" s="140">
        <v>131</v>
      </c>
      <c r="J45" s="115">
        <v>11</v>
      </c>
      <c r="K45" s="116">
        <v>8.3969465648854964</v>
      </c>
    </row>
    <row r="46" spans="1:11" ht="14.1" customHeight="1" x14ac:dyDescent="0.2">
      <c r="A46" s="306">
        <v>54</v>
      </c>
      <c r="B46" s="307" t="s">
        <v>268</v>
      </c>
      <c r="C46" s="308"/>
      <c r="D46" s="113">
        <v>13.27168887680174</v>
      </c>
      <c r="E46" s="115">
        <v>976</v>
      </c>
      <c r="F46" s="114">
        <v>977</v>
      </c>
      <c r="G46" s="114">
        <v>976</v>
      </c>
      <c r="H46" s="114">
        <v>988</v>
      </c>
      <c r="I46" s="140">
        <v>981</v>
      </c>
      <c r="J46" s="115">
        <v>-5</v>
      </c>
      <c r="K46" s="116">
        <v>-0.509683995922528</v>
      </c>
    </row>
    <row r="47" spans="1:11" ht="14.1" customHeight="1" x14ac:dyDescent="0.2">
      <c r="A47" s="306">
        <v>61</v>
      </c>
      <c r="B47" s="307" t="s">
        <v>269</v>
      </c>
      <c r="C47" s="308"/>
      <c r="D47" s="113">
        <v>0.66630405221648081</v>
      </c>
      <c r="E47" s="115">
        <v>49</v>
      </c>
      <c r="F47" s="114">
        <v>48</v>
      </c>
      <c r="G47" s="114">
        <v>50</v>
      </c>
      <c r="H47" s="114">
        <v>45</v>
      </c>
      <c r="I47" s="140">
        <v>42</v>
      </c>
      <c r="J47" s="115">
        <v>7</v>
      </c>
      <c r="K47" s="116">
        <v>16.666666666666668</v>
      </c>
    </row>
    <row r="48" spans="1:11" ht="14.1" customHeight="1" x14ac:dyDescent="0.2">
      <c r="A48" s="306">
        <v>62</v>
      </c>
      <c r="B48" s="307" t="s">
        <v>270</v>
      </c>
      <c r="C48" s="308"/>
      <c r="D48" s="113">
        <v>10.484090290998097</v>
      </c>
      <c r="E48" s="115">
        <v>771</v>
      </c>
      <c r="F48" s="114">
        <v>818</v>
      </c>
      <c r="G48" s="114">
        <v>851</v>
      </c>
      <c r="H48" s="114">
        <v>858</v>
      </c>
      <c r="I48" s="140">
        <v>796</v>
      </c>
      <c r="J48" s="115">
        <v>-25</v>
      </c>
      <c r="K48" s="116">
        <v>-3.1407035175879399</v>
      </c>
    </row>
    <row r="49" spans="1:11" ht="14.1" customHeight="1" x14ac:dyDescent="0.2">
      <c r="A49" s="306">
        <v>63</v>
      </c>
      <c r="B49" s="307" t="s">
        <v>271</v>
      </c>
      <c r="C49" s="308"/>
      <c r="D49" s="113">
        <v>7.5469132444927931</v>
      </c>
      <c r="E49" s="115">
        <v>555</v>
      </c>
      <c r="F49" s="114">
        <v>673</v>
      </c>
      <c r="G49" s="114">
        <v>666</v>
      </c>
      <c r="H49" s="114">
        <v>661</v>
      </c>
      <c r="I49" s="140">
        <v>618</v>
      </c>
      <c r="J49" s="115">
        <v>-63</v>
      </c>
      <c r="K49" s="116">
        <v>-10.194174757281553</v>
      </c>
    </row>
    <row r="50" spans="1:11" ht="14.1" customHeight="1" x14ac:dyDescent="0.2">
      <c r="A50" s="306" t="s">
        <v>272</v>
      </c>
      <c r="B50" s="307" t="s">
        <v>273</v>
      </c>
      <c r="C50" s="308"/>
      <c r="D50" s="113">
        <v>0.74789230350829483</v>
      </c>
      <c r="E50" s="115">
        <v>55</v>
      </c>
      <c r="F50" s="114">
        <v>62</v>
      </c>
      <c r="G50" s="114">
        <v>64</v>
      </c>
      <c r="H50" s="114">
        <v>59</v>
      </c>
      <c r="I50" s="140">
        <v>52</v>
      </c>
      <c r="J50" s="115">
        <v>3</v>
      </c>
      <c r="K50" s="116">
        <v>5.7692307692307692</v>
      </c>
    </row>
    <row r="51" spans="1:11" ht="14.1" customHeight="1" x14ac:dyDescent="0.2">
      <c r="A51" s="306" t="s">
        <v>274</v>
      </c>
      <c r="B51" s="307" t="s">
        <v>275</v>
      </c>
      <c r="C51" s="308"/>
      <c r="D51" s="113">
        <v>6.6630405221648079</v>
      </c>
      <c r="E51" s="115">
        <v>490</v>
      </c>
      <c r="F51" s="114">
        <v>599</v>
      </c>
      <c r="G51" s="114">
        <v>588</v>
      </c>
      <c r="H51" s="114">
        <v>587</v>
      </c>
      <c r="I51" s="140">
        <v>551</v>
      </c>
      <c r="J51" s="115">
        <v>-61</v>
      </c>
      <c r="K51" s="116">
        <v>-11.070780399274048</v>
      </c>
    </row>
    <row r="52" spans="1:11" ht="14.1" customHeight="1" x14ac:dyDescent="0.2">
      <c r="A52" s="306">
        <v>71</v>
      </c>
      <c r="B52" s="307" t="s">
        <v>276</v>
      </c>
      <c r="C52" s="308"/>
      <c r="D52" s="113">
        <v>12.904541745988578</v>
      </c>
      <c r="E52" s="115">
        <v>949</v>
      </c>
      <c r="F52" s="114">
        <v>964</v>
      </c>
      <c r="G52" s="114">
        <v>945</v>
      </c>
      <c r="H52" s="114">
        <v>950</v>
      </c>
      <c r="I52" s="140">
        <v>961</v>
      </c>
      <c r="J52" s="115">
        <v>-12</v>
      </c>
      <c r="K52" s="116">
        <v>-1.2486992715920915</v>
      </c>
    </row>
    <row r="53" spans="1:11" ht="14.1" customHeight="1" x14ac:dyDescent="0.2">
      <c r="A53" s="306" t="s">
        <v>277</v>
      </c>
      <c r="B53" s="307" t="s">
        <v>278</v>
      </c>
      <c r="C53" s="308"/>
      <c r="D53" s="113">
        <v>0.99265705738373677</v>
      </c>
      <c r="E53" s="115">
        <v>73</v>
      </c>
      <c r="F53" s="114">
        <v>75</v>
      </c>
      <c r="G53" s="114">
        <v>76</v>
      </c>
      <c r="H53" s="114">
        <v>66</v>
      </c>
      <c r="I53" s="140">
        <v>70</v>
      </c>
      <c r="J53" s="115">
        <v>3</v>
      </c>
      <c r="K53" s="116">
        <v>4.2857142857142856</v>
      </c>
    </row>
    <row r="54" spans="1:11" ht="14.1" customHeight="1" x14ac:dyDescent="0.2">
      <c r="A54" s="306" t="s">
        <v>279</v>
      </c>
      <c r="B54" s="307" t="s">
        <v>280</v>
      </c>
      <c r="C54" s="308"/>
      <c r="D54" s="113">
        <v>11.435953222735925</v>
      </c>
      <c r="E54" s="115">
        <v>841</v>
      </c>
      <c r="F54" s="114">
        <v>858</v>
      </c>
      <c r="G54" s="114">
        <v>839</v>
      </c>
      <c r="H54" s="114">
        <v>852</v>
      </c>
      <c r="I54" s="140">
        <v>856</v>
      </c>
      <c r="J54" s="115">
        <v>-15</v>
      </c>
      <c r="K54" s="116">
        <v>-1.7523364485981308</v>
      </c>
    </row>
    <row r="55" spans="1:11" ht="14.1" customHeight="1" x14ac:dyDescent="0.2">
      <c r="A55" s="306">
        <v>72</v>
      </c>
      <c r="B55" s="307" t="s">
        <v>281</v>
      </c>
      <c r="C55" s="308"/>
      <c r="D55" s="113">
        <v>1.0198531411476748</v>
      </c>
      <c r="E55" s="115">
        <v>75</v>
      </c>
      <c r="F55" s="114">
        <v>71</v>
      </c>
      <c r="G55" s="114">
        <v>73</v>
      </c>
      <c r="H55" s="114">
        <v>70</v>
      </c>
      <c r="I55" s="140">
        <v>68</v>
      </c>
      <c r="J55" s="115">
        <v>7</v>
      </c>
      <c r="K55" s="116">
        <v>10.294117647058824</v>
      </c>
    </row>
    <row r="56" spans="1:11" ht="14.1" customHeight="1" x14ac:dyDescent="0.2">
      <c r="A56" s="306" t="s">
        <v>282</v>
      </c>
      <c r="B56" s="307" t="s">
        <v>283</v>
      </c>
      <c r="C56" s="308"/>
      <c r="D56" s="113">
        <v>0.10878433505575197</v>
      </c>
      <c r="E56" s="115">
        <v>8</v>
      </c>
      <c r="F56" s="114">
        <v>7</v>
      </c>
      <c r="G56" s="114">
        <v>8</v>
      </c>
      <c r="H56" s="114">
        <v>8</v>
      </c>
      <c r="I56" s="140">
        <v>8</v>
      </c>
      <c r="J56" s="115">
        <v>0</v>
      </c>
      <c r="K56" s="116">
        <v>0</v>
      </c>
    </row>
    <row r="57" spans="1:11" ht="14.1" customHeight="1" x14ac:dyDescent="0.2">
      <c r="A57" s="306" t="s">
        <v>284</v>
      </c>
      <c r="B57" s="307" t="s">
        <v>285</v>
      </c>
      <c r="C57" s="308"/>
      <c r="D57" s="113">
        <v>0.5711177590426979</v>
      </c>
      <c r="E57" s="115">
        <v>42</v>
      </c>
      <c r="F57" s="114">
        <v>41</v>
      </c>
      <c r="G57" s="114">
        <v>43</v>
      </c>
      <c r="H57" s="114">
        <v>39</v>
      </c>
      <c r="I57" s="140">
        <v>39</v>
      </c>
      <c r="J57" s="115">
        <v>3</v>
      </c>
      <c r="K57" s="116">
        <v>7.6923076923076925</v>
      </c>
    </row>
    <row r="58" spans="1:11" ht="14.1" customHeight="1" x14ac:dyDescent="0.2">
      <c r="A58" s="306">
        <v>73</v>
      </c>
      <c r="B58" s="307" t="s">
        <v>286</v>
      </c>
      <c r="C58" s="308"/>
      <c r="D58" s="113">
        <v>0.99265705738373677</v>
      </c>
      <c r="E58" s="115">
        <v>73</v>
      </c>
      <c r="F58" s="114">
        <v>72</v>
      </c>
      <c r="G58" s="114">
        <v>80</v>
      </c>
      <c r="H58" s="114">
        <v>78</v>
      </c>
      <c r="I58" s="140">
        <v>71</v>
      </c>
      <c r="J58" s="115">
        <v>2</v>
      </c>
      <c r="K58" s="116">
        <v>2.816901408450704</v>
      </c>
    </row>
    <row r="59" spans="1:11" ht="14.1" customHeight="1" x14ac:dyDescent="0.2">
      <c r="A59" s="306" t="s">
        <v>287</v>
      </c>
      <c r="B59" s="307" t="s">
        <v>288</v>
      </c>
      <c r="C59" s="308"/>
      <c r="D59" s="113">
        <v>0.69350013598041882</v>
      </c>
      <c r="E59" s="115">
        <v>51</v>
      </c>
      <c r="F59" s="114">
        <v>48</v>
      </c>
      <c r="G59" s="114">
        <v>54</v>
      </c>
      <c r="H59" s="114">
        <v>53</v>
      </c>
      <c r="I59" s="140">
        <v>48</v>
      </c>
      <c r="J59" s="115">
        <v>3</v>
      </c>
      <c r="K59" s="116">
        <v>6.25</v>
      </c>
    </row>
    <row r="60" spans="1:11" ht="14.1" customHeight="1" x14ac:dyDescent="0.2">
      <c r="A60" s="306">
        <v>81</v>
      </c>
      <c r="B60" s="307" t="s">
        <v>289</v>
      </c>
      <c r="C60" s="308"/>
      <c r="D60" s="113">
        <v>4.5417459885776452</v>
      </c>
      <c r="E60" s="115">
        <v>334</v>
      </c>
      <c r="F60" s="114">
        <v>350</v>
      </c>
      <c r="G60" s="114">
        <v>362</v>
      </c>
      <c r="H60" s="114">
        <v>372</v>
      </c>
      <c r="I60" s="140">
        <v>375</v>
      </c>
      <c r="J60" s="115">
        <v>-41</v>
      </c>
      <c r="K60" s="116">
        <v>-10.933333333333334</v>
      </c>
    </row>
    <row r="61" spans="1:11" ht="14.1" customHeight="1" x14ac:dyDescent="0.2">
      <c r="A61" s="306" t="s">
        <v>290</v>
      </c>
      <c r="B61" s="307" t="s">
        <v>291</v>
      </c>
      <c r="C61" s="308"/>
      <c r="D61" s="113">
        <v>1.6045689420723417</v>
      </c>
      <c r="E61" s="115">
        <v>118</v>
      </c>
      <c r="F61" s="114">
        <v>123</v>
      </c>
      <c r="G61" s="114">
        <v>127</v>
      </c>
      <c r="H61" s="114">
        <v>130</v>
      </c>
      <c r="I61" s="140">
        <v>124</v>
      </c>
      <c r="J61" s="115">
        <v>-6</v>
      </c>
      <c r="K61" s="116">
        <v>-4.838709677419355</v>
      </c>
    </row>
    <row r="62" spans="1:11" ht="14.1" customHeight="1" x14ac:dyDescent="0.2">
      <c r="A62" s="306" t="s">
        <v>292</v>
      </c>
      <c r="B62" s="307" t="s">
        <v>293</v>
      </c>
      <c r="C62" s="308"/>
      <c r="D62" s="113">
        <v>1.4685885232526517</v>
      </c>
      <c r="E62" s="115">
        <v>108</v>
      </c>
      <c r="F62" s="114">
        <v>116</v>
      </c>
      <c r="G62" s="114">
        <v>116</v>
      </c>
      <c r="H62" s="114">
        <v>120</v>
      </c>
      <c r="I62" s="140">
        <v>123</v>
      </c>
      <c r="J62" s="115">
        <v>-15</v>
      </c>
      <c r="K62" s="116">
        <v>-12.195121951219512</v>
      </c>
    </row>
    <row r="63" spans="1:11" ht="14.1" customHeight="1" x14ac:dyDescent="0.2">
      <c r="A63" s="306"/>
      <c r="B63" s="307" t="s">
        <v>294</v>
      </c>
      <c r="C63" s="308"/>
      <c r="D63" s="113">
        <v>1.0606472667935818</v>
      </c>
      <c r="E63" s="115">
        <v>78</v>
      </c>
      <c r="F63" s="114">
        <v>79</v>
      </c>
      <c r="G63" s="114">
        <v>77</v>
      </c>
      <c r="H63" s="114">
        <v>80</v>
      </c>
      <c r="I63" s="140">
        <v>78</v>
      </c>
      <c r="J63" s="115">
        <v>0</v>
      </c>
      <c r="K63" s="116">
        <v>0</v>
      </c>
    </row>
    <row r="64" spans="1:11" ht="14.1" customHeight="1" x14ac:dyDescent="0.2">
      <c r="A64" s="306" t="s">
        <v>295</v>
      </c>
      <c r="B64" s="307" t="s">
        <v>296</v>
      </c>
      <c r="C64" s="308"/>
      <c r="D64" s="113">
        <v>0.10878433505575197</v>
      </c>
      <c r="E64" s="115">
        <v>8</v>
      </c>
      <c r="F64" s="114">
        <v>8</v>
      </c>
      <c r="G64" s="114">
        <v>10</v>
      </c>
      <c r="H64" s="114">
        <v>12</v>
      </c>
      <c r="I64" s="140">
        <v>13</v>
      </c>
      <c r="J64" s="115">
        <v>-5</v>
      </c>
      <c r="K64" s="116">
        <v>-38.46153846153846</v>
      </c>
    </row>
    <row r="65" spans="1:11" ht="14.1" customHeight="1" x14ac:dyDescent="0.2">
      <c r="A65" s="306" t="s">
        <v>297</v>
      </c>
      <c r="B65" s="307" t="s">
        <v>298</v>
      </c>
      <c r="C65" s="308"/>
      <c r="D65" s="113">
        <v>0.93826488985586076</v>
      </c>
      <c r="E65" s="115">
        <v>69</v>
      </c>
      <c r="F65" s="114">
        <v>68</v>
      </c>
      <c r="G65" s="114">
        <v>73</v>
      </c>
      <c r="H65" s="114">
        <v>75</v>
      </c>
      <c r="I65" s="140">
        <v>78</v>
      </c>
      <c r="J65" s="115">
        <v>-9</v>
      </c>
      <c r="K65" s="116">
        <v>-11.538461538461538</v>
      </c>
    </row>
    <row r="66" spans="1:11" ht="14.1" customHeight="1" x14ac:dyDescent="0.2">
      <c r="A66" s="306">
        <v>82</v>
      </c>
      <c r="B66" s="307" t="s">
        <v>299</v>
      </c>
      <c r="C66" s="308"/>
      <c r="D66" s="113">
        <v>2.2436769105248846</v>
      </c>
      <c r="E66" s="115">
        <v>165</v>
      </c>
      <c r="F66" s="114">
        <v>184</v>
      </c>
      <c r="G66" s="114">
        <v>180</v>
      </c>
      <c r="H66" s="114">
        <v>181</v>
      </c>
      <c r="I66" s="140">
        <v>178</v>
      </c>
      <c r="J66" s="115">
        <v>-13</v>
      </c>
      <c r="K66" s="116">
        <v>-7.3033707865168536</v>
      </c>
    </row>
    <row r="67" spans="1:11" ht="14.1" customHeight="1" x14ac:dyDescent="0.2">
      <c r="A67" s="306" t="s">
        <v>300</v>
      </c>
      <c r="B67" s="307" t="s">
        <v>301</v>
      </c>
      <c r="C67" s="308"/>
      <c r="D67" s="113">
        <v>0.97905901550176777</v>
      </c>
      <c r="E67" s="115">
        <v>72</v>
      </c>
      <c r="F67" s="114">
        <v>83</v>
      </c>
      <c r="G67" s="114">
        <v>81</v>
      </c>
      <c r="H67" s="114">
        <v>80</v>
      </c>
      <c r="I67" s="140">
        <v>79</v>
      </c>
      <c r="J67" s="115">
        <v>-7</v>
      </c>
      <c r="K67" s="116">
        <v>-8.8607594936708853</v>
      </c>
    </row>
    <row r="68" spans="1:11" ht="14.1" customHeight="1" x14ac:dyDescent="0.2">
      <c r="A68" s="306" t="s">
        <v>302</v>
      </c>
      <c r="B68" s="307" t="s">
        <v>303</v>
      </c>
      <c r="C68" s="308"/>
      <c r="D68" s="113">
        <v>0.97905901550176777</v>
      </c>
      <c r="E68" s="115">
        <v>72</v>
      </c>
      <c r="F68" s="114">
        <v>76</v>
      </c>
      <c r="G68" s="114">
        <v>73</v>
      </c>
      <c r="H68" s="114">
        <v>74</v>
      </c>
      <c r="I68" s="140">
        <v>76</v>
      </c>
      <c r="J68" s="115">
        <v>-4</v>
      </c>
      <c r="K68" s="116">
        <v>-5.2631578947368425</v>
      </c>
    </row>
    <row r="69" spans="1:11" ht="14.1" customHeight="1" x14ac:dyDescent="0.2">
      <c r="A69" s="306">
        <v>83</v>
      </c>
      <c r="B69" s="307" t="s">
        <v>304</v>
      </c>
      <c r="C69" s="308"/>
      <c r="D69" s="113">
        <v>3.685069350013598</v>
      </c>
      <c r="E69" s="115">
        <v>271</v>
      </c>
      <c r="F69" s="114">
        <v>276</v>
      </c>
      <c r="G69" s="114">
        <v>277</v>
      </c>
      <c r="H69" s="114">
        <v>270</v>
      </c>
      <c r="I69" s="140">
        <v>274</v>
      </c>
      <c r="J69" s="115">
        <v>-3</v>
      </c>
      <c r="K69" s="116">
        <v>-1.0948905109489051</v>
      </c>
    </row>
    <row r="70" spans="1:11" ht="14.1" customHeight="1" x14ac:dyDescent="0.2">
      <c r="A70" s="306" t="s">
        <v>305</v>
      </c>
      <c r="B70" s="307" t="s">
        <v>306</v>
      </c>
      <c r="C70" s="308"/>
      <c r="D70" s="113">
        <v>2.2164808267609466</v>
      </c>
      <c r="E70" s="115">
        <v>163</v>
      </c>
      <c r="F70" s="114">
        <v>168</v>
      </c>
      <c r="G70" s="114">
        <v>170</v>
      </c>
      <c r="H70" s="114">
        <v>164</v>
      </c>
      <c r="I70" s="140">
        <v>166</v>
      </c>
      <c r="J70" s="115">
        <v>-3</v>
      </c>
      <c r="K70" s="116">
        <v>-1.8072289156626506</v>
      </c>
    </row>
    <row r="71" spans="1:11" ht="14.1" customHeight="1" x14ac:dyDescent="0.2">
      <c r="A71" s="306"/>
      <c r="B71" s="307" t="s">
        <v>307</v>
      </c>
      <c r="C71" s="308"/>
      <c r="D71" s="113">
        <v>1.5365787326624967</v>
      </c>
      <c r="E71" s="115">
        <v>113</v>
      </c>
      <c r="F71" s="114">
        <v>116</v>
      </c>
      <c r="G71" s="114">
        <v>121</v>
      </c>
      <c r="H71" s="114">
        <v>111</v>
      </c>
      <c r="I71" s="140">
        <v>114</v>
      </c>
      <c r="J71" s="115">
        <v>-1</v>
      </c>
      <c r="K71" s="116">
        <v>-0.8771929824561403</v>
      </c>
    </row>
    <row r="72" spans="1:11" ht="14.1" customHeight="1" x14ac:dyDescent="0.2">
      <c r="A72" s="306">
        <v>84</v>
      </c>
      <c r="B72" s="307" t="s">
        <v>308</v>
      </c>
      <c r="C72" s="308"/>
      <c r="D72" s="113">
        <v>2.0125101985314116</v>
      </c>
      <c r="E72" s="115">
        <v>148</v>
      </c>
      <c r="F72" s="114">
        <v>163</v>
      </c>
      <c r="G72" s="114">
        <v>151</v>
      </c>
      <c r="H72" s="114">
        <v>153</v>
      </c>
      <c r="I72" s="140">
        <v>149</v>
      </c>
      <c r="J72" s="115">
        <v>-1</v>
      </c>
      <c r="K72" s="116">
        <v>-0.67114093959731547</v>
      </c>
    </row>
    <row r="73" spans="1:11" ht="14.1" customHeight="1" x14ac:dyDescent="0.2">
      <c r="A73" s="306" t="s">
        <v>309</v>
      </c>
      <c r="B73" s="307" t="s">
        <v>310</v>
      </c>
      <c r="C73" s="308"/>
      <c r="D73" s="113">
        <v>0.20397062822953493</v>
      </c>
      <c r="E73" s="115">
        <v>15</v>
      </c>
      <c r="F73" s="114">
        <v>23</v>
      </c>
      <c r="G73" s="114">
        <v>20</v>
      </c>
      <c r="H73" s="114">
        <v>20</v>
      </c>
      <c r="I73" s="140">
        <v>22</v>
      </c>
      <c r="J73" s="115">
        <v>-7</v>
      </c>
      <c r="K73" s="116">
        <v>-31.818181818181817</v>
      </c>
    </row>
    <row r="74" spans="1:11" ht="14.1" customHeight="1" x14ac:dyDescent="0.2">
      <c r="A74" s="306" t="s">
        <v>311</v>
      </c>
      <c r="B74" s="307" t="s">
        <v>312</v>
      </c>
      <c r="C74" s="308"/>
      <c r="D74" s="113">
        <v>0</v>
      </c>
      <c r="E74" s="115">
        <v>0</v>
      </c>
      <c r="F74" s="114">
        <v>0</v>
      </c>
      <c r="G74" s="114" t="s">
        <v>513</v>
      </c>
      <c r="H74" s="114" t="s">
        <v>513</v>
      </c>
      <c r="I74" s="140" t="s">
        <v>513</v>
      </c>
      <c r="J74" s="115" t="s">
        <v>513</v>
      </c>
      <c r="K74" s="116" t="s">
        <v>513</v>
      </c>
    </row>
    <row r="75" spans="1:11" ht="14.1" customHeight="1" x14ac:dyDescent="0.2">
      <c r="A75" s="306" t="s">
        <v>313</v>
      </c>
      <c r="B75" s="307" t="s">
        <v>314</v>
      </c>
      <c r="C75" s="308"/>
      <c r="D75" s="113">
        <v>0.23116671199347294</v>
      </c>
      <c r="E75" s="115">
        <v>17</v>
      </c>
      <c r="F75" s="114">
        <v>26</v>
      </c>
      <c r="G75" s="114">
        <v>13</v>
      </c>
      <c r="H75" s="114">
        <v>31</v>
      </c>
      <c r="I75" s="140">
        <v>28</v>
      </c>
      <c r="J75" s="115">
        <v>-11</v>
      </c>
      <c r="K75" s="116">
        <v>-39.285714285714285</v>
      </c>
    </row>
    <row r="76" spans="1:11" ht="14.1" customHeight="1" x14ac:dyDescent="0.2">
      <c r="A76" s="306">
        <v>91</v>
      </c>
      <c r="B76" s="307" t="s">
        <v>315</v>
      </c>
      <c r="C76" s="308"/>
      <c r="D76" s="113">
        <v>0.12238237693772097</v>
      </c>
      <c r="E76" s="115">
        <v>9</v>
      </c>
      <c r="F76" s="114">
        <v>9</v>
      </c>
      <c r="G76" s="114">
        <v>9</v>
      </c>
      <c r="H76" s="114">
        <v>8</v>
      </c>
      <c r="I76" s="140">
        <v>8</v>
      </c>
      <c r="J76" s="115">
        <v>1</v>
      </c>
      <c r="K76" s="116">
        <v>12.5</v>
      </c>
    </row>
    <row r="77" spans="1:11" ht="14.1" customHeight="1" x14ac:dyDescent="0.2">
      <c r="A77" s="306">
        <v>92</v>
      </c>
      <c r="B77" s="307" t="s">
        <v>316</v>
      </c>
      <c r="C77" s="308"/>
      <c r="D77" s="113">
        <v>0.40794125645906987</v>
      </c>
      <c r="E77" s="115">
        <v>30</v>
      </c>
      <c r="F77" s="114">
        <v>30</v>
      </c>
      <c r="G77" s="114">
        <v>24</v>
      </c>
      <c r="H77" s="114">
        <v>27</v>
      </c>
      <c r="I77" s="140">
        <v>26</v>
      </c>
      <c r="J77" s="115">
        <v>4</v>
      </c>
      <c r="K77" s="116">
        <v>15.384615384615385</v>
      </c>
    </row>
    <row r="78" spans="1:11" ht="14.1" customHeight="1" x14ac:dyDescent="0.2">
      <c r="A78" s="306">
        <v>93</v>
      </c>
      <c r="B78" s="307" t="s">
        <v>317</v>
      </c>
      <c r="C78" s="308"/>
      <c r="D78" s="113">
        <v>0.21756867011150394</v>
      </c>
      <c r="E78" s="115">
        <v>16</v>
      </c>
      <c r="F78" s="114">
        <v>16</v>
      </c>
      <c r="G78" s="114">
        <v>11</v>
      </c>
      <c r="H78" s="114">
        <v>13</v>
      </c>
      <c r="I78" s="140">
        <v>16</v>
      </c>
      <c r="J78" s="115">
        <v>0</v>
      </c>
      <c r="K78" s="116">
        <v>0</v>
      </c>
    </row>
    <row r="79" spans="1:11" ht="14.1" customHeight="1" x14ac:dyDescent="0.2">
      <c r="A79" s="306">
        <v>94</v>
      </c>
      <c r="B79" s="307" t="s">
        <v>318</v>
      </c>
      <c r="C79" s="308"/>
      <c r="D79" s="113">
        <v>1.1694316018493336</v>
      </c>
      <c r="E79" s="115">
        <v>86</v>
      </c>
      <c r="F79" s="114">
        <v>88</v>
      </c>
      <c r="G79" s="114">
        <v>87</v>
      </c>
      <c r="H79" s="114">
        <v>70</v>
      </c>
      <c r="I79" s="140">
        <v>72</v>
      </c>
      <c r="J79" s="115">
        <v>14</v>
      </c>
      <c r="K79" s="116">
        <v>19.444444444444443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4.4737557791678002</v>
      </c>
      <c r="E81" s="143">
        <v>329</v>
      </c>
      <c r="F81" s="144">
        <v>350</v>
      </c>
      <c r="G81" s="144">
        <v>353</v>
      </c>
      <c r="H81" s="144">
        <v>346</v>
      </c>
      <c r="I81" s="145">
        <v>325</v>
      </c>
      <c r="J81" s="143">
        <v>4</v>
      </c>
      <c r="K81" s="146">
        <v>1.2307692307692308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3474</v>
      </c>
      <c r="G12" s="536">
        <v>2365</v>
      </c>
      <c r="H12" s="536">
        <v>5262</v>
      </c>
      <c r="I12" s="536">
        <v>3287</v>
      </c>
      <c r="J12" s="537">
        <v>3250</v>
      </c>
      <c r="K12" s="538">
        <v>224</v>
      </c>
      <c r="L12" s="349">
        <v>6.8923076923076927</v>
      </c>
    </row>
    <row r="13" spans="1:17" s="110" customFormat="1" ht="15" customHeight="1" x14ac:dyDescent="0.2">
      <c r="A13" s="350" t="s">
        <v>344</v>
      </c>
      <c r="B13" s="351" t="s">
        <v>345</v>
      </c>
      <c r="C13" s="347"/>
      <c r="D13" s="347"/>
      <c r="E13" s="348"/>
      <c r="F13" s="536">
        <v>2235</v>
      </c>
      <c r="G13" s="536">
        <v>1403</v>
      </c>
      <c r="H13" s="536">
        <v>3508</v>
      </c>
      <c r="I13" s="536">
        <v>2215</v>
      </c>
      <c r="J13" s="537">
        <v>2017</v>
      </c>
      <c r="K13" s="538">
        <v>218</v>
      </c>
      <c r="L13" s="349">
        <v>10.808130887456619</v>
      </c>
    </row>
    <row r="14" spans="1:17" s="110" customFormat="1" ht="22.5" customHeight="1" x14ac:dyDescent="0.2">
      <c r="A14" s="350"/>
      <c r="B14" s="351" t="s">
        <v>346</v>
      </c>
      <c r="C14" s="347"/>
      <c r="D14" s="347"/>
      <c r="E14" s="348"/>
      <c r="F14" s="536">
        <v>1239</v>
      </c>
      <c r="G14" s="536">
        <v>962</v>
      </c>
      <c r="H14" s="536">
        <v>1754</v>
      </c>
      <c r="I14" s="536">
        <v>1072</v>
      </c>
      <c r="J14" s="537">
        <v>1233</v>
      </c>
      <c r="K14" s="538">
        <v>6</v>
      </c>
      <c r="L14" s="349">
        <v>0.48661800486618007</v>
      </c>
    </row>
    <row r="15" spans="1:17" s="110" customFormat="1" ht="15" customHeight="1" x14ac:dyDescent="0.2">
      <c r="A15" s="350" t="s">
        <v>347</v>
      </c>
      <c r="B15" s="351" t="s">
        <v>108</v>
      </c>
      <c r="C15" s="347"/>
      <c r="D15" s="347"/>
      <c r="E15" s="348"/>
      <c r="F15" s="536">
        <v>778</v>
      </c>
      <c r="G15" s="536">
        <v>632</v>
      </c>
      <c r="H15" s="536">
        <v>1970</v>
      </c>
      <c r="I15" s="536">
        <v>875</v>
      </c>
      <c r="J15" s="537">
        <v>835</v>
      </c>
      <c r="K15" s="538">
        <v>-57</v>
      </c>
      <c r="L15" s="349">
        <v>-6.8263473053892216</v>
      </c>
    </row>
    <row r="16" spans="1:17" s="110" customFormat="1" ht="15" customHeight="1" x14ac:dyDescent="0.2">
      <c r="A16" s="350"/>
      <c r="B16" s="351" t="s">
        <v>109</v>
      </c>
      <c r="C16" s="347"/>
      <c r="D16" s="347"/>
      <c r="E16" s="348"/>
      <c r="F16" s="536">
        <v>2323</v>
      </c>
      <c r="G16" s="536">
        <v>1581</v>
      </c>
      <c r="H16" s="536">
        <v>2812</v>
      </c>
      <c r="I16" s="536">
        <v>2170</v>
      </c>
      <c r="J16" s="537">
        <v>2127</v>
      </c>
      <c r="K16" s="538">
        <v>196</v>
      </c>
      <c r="L16" s="349">
        <v>9.2148566055477197</v>
      </c>
    </row>
    <row r="17" spans="1:12" s="110" customFormat="1" ht="15" customHeight="1" x14ac:dyDescent="0.2">
      <c r="A17" s="350"/>
      <c r="B17" s="351" t="s">
        <v>110</v>
      </c>
      <c r="C17" s="347"/>
      <c r="D17" s="347"/>
      <c r="E17" s="348"/>
      <c r="F17" s="536">
        <v>350</v>
      </c>
      <c r="G17" s="536">
        <v>133</v>
      </c>
      <c r="H17" s="536">
        <v>451</v>
      </c>
      <c r="I17" s="536">
        <v>216</v>
      </c>
      <c r="J17" s="537">
        <v>261</v>
      </c>
      <c r="K17" s="538">
        <v>89</v>
      </c>
      <c r="L17" s="349">
        <v>34.099616858237546</v>
      </c>
    </row>
    <row r="18" spans="1:12" s="110" customFormat="1" ht="15" customHeight="1" x14ac:dyDescent="0.2">
      <c r="A18" s="350"/>
      <c r="B18" s="351" t="s">
        <v>111</v>
      </c>
      <c r="C18" s="347"/>
      <c r="D18" s="347"/>
      <c r="E18" s="348"/>
      <c r="F18" s="536">
        <v>23</v>
      </c>
      <c r="G18" s="536">
        <v>19</v>
      </c>
      <c r="H18" s="536">
        <v>29</v>
      </c>
      <c r="I18" s="536">
        <v>26</v>
      </c>
      <c r="J18" s="537">
        <v>27</v>
      </c>
      <c r="K18" s="538">
        <v>-4</v>
      </c>
      <c r="L18" s="349">
        <v>-14.814814814814815</v>
      </c>
    </row>
    <row r="19" spans="1:12" s="110" customFormat="1" ht="15" customHeight="1" x14ac:dyDescent="0.2">
      <c r="A19" s="118" t="s">
        <v>113</v>
      </c>
      <c r="B19" s="119" t="s">
        <v>181</v>
      </c>
      <c r="C19" s="347"/>
      <c r="D19" s="347"/>
      <c r="E19" s="348"/>
      <c r="F19" s="536">
        <v>2519</v>
      </c>
      <c r="G19" s="536">
        <v>1563</v>
      </c>
      <c r="H19" s="536">
        <v>4096</v>
      </c>
      <c r="I19" s="536">
        <v>2400</v>
      </c>
      <c r="J19" s="537">
        <v>2183</v>
      </c>
      <c r="K19" s="538">
        <v>336</v>
      </c>
      <c r="L19" s="349">
        <v>15.391662849289968</v>
      </c>
    </row>
    <row r="20" spans="1:12" s="110" customFormat="1" ht="15" customHeight="1" x14ac:dyDescent="0.2">
      <c r="A20" s="118"/>
      <c r="B20" s="119" t="s">
        <v>182</v>
      </c>
      <c r="C20" s="347"/>
      <c r="D20" s="347"/>
      <c r="E20" s="348"/>
      <c r="F20" s="536">
        <v>955</v>
      </c>
      <c r="G20" s="536">
        <v>802</v>
      </c>
      <c r="H20" s="536">
        <v>1166</v>
      </c>
      <c r="I20" s="536">
        <v>887</v>
      </c>
      <c r="J20" s="537">
        <v>1067</v>
      </c>
      <c r="K20" s="538">
        <v>-112</v>
      </c>
      <c r="L20" s="349">
        <v>-10.496719775070291</v>
      </c>
    </row>
    <row r="21" spans="1:12" s="110" customFormat="1" ht="15" customHeight="1" x14ac:dyDescent="0.2">
      <c r="A21" s="118" t="s">
        <v>113</v>
      </c>
      <c r="B21" s="119" t="s">
        <v>116</v>
      </c>
      <c r="C21" s="347"/>
      <c r="D21" s="347"/>
      <c r="E21" s="348"/>
      <c r="F21" s="536">
        <v>2032</v>
      </c>
      <c r="G21" s="536">
        <v>1308</v>
      </c>
      <c r="H21" s="536">
        <v>3696</v>
      </c>
      <c r="I21" s="536">
        <v>1780</v>
      </c>
      <c r="J21" s="537">
        <v>1869</v>
      </c>
      <c r="K21" s="538">
        <v>163</v>
      </c>
      <c r="L21" s="349">
        <v>8.7212413055109685</v>
      </c>
    </row>
    <row r="22" spans="1:12" s="110" customFormat="1" ht="15" customHeight="1" x14ac:dyDescent="0.2">
      <c r="A22" s="118"/>
      <c r="B22" s="119" t="s">
        <v>117</v>
      </c>
      <c r="C22" s="347"/>
      <c r="D22" s="347"/>
      <c r="E22" s="348"/>
      <c r="F22" s="536">
        <v>1438</v>
      </c>
      <c r="G22" s="536">
        <v>1057</v>
      </c>
      <c r="H22" s="536">
        <v>1560</v>
      </c>
      <c r="I22" s="536">
        <v>1501</v>
      </c>
      <c r="J22" s="537">
        <v>1379</v>
      </c>
      <c r="K22" s="538">
        <v>59</v>
      </c>
      <c r="L22" s="349">
        <v>4.2784626540971722</v>
      </c>
    </row>
    <row r="23" spans="1:12" s="110" customFormat="1" ht="15" customHeight="1" x14ac:dyDescent="0.2">
      <c r="A23" s="352" t="s">
        <v>347</v>
      </c>
      <c r="B23" s="353" t="s">
        <v>193</v>
      </c>
      <c r="C23" s="354"/>
      <c r="D23" s="354"/>
      <c r="E23" s="355"/>
      <c r="F23" s="539">
        <v>78</v>
      </c>
      <c r="G23" s="539">
        <v>81</v>
      </c>
      <c r="H23" s="539">
        <v>748</v>
      </c>
      <c r="I23" s="539">
        <v>62</v>
      </c>
      <c r="J23" s="540">
        <v>146</v>
      </c>
      <c r="K23" s="541">
        <v>-68</v>
      </c>
      <c r="L23" s="356">
        <v>-46.575342465753423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38.4</v>
      </c>
      <c r="G25" s="542">
        <v>39.700000000000003</v>
      </c>
      <c r="H25" s="542">
        <v>30.1</v>
      </c>
      <c r="I25" s="542">
        <v>38.299999999999997</v>
      </c>
      <c r="J25" s="542">
        <v>39.4</v>
      </c>
      <c r="K25" s="543" t="s">
        <v>349</v>
      </c>
      <c r="L25" s="364">
        <v>-1</v>
      </c>
    </row>
    <row r="26" spans="1:12" s="110" customFormat="1" ht="15" customHeight="1" x14ac:dyDescent="0.2">
      <c r="A26" s="365" t="s">
        <v>105</v>
      </c>
      <c r="B26" s="366" t="s">
        <v>345</v>
      </c>
      <c r="C26" s="362"/>
      <c r="D26" s="362"/>
      <c r="E26" s="363"/>
      <c r="F26" s="542">
        <v>34.9</v>
      </c>
      <c r="G26" s="542">
        <v>33.6</v>
      </c>
      <c r="H26" s="542">
        <v>23.8</v>
      </c>
      <c r="I26" s="542">
        <v>33.5</v>
      </c>
      <c r="J26" s="544">
        <v>36.5</v>
      </c>
      <c r="K26" s="543" t="s">
        <v>349</v>
      </c>
      <c r="L26" s="364">
        <v>-1.6000000000000014</v>
      </c>
    </row>
    <row r="27" spans="1:12" s="110" customFormat="1" ht="15" customHeight="1" x14ac:dyDescent="0.2">
      <c r="A27" s="365"/>
      <c r="B27" s="366" t="s">
        <v>346</v>
      </c>
      <c r="C27" s="362"/>
      <c r="D27" s="362"/>
      <c r="E27" s="363"/>
      <c r="F27" s="542">
        <v>44.9</v>
      </c>
      <c r="G27" s="542">
        <v>48.8</v>
      </c>
      <c r="H27" s="542">
        <v>44.3</v>
      </c>
      <c r="I27" s="542">
        <v>48.9</v>
      </c>
      <c r="J27" s="542">
        <v>44.6</v>
      </c>
      <c r="K27" s="543" t="s">
        <v>349</v>
      </c>
      <c r="L27" s="364">
        <v>0.29999999999999716</v>
      </c>
    </row>
    <row r="28" spans="1:12" s="110" customFormat="1" ht="15" customHeight="1" x14ac:dyDescent="0.2">
      <c r="A28" s="365" t="s">
        <v>113</v>
      </c>
      <c r="B28" s="366" t="s">
        <v>108</v>
      </c>
      <c r="C28" s="362"/>
      <c r="D28" s="362"/>
      <c r="E28" s="363"/>
      <c r="F28" s="542">
        <v>50.9</v>
      </c>
      <c r="G28" s="542">
        <v>48.4</v>
      </c>
      <c r="H28" s="542">
        <v>42.1</v>
      </c>
      <c r="I28" s="542">
        <v>46.7</v>
      </c>
      <c r="J28" s="542">
        <v>50.1</v>
      </c>
      <c r="K28" s="543" t="s">
        <v>349</v>
      </c>
      <c r="L28" s="364">
        <v>0.79999999999999716</v>
      </c>
    </row>
    <row r="29" spans="1:12" s="110" customFormat="1" ht="11.25" x14ac:dyDescent="0.2">
      <c r="A29" s="365"/>
      <c r="B29" s="366" t="s">
        <v>109</v>
      </c>
      <c r="C29" s="362"/>
      <c r="D29" s="362"/>
      <c r="E29" s="363"/>
      <c r="F29" s="542">
        <v>37.700000000000003</v>
      </c>
      <c r="G29" s="542">
        <v>37</v>
      </c>
      <c r="H29" s="542">
        <v>28.6</v>
      </c>
      <c r="I29" s="542">
        <v>36.1</v>
      </c>
      <c r="J29" s="544">
        <v>37</v>
      </c>
      <c r="K29" s="543" t="s">
        <v>349</v>
      </c>
      <c r="L29" s="364">
        <v>0.70000000000000284</v>
      </c>
    </row>
    <row r="30" spans="1:12" s="110" customFormat="1" ht="15" customHeight="1" x14ac:dyDescent="0.2">
      <c r="A30" s="365"/>
      <c r="B30" s="366" t="s">
        <v>110</v>
      </c>
      <c r="C30" s="362"/>
      <c r="D30" s="362"/>
      <c r="E30" s="363"/>
      <c r="F30" s="542">
        <v>18.600000000000001</v>
      </c>
      <c r="G30" s="542">
        <v>36.6</v>
      </c>
      <c r="H30" s="542">
        <v>12.9</v>
      </c>
      <c r="I30" s="542">
        <v>29.6</v>
      </c>
      <c r="J30" s="542">
        <v>30.8</v>
      </c>
      <c r="K30" s="543" t="s">
        <v>349</v>
      </c>
      <c r="L30" s="364">
        <v>-12.2</v>
      </c>
    </row>
    <row r="31" spans="1:12" s="110" customFormat="1" ht="15" customHeight="1" x14ac:dyDescent="0.2">
      <c r="A31" s="365"/>
      <c r="B31" s="366" t="s">
        <v>111</v>
      </c>
      <c r="C31" s="362"/>
      <c r="D31" s="362"/>
      <c r="E31" s="363"/>
      <c r="F31" s="542">
        <v>26.1</v>
      </c>
      <c r="G31" s="542">
        <v>36.799999999999997</v>
      </c>
      <c r="H31" s="542">
        <v>37.9</v>
      </c>
      <c r="I31" s="542">
        <v>46.2</v>
      </c>
      <c r="J31" s="542">
        <v>33.299999999999997</v>
      </c>
      <c r="K31" s="543" t="s">
        <v>349</v>
      </c>
      <c r="L31" s="364">
        <v>-7.1999999999999957</v>
      </c>
    </row>
    <row r="32" spans="1:12" s="110" customFormat="1" ht="15" customHeight="1" x14ac:dyDescent="0.2">
      <c r="A32" s="367" t="s">
        <v>113</v>
      </c>
      <c r="B32" s="368" t="s">
        <v>181</v>
      </c>
      <c r="C32" s="362"/>
      <c r="D32" s="362"/>
      <c r="E32" s="363"/>
      <c r="F32" s="542">
        <v>39.6</v>
      </c>
      <c r="G32" s="542">
        <v>37.6</v>
      </c>
      <c r="H32" s="542">
        <v>28.3</v>
      </c>
      <c r="I32" s="542">
        <v>38.4</v>
      </c>
      <c r="J32" s="544">
        <v>39.1</v>
      </c>
      <c r="K32" s="543" t="s">
        <v>349</v>
      </c>
      <c r="L32" s="364">
        <v>0.5</v>
      </c>
    </row>
    <row r="33" spans="1:12" s="110" customFormat="1" ht="15" customHeight="1" x14ac:dyDescent="0.2">
      <c r="A33" s="367"/>
      <c r="B33" s="368" t="s">
        <v>182</v>
      </c>
      <c r="C33" s="362"/>
      <c r="D33" s="362"/>
      <c r="E33" s="363"/>
      <c r="F33" s="542">
        <v>35.299999999999997</v>
      </c>
      <c r="G33" s="542">
        <v>43.6</v>
      </c>
      <c r="H33" s="542">
        <v>34.9</v>
      </c>
      <c r="I33" s="542">
        <v>38.200000000000003</v>
      </c>
      <c r="J33" s="542">
        <v>40.1</v>
      </c>
      <c r="K33" s="543" t="s">
        <v>349</v>
      </c>
      <c r="L33" s="364">
        <v>-4.8000000000000043</v>
      </c>
    </row>
    <row r="34" spans="1:12" s="369" customFormat="1" ht="15" customHeight="1" x14ac:dyDescent="0.2">
      <c r="A34" s="367" t="s">
        <v>113</v>
      </c>
      <c r="B34" s="368" t="s">
        <v>116</v>
      </c>
      <c r="C34" s="362"/>
      <c r="D34" s="362"/>
      <c r="E34" s="363"/>
      <c r="F34" s="542">
        <v>32</v>
      </c>
      <c r="G34" s="542">
        <v>36.299999999999997</v>
      </c>
      <c r="H34" s="542">
        <v>25.6</v>
      </c>
      <c r="I34" s="542">
        <v>37.4</v>
      </c>
      <c r="J34" s="542">
        <v>35</v>
      </c>
      <c r="K34" s="543" t="s">
        <v>349</v>
      </c>
      <c r="L34" s="364">
        <v>-3</v>
      </c>
    </row>
    <row r="35" spans="1:12" s="369" customFormat="1" ht="11.25" x14ac:dyDescent="0.2">
      <c r="A35" s="370"/>
      <c r="B35" s="371" t="s">
        <v>117</v>
      </c>
      <c r="C35" s="372"/>
      <c r="D35" s="372"/>
      <c r="E35" s="373"/>
      <c r="F35" s="545">
        <v>47.3</v>
      </c>
      <c r="G35" s="545">
        <v>43.6</v>
      </c>
      <c r="H35" s="545">
        <v>38.6</v>
      </c>
      <c r="I35" s="545">
        <v>39.5</v>
      </c>
      <c r="J35" s="546">
        <v>44.9</v>
      </c>
      <c r="K35" s="547" t="s">
        <v>349</v>
      </c>
      <c r="L35" s="374">
        <v>2.3999999999999986</v>
      </c>
    </row>
    <row r="36" spans="1:12" s="369" customFormat="1" ht="15.95" customHeight="1" x14ac:dyDescent="0.2">
      <c r="A36" s="375" t="s">
        <v>350</v>
      </c>
      <c r="B36" s="376"/>
      <c r="C36" s="377"/>
      <c r="D36" s="376"/>
      <c r="E36" s="378"/>
      <c r="F36" s="548">
        <v>3370</v>
      </c>
      <c r="G36" s="548">
        <v>2254</v>
      </c>
      <c r="H36" s="548">
        <v>4165</v>
      </c>
      <c r="I36" s="548">
        <v>3187</v>
      </c>
      <c r="J36" s="548">
        <v>3082</v>
      </c>
      <c r="K36" s="549">
        <v>288</v>
      </c>
      <c r="L36" s="380">
        <v>9.3445814406229726</v>
      </c>
    </row>
    <row r="37" spans="1:12" s="369" customFormat="1" ht="15.95" customHeight="1" x14ac:dyDescent="0.2">
      <c r="A37" s="381"/>
      <c r="B37" s="382" t="s">
        <v>113</v>
      </c>
      <c r="C37" s="382" t="s">
        <v>351</v>
      </c>
      <c r="D37" s="382"/>
      <c r="E37" s="383"/>
      <c r="F37" s="548">
        <v>1294</v>
      </c>
      <c r="G37" s="548">
        <v>895</v>
      </c>
      <c r="H37" s="548">
        <v>1254</v>
      </c>
      <c r="I37" s="548">
        <v>1222</v>
      </c>
      <c r="J37" s="548">
        <v>1215</v>
      </c>
      <c r="K37" s="549">
        <v>79</v>
      </c>
      <c r="L37" s="380">
        <v>6.5020576131687244</v>
      </c>
    </row>
    <row r="38" spans="1:12" s="369" customFormat="1" ht="15.95" customHeight="1" x14ac:dyDescent="0.2">
      <c r="A38" s="381"/>
      <c r="B38" s="384" t="s">
        <v>105</v>
      </c>
      <c r="C38" s="384" t="s">
        <v>106</v>
      </c>
      <c r="D38" s="385"/>
      <c r="E38" s="383"/>
      <c r="F38" s="548">
        <v>2188</v>
      </c>
      <c r="G38" s="548">
        <v>1344</v>
      </c>
      <c r="H38" s="548">
        <v>2889</v>
      </c>
      <c r="I38" s="548">
        <v>2183</v>
      </c>
      <c r="J38" s="550">
        <v>1956</v>
      </c>
      <c r="K38" s="549">
        <v>232</v>
      </c>
      <c r="L38" s="380">
        <v>11.860940695296524</v>
      </c>
    </row>
    <row r="39" spans="1:12" s="369" customFormat="1" ht="15.95" customHeight="1" x14ac:dyDescent="0.2">
      <c r="A39" s="381"/>
      <c r="B39" s="385"/>
      <c r="C39" s="382" t="s">
        <v>352</v>
      </c>
      <c r="D39" s="385"/>
      <c r="E39" s="383"/>
      <c r="F39" s="548">
        <v>763</v>
      </c>
      <c r="G39" s="548">
        <v>451</v>
      </c>
      <c r="H39" s="548">
        <v>689</v>
      </c>
      <c r="I39" s="548">
        <v>731</v>
      </c>
      <c r="J39" s="548">
        <v>713</v>
      </c>
      <c r="K39" s="549">
        <v>50</v>
      </c>
      <c r="L39" s="380">
        <v>7.0126227208976157</v>
      </c>
    </row>
    <row r="40" spans="1:12" s="369" customFormat="1" ht="15.95" customHeight="1" x14ac:dyDescent="0.2">
      <c r="A40" s="381"/>
      <c r="B40" s="384"/>
      <c r="C40" s="384" t="s">
        <v>107</v>
      </c>
      <c r="D40" s="385"/>
      <c r="E40" s="383"/>
      <c r="F40" s="548">
        <v>1182</v>
      </c>
      <c r="G40" s="548">
        <v>910</v>
      </c>
      <c r="H40" s="548">
        <v>1276</v>
      </c>
      <c r="I40" s="548">
        <v>1004</v>
      </c>
      <c r="J40" s="548">
        <v>1126</v>
      </c>
      <c r="K40" s="549">
        <v>56</v>
      </c>
      <c r="L40" s="380">
        <v>4.9733570159857905</v>
      </c>
    </row>
    <row r="41" spans="1:12" s="369" customFormat="1" ht="24" customHeight="1" x14ac:dyDescent="0.2">
      <c r="A41" s="381"/>
      <c r="B41" s="385"/>
      <c r="C41" s="382" t="s">
        <v>352</v>
      </c>
      <c r="D41" s="385"/>
      <c r="E41" s="383"/>
      <c r="F41" s="548">
        <v>531</v>
      </c>
      <c r="G41" s="548">
        <v>444</v>
      </c>
      <c r="H41" s="548">
        <v>565</v>
      </c>
      <c r="I41" s="548">
        <v>491</v>
      </c>
      <c r="J41" s="550">
        <v>502</v>
      </c>
      <c r="K41" s="549">
        <v>29</v>
      </c>
      <c r="L41" s="380">
        <v>5.7768924302788847</v>
      </c>
    </row>
    <row r="42" spans="1:12" s="110" customFormat="1" ht="15" customHeight="1" x14ac:dyDescent="0.2">
      <c r="A42" s="381"/>
      <c r="B42" s="384" t="s">
        <v>113</v>
      </c>
      <c r="C42" s="384" t="s">
        <v>353</v>
      </c>
      <c r="D42" s="385"/>
      <c r="E42" s="383"/>
      <c r="F42" s="548">
        <v>695</v>
      </c>
      <c r="G42" s="548">
        <v>537</v>
      </c>
      <c r="H42" s="548">
        <v>967</v>
      </c>
      <c r="I42" s="548">
        <v>788</v>
      </c>
      <c r="J42" s="548">
        <v>698</v>
      </c>
      <c r="K42" s="549">
        <v>-3</v>
      </c>
      <c r="L42" s="380">
        <v>-0.42979942693409739</v>
      </c>
    </row>
    <row r="43" spans="1:12" s="110" customFormat="1" ht="15" customHeight="1" x14ac:dyDescent="0.2">
      <c r="A43" s="381"/>
      <c r="B43" s="385"/>
      <c r="C43" s="382" t="s">
        <v>352</v>
      </c>
      <c r="D43" s="385"/>
      <c r="E43" s="383"/>
      <c r="F43" s="548">
        <v>354</v>
      </c>
      <c r="G43" s="548">
        <v>260</v>
      </c>
      <c r="H43" s="548">
        <v>407</v>
      </c>
      <c r="I43" s="548">
        <v>368</v>
      </c>
      <c r="J43" s="548">
        <v>350</v>
      </c>
      <c r="K43" s="549">
        <v>4</v>
      </c>
      <c r="L43" s="380">
        <v>1.1428571428571428</v>
      </c>
    </row>
    <row r="44" spans="1:12" s="110" customFormat="1" ht="15" customHeight="1" x14ac:dyDescent="0.2">
      <c r="A44" s="381"/>
      <c r="B44" s="384"/>
      <c r="C44" s="366" t="s">
        <v>109</v>
      </c>
      <c r="D44" s="385"/>
      <c r="E44" s="383"/>
      <c r="F44" s="548">
        <v>2302</v>
      </c>
      <c r="G44" s="548">
        <v>1567</v>
      </c>
      <c r="H44" s="548">
        <v>2718</v>
      </c>
      <c r="I44" s="548">
        <v>2157</v>
      </c>
      <c r="J44" s="550">
        <v>2097</v>
      </c>
      <c r="K44" s="549">
        <v>205</v>
      </c>
      <c r="L44" s="380">
        <v>9.775870290891751</v>
      </c>
    </row>
    <row r="45" spans="1:12" s="110" customFormat="1" ht="15" customHeight="1" x14ac:dyDescent="0.2">
      <c r="A45" s="381"/>
      <c r="B45" s="385"/>
      <c r="C45" s="382" t="s">
        <v>352</v>
      </c>
      <c r="D45" s="385"/>
      <c r="E45" s="383"/>
      <c r="F45" s="548">
        <v>869</v>
      </c>
      <c r="G45" s="548">
        <v>580</v>
      </c>
      <c r="H45" s="548">
        <v>778</v>
      </c>
      <c r="I45" s="548">
        <v>778</v>
      </c>
      <c r="J45" s="548">
        <v>776</v>
      </c>
      <c r="K45" s="549">
        <v>93</v>
      </c>
      <c r="L45" s="380">
        <v>11.984536082474227</v>
      </c>
    </row>
    <row r="46" spans="1:12" s="110" customFormat="1" ht="15" customHeight="1" x14ac:dyDescent="0.2">
      <c r="A46" s="381"/>
      <c r="B46" s="384"/>
      <c r="C46" s="366" t="s">
        <v>110</v>
      </c>
      <c r="D46" s="385"/>
      <c r="E46" s="383"/>
      <c r="F46" s="548">
        <v>350</v>
      </c>
      <c r="G46" s="548">
        <v>131</v>
      </c>
      <c r="H46" s="548">
        <v>451</v>
      </c>
      <c r="I46" s="548">
        <v>216</v>
      </c>
      <c r="J46" s="548">
        <v>260</v>
      </c>
      <c r="K46" s="549">
        <v>90</v>
      </c>
      <c r="L46" s="380">
        <v>34.615384615384613</v>
      </c>
    </row>
    <row r="47" spans="1:12" s="110" customFormat="1" ht="15" customHeight="1" x14ac:dyDescent="0.2">
      <c r="A47" s="381"/>
      <c r="B47" s="385"/>
      <c r="C47" s="382" t="s">
        <v>352</v>
      </c>
      <c r="D47" s="385"/>
      <c r="E47" s="383"/>
      <c r="F47" s="548">
        <v>65</v>
      </c>
      <c r="G47" s="548">
        <v>48</v>
      </c>
      <c r="H47" s="548">
        <v>58</v>
      </c>
      <c r="I47" s="548">
        <v>64</v>
      </c>
      <c r="J47" s="550">
        <v>80</v>
      </c>
      <c r="K47" s="549">
        <v>-15</v>
      </c>
      <c r="L47" s="380">
        <v>-18.75</v>
      </c>
    </row>
    <row r="48" spans="1:12" s="110" customFormat="1" ht="15" customHeight="1" x14ac:dyDescent="0.2">
      <c r="A48" s="381"/>
      <c r="B48" s="385"/>
      <c r="C48" s="366" t="s">
        <v>111</v>
      </c>
      <c r="D48" s="386"/>
      <c r="E48" s="387"/>
      <c r="F48" s="548">
        <v>23</v>
      </c>
      <c r="G48" s="548">
        <v>19</v>
      </c>
      <c r="H48" s="548">
        <v>29</v>
      </c>
      <c r="I48" s="548">
        <v>26</v>
      </c>
      <c r="J48" s="548">
        <v>27</v>
      </c>
      <c r="K48" s="549">
        <v>-4</v>
      </c>
      <c r="L48" s="380">
        <v>-14.814814814814815</v>
      </c>
    </row>
    <row r="49" spans="1:12" s="110" customFormat="1" ht="15" customHeight="1" x14ac:dyDescent="0.2">
      <c r="A49" s="381"/>
      <c r="B49" s="385"/>
      <c r="C49" s="382" t="s">
        <v>352</v>
      </c>
      <c r="D49" s="385"/>
      <c r="E49" s="383"/>
      <c r="F49" s="548">
        <v>6</v>
      </c>
      <c r="G49" s="548">
        <v>7</v>
      </c>
      <c r="H49" s="548">
        <v>11</v>
      </c>
      <c r="I49" s="548">
        <v>12</v>
      </c>
      <c r="J49" s="548">
        <v>9</v>
      </c>
      <c r="K49" s="549">
        <v>-3</v>
      </c>
      <c r="L49" s="380">
        <v>-33.333333333333336</v>
      </c>
    </row>
    <row r="50" spans="1:12" s="110" customFormat="1" ht="15" customHeight="1" x14ac:dyDescent="0.2">
      <c r="A50" s="381"/>
      <c r="B50" s="384" t="s">
        <v>113</v>
      </c>
      <c r="C50" s="382" t="s">
        <v>181</v>
      </c>
      <c r="D50" s="385"/>
      <c r="E50" s="383"/>
      <c r="F50" s="548">
        <v>2426</v>
      </c>
      <c r="G50" s="548">
        <v>1458</v>
      </c>
      <c r="H50" s="548">
        <v>3023</v>
      </c>
      <c r="I50" s="548">
        <v>2303</v>
      </c>
      <c r="J50" s="550">
        <v>2019</v>
      </c>
      <c r="K50" s="549">
        <v>407</v>
      </c>
      <c r="L50" s="380">
        <v>20.158494304110945</v>
      </c>
    </row>
    <row r="51" spans="1:12" s="110" customFormat="1" ht="15" customHeight="1" x14ac:dyDescent="0.2">
      <c r="A51" s="381"/>
      <c r="B51" s="385"/>
      <c r="C51" s="382" t="s">
        <v>352</v>
      </c>
      <c r="D51" s="385"/>
      <c r="E51" s="383"/>
      <c r="F51" s="548">
        <v>961</v>
      </c>
      <c r="G51" s="548">
        <v>548</v>
      </c>
      <c r="H51" s="548">
        <v>856</v>
      </c>
      <c r="I51" s="548">
        <v>884</v>
      </c>
      <c r="J51" s="548">
        <v>789</v>
      </c>
      <c r="K51" s="549">
        <v>172</v>
      </c>
      <c r="L51" s="380">
        <v>21.799746514575411</v>
      </c>
    </row>
    <row r="52" spans="1:12" s="110" customFormat="1" ht="15" customHeight="1" x14ac:dyDescent="0.2">
      <c r="A52" s="381"/>
      <c r="B52" s="384"/>
      <c r="C52" s="382" t="s">
        <v>182</v>
      </c>
      <c r="D52" s="385"/>
      <c r="E52" s="383"/>
      <c r="F52" s="548">
        <v>944</v>
      </c>
      <c r="G52" s="548">
        <v>796</v>
      </c>
      <c r="H52" s="548">
        <v>1142</v>
      </c>
      <c r="I52" s="548">
        <v>884</v>
      </c>
      <c r="J52" s="548">
        <v>1063</v>
      </c>
      <c r="K52" s="549">
        <v>-119</v>
      </c>
      <c r="L52" s="380">
        <v>-11.194731890874882</v>
      </c>
    </row>
    <row r="53" spans="1:12" s="269" customFormat="1" ht="11.25" customHeight="1" x14ac:dyDescent="0.2">
      <c r="A53" s="381"/>
      <c r="B53" s="385"/>
      <c r="C53" s="382" t="s">
        <v>352</v>
      </c>
      <c r="D53" s="385"/>
      <c r="E53" s="383"/>
      <c r="F53" s="548">
        <v>333</v>
      </c>
      <c r="G53" s="548">
        <v>347</v>
      </c>
      <c r="H53" s="548">
        <v>398</v>
      </c>
      <c r="I53" s="548">
        <v>338</v>
      </c>
      <c r="J53" s="550">
        <v>426</v>
      </c>
      <c r="K53" s="549">
        <v>-93</v>
      </c>
      <c r="L53" s="380">
        <v>-21.830985915492956</v>
      </c>
    </row>
    <row r="54" spans="1:12" s="151" customFormat="1" ht="12.75" customHeight="1" x14ac:dyDescent="0.2">
      <c r="A54" s="381"/>
      <c r="B54" s="384" t="s">
        <v>113</v>
      </c>
      <c r="C54" s="384" t="s">
        <v>116</v>
      </c>
      <c r="D54" s="385"/>
      <c r="E54" s="383"/>
      <c r="F54" s="548">
        <v>1943</v>
      </c>
      <c r="G54" s="548">
        <v>1209</v>
      </c>
      <c r="H54" s="548">
        <v>2722</v>
      </c>
      <c r="I54" s="548">
        <v>1694</v>
      </c>
      <c r="J54" s="548">
        <v>1716</v>
      </c>
      <c r="K54" s="549">
        <v>227</v>
      </c>
      <c r="L54" s="380">
        <v>13.228438228438229</v>
      </c>
    </row>
    <row r="55" spans="1:12" ht="11.25" x14ac:dyDescent="0.2">
      <c r="A55" s="381"/>
      <c r="B55" s="385"/>
      <c r="C55" s="382" t="s">
        <v>352</v>
      </c>
      <c r="D55" s="385"/>
      <c r="E55" s="383"/>
      <c r="F55" s="548">
        <v>621</v>
      </c>
      <c r="G55" s="548">
        <v>439</v>
      </c>
      <c r="H55" s="548">
        <v>696</v>
      </c>
      <c r="I55" s="548">
        <v>633</v>
      </c>
      <c r="J55" s="548">
        <v>601</v>
      </c>
      <c r="K55" s="549">
        <v>20</v>
      </c>
      <c r="L55" s="380">
        <v>3.3277870216306158</v>
      </c>
    </row>
    <row r="56" spans="1:12" ht="14.25" customHeight="1" x14ac:dyDescent="0.2">
      <c r="A56" s="381"/>
      <c r="B56" s="385"/>
      <c r="C56" s="384" t="s">
        <v>117</v>
      </c>
      <c r="D56" s="385"/>
      <c r="E56" s="383"/>
      <c r="F56" s="548">
        <v>1423</v>
      </c>
      <c r="G56" s="548">
        <v>1045</v>
      </c>
      <c r="H56" s="548">
        <v>1440</v>
      </c>
      <c r="I56" s="548">
        <v>1487</v>
      </c>
      <c r="J56" s="548">
        <v>1364</v>
      </c>
      <c r="K56" s="549">
        <v>59</v>
      </c>
      <c r="L56" s="380">
        <v>4.3255131964809381</v>
      </c>
    </row>
    <row r="57" spans="1:12" ht="18.75" customHeight="1" x14ac:dyDescent="0.2">
      <c r="A57" s="388"/>
      <c r="B57" s="389"/>
      <c r="C57" s="390" t="s">
        <v>352</v>
      </c>
      <c r="D57" s="389"/>
      <c r="E57" s="391"/>
      <c r="F57" s="551">
        <v>673</v>
      </c>
      <c r="G57" s="552">
        <v>456</v>
      </c>
      <c r="H57" s="552">
        <v>556</v>
      </c>
      <c r="I57" s="552">
        <v>587</v>
      </c>
      <c r="J57" s="552">
        <v>613</v>
      </c>
      <c r="K57" s="553">
        <f t="shared" ref="K57" si="0">IF(OR(F57=".",J57=".")=TRUE,".",IF(OR(F57="*",J57="*")=TRUE,"*",IF(AND(F57="-",J57="-")=TRUE,"-",IF(AND(ISNUMBER(J57),ISNUMBER(F57))=TRUE,IF(F57-J57=0,0,F57-J57),IF(ISNUMBER(F57)=TRUE,F57,-J57)))))</f>
        <v>60</v>
      </c>
      <c r="L57" s="392">
        <f t="shared" ref="L57" si="1">IF(K57 =".",".",IF(K57 ="*","*",IF(K57="-","-",IF(K57=0,0,IF(OR(J57="-",J57=".",F57="-",F57=".")=TRUE,"X",IF(J57=0,"0,0",IF(ABS(K57*100/J57)&gt;250,".X",(K57*100/J57))))))))</f>
        <v>9.7879282218597066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3474</v>
      </c>
      <c r="E11" s="114">
        <v>2365</v>
      </c>
      <c r="F11" s="114">
        <v>5262</v>
      </c>
      <c r="G11" s="114">
        <v>3287</v>
      </c>
      <c r="H11" s="140">
        <v>3250</v>
      </c>
      <c r="I11" s="115">
        <v>224</v>
      </c>
      <c r="J11" s="116">
        <v>6.8923076923076927</v>
      </c>
    </row>
    <row r="12" spans="1:15" s="110" customFormat="1" ht="24.95" customHeight="1" x14ac:dyDescent="0.2">
      <c r="A12" s="193" t="s">
        <v>132</v>
      </c>
      <c r="B12" s="194" t="s">
        <v>133</v>
      </c>
      <c r="C12" s="113">
        <v>3.33909038572251</v>
      </c>
      <c r="D12" s="115">
        <v>116</v>
      </c>
      <c r="E12" s="114">
        <v>42</v>
      </c>
      <c r="F12" s="114">
        <v>91</v>
      </c>
      <c r="G12" s="114">
        <v>131</v>
      </c>
      <c r="H12" s="140">
        <v>94</v>
      </c>
      <c r="I12" s="115">
        <v>22</v>
      </c>
      <c r="J12" s="116">
        <v>23.404255319148938</v>
      </c>
    </row>
    <row r="13" spans="1:15" s="110" customFormat="1" ht="24.95" customHeight="1" x14ac:dyDescent="0.2">
      <c r="A13" s="193" t="s">
        <v>134</v>
      </c>
      <c r="B13" s="199" t="s">
        <v>214</v>
      </c>
      <c r="C13" s="113">
        <v>1.1801957397812319</v>
      </c>
      <c r="D13" s="115">
        <v>41</v>
      </c>
      <c r="E13" s="114">
        <v>37</v>
      </c>
      <c r="F13" s="114">
        <v>56</v>
      </c>
      <c r="G13" s="114">
        <v>32</v>
      </c>
      <c r="H13" s="140">
        <v>38</v>
      </c>
      <c r="I13" s="115">
        <v>3</v>
      </c>
      <c r="J13" s="116">
        <v>7.8947368421052628</v>
      </c>
    </row>
    <row r="14" spans="1:15" s="287" customFormat="1" ht="24.95" customHeight="1" x14ac:dyDescent="0.2">
      <c r="A14" s="193" t="s">
        <v>215</v>
      </c>
      <c r="B14" s="199" t="s">
        <v>137</v>
      </c>
      <c r="C14" s="113">
        <v>16.148531951640759</v>
      </c>
      <c r="D14" s="115">
        <v>561</v>
      </c>
      <c r="E14" s="114">
        <v>158</v>
      </c>
      <c r="F14" s="114">
        <v>1403</v>
      </c>
      <c r="G14" s="114">
        <v>253</v>
      </c>
      <c r="H14" s="140">
        <v>253</v>
      </c>
      <c r="I14" s="115">
        <v>308</v>
      </c>
      <c r="J14" s="116">
        <v>121.73913043478261</v>
      </c>
      <c r="K14" s="110"/>
      <c r="L14" s="110"/>
      <c r="M14" s="110"/>
      <c r="N14" s="110"/>
      <c r="O14" s="110"/>
    </row>
    <row r="15" spans="1:15" s="110" customFormat="1" ht="24.95" customHeight="1" x14ac:dyDescent="0.2">
      <c r="A15" s="193" t="s">
        <v>216</v>
      </c>
      <c r="B15" s="199" t="s">
        <v>217</v>
      </c>
      <c r="C15" s="113">
        <v>1.871042026482441</v>
      </c>
      <c r="D15" s="115">
        <v>65</v>
      </c>
      <c r="E15" s="114">
        <v>57</v>
      </c>
      <c r="F15" s="114">
        <v>71</v>
      </c>
      <c r="G15" s="114">
        <v>60</v>
      </c>
      <c r="H15" s="140">
        <v>73</v>
      </c>
      <c r="I15" s="115">
        <v>-8</v>
      </c>
      <c r="J15" s="116">
        <v>-10.95890410958904</v>
      </c>
    </row>
    <row r="16" spans="1:15" s="287" customFormat="1" ht="24.95" customHeight="1" x14ac:dyDescent="0.2">
      <c r="A16" s="193" t="s">
        <v>218</v>
      </c>
      <c r="B16" s="199" t="s">
        <v>141</v>
      </c>
      <c r="C16" s="113">
        <v>12.176165803108809</v>
      </c>
      <c r="D16" s="115">
        <v>423</v>
      </c>
      <c r="E16" s="114">
        <v>39</v>
      </c>
      <c r="F16" s="114">
        <v>75</v>
      </c>
      <c r="G16" s="114">
        <v>56</v>
      </c>
      <c r="H16" s="140">
        <v>60</v>
      </c>
      <c r="I16" s="115">
        <v>363</v>
      </c>
      <c r="J16" s="116" t="s">
        <v>514</v>
      </c>
      <c r="K16" s="110"/>
      <c r="L16" s="110"/>
      <c r="M16" s="110"/>
      <c r="N16" s="110"/>
      <c r="O16" s="110"/>
    </row>
    <row r="17" spans="1:15" s="110" customFormat="1" ht="24.95" customHeight="1" x14ac:dyDescent="0.2">
      <c r="A17" s="193" t="s">
        <v>142</v>
      </c>
      <c r="B17" s="199" t="s">
        <v>220</v>
      </c>
      <c r="C17" s="113">
        <v>2.1013241220495105</v>
      </c>
      <c r="D17" s="115">
        <v>73</v>
      </c>
      <c r="E17" s="114">
        <v>62</v>
      </c>
      <c r="F17" s="114">
        <v>1257</v>
      </c>
      <c r="G17" s="114">
        <v>137</v>
      </c>
      <c r="H17" s="140">
        <v>120</v>
      </c>
      <c r="I17" s="115">
        <v>-47</v>
      </c>
      <c r="J17" s="116">
        <v>-39.166666666666664</v>
      </c>
    </row>
    <row r="18" spans="1:15" s="287" customFormat="1" ht="24.95" customHeight="1" x14ac:dyDescent="0.2">
      <c r="A18" s="201" t="s">
        <v>144</v>
      </c>
      <c r="B18" s="202" t="s">
        <v>145</v>
      </c>
      <c r="C18" s="113">
        <v>10.247553252734599</v>
      </c>
      <c r="D18" s="115">
        <v>356</v>
      </c>
      <c r="E18" s="114">
        <v>207</v>
      </c>
      <c r="F18" s="114">
        <v>414</v>
      </c>
      <c r="G18" s="114">
        <v>374</v>
      </c>
      <c r="H18" s="140">
        <v>328</v>
      </c>
      <c r="I18" s="115">
        <v>28</v>
      </c>
      <c r="J18" s="116">
        <v>8.536585365853659</v>
      </c>
      <c r="K18" s="110"/>
      <c r="L18" s="110"/>
      <c r="M18" s="110"/>
      <c r="N18" s="110"/>
      <c r="O18" s="110"/>
    </row>
    <row r="19" spans="1:15" s="110" customFormat="1" ht="24.95" customHeight="1" x14ac:dyDescent="0.2">
      <c r="A19" s="193" t="s">
        <v>146</v>
      </c>
      <c r="B19" s="199" t="s">
        <v>147</v>
      </c>
      <c r="C19" s="113">
        <v>10.391479562464019</v>
      </c>
      <c r="D19" s="115">
        <v>361</v>
      </c>
      <c r="E19" s="114">
        <v>257</v>
      </c>
      <c r="F19" s="114">
        <v>414</v>
      </c>
      <c r="G19" s="114">
        <v>299</v>
      </c>
      <c r="H19" s="140">
        <v>313</v>
      </c>
      <c r="I19" s="115">
        <v>48</v>
      </c>
      <c r="J19" s="116">
        <v>15.335463258785943</v>
      </c>
    </row>
    <row r="20" spans="1:15" s="287" customFormat="1" ht="24.95" customHeight="1" x14ac:dyDescent="0.2">
      <c r="A20" s="193" t="s">
        <v>148</v>
      </c>
      <c r="B20" s="199" t="s">
        <v>149</v>
      </c>
      <c r="C20" s="113">
        <v>9.1249280368451355</v>
      </c>
      <c r="D20" s="115">
        <v>317</v>
      </c>
      <c r="E20" s="114">
        <v>232</v>
      </c>
      <c r="F20" s="114">
        <v>423</v>
      </c>
      <c r="G20" s="114">
        <v>360</v>
      </c>
      <c r="H20" s="140">
        <v>336</v>
      </c>
      <c r="I20" s="115">
        <v>-19</v>
      </c>
      <c r="J20" s="116">
        <v>-5.6547619047619051</v>
      </c>
      <c r="K20" s="110"/>
      <c r="L20" s="110"/>
      <c r="M20" s="110"/>
      <c r="N20" s="110"/>
      <c r="O20" s="110"/>
    </row>
    <row r="21" spans="1:15" s="110" customFormat="1" ht="24.95" customHeight="1" x14ac:dyDescent="0.2">
      <c r="A21" s="201" t="s">
        <v>150</v>
      </c>
      <c r="B21" s="202" t="s">
        <v>151</v>
      </c>
      <c r="C21" s="113">
        <v>3.9723661485319517</v>
      </c>
      <c r="D21" s="115">
        <v>138</v>
      </c>
      <c r="E21" s="114">
        <v>159</v>
      </c>
      <c r="F21" s="114">
        <v>159</v>
      </c>
      <c r="G21" s="114">
        <v>165</v>
      </c>
      <c r="H21" s="140">
        <v>211</v>
      </c>
      <c r="I21" s="115">
        <v>-73</v>
      </c>
      <c r="J21" s="116">
        <v>-34.597156398104268</v>
      </c>
    </row>
    <row r="22" spans="1:15" s="110" customFormat="1" ht="24.95" customHeight="1" x14ac:dyDescent="0.2">
      <c r="A22" s="201" t="s">
        <v>152</v>
      </c>
      <c r="B22" s="199" t="s">
        <v>153</v>
      </c>
      <c r="C22" s="113">
        <v>1.1514104778353482</v>
      </c>
      <c r="D22" s="115">
        <v>40</v>
      </c>
      <c r="E22" s="114">
        <v>24</v>
      </c>
      <c r="F22" s="114">
        <v>32</v>
      </c>
      <c r="G22" s="114">
        <v>37</v>
      </c>
      <c r="H22" s="140">
        <v>37</v>
      </c>
      <c r="I22" s="115">
        <v>3</v>
      </c>
      <c r="J22" s="116">
        <v>8.1081081081081088</v>
      </c>
    </row>
    <row r="23" spans="1:15" s="110" customFormat="1" ht="24.95" customHeight="1" x14ac:dyDescent="0.2">
      <c r="A23" s="193" t="s">
        <v>154</v>
      </c>
      <c r="B23" s="199" t="s">
        <v>155</v>
      </c>
      <c r="C23" s="113">
        <v>0.5469199769717904</v>
      </c>
      <c r="D23" s="115">
        <v>19</v>
      </c>
      <c r="E23" s="114">
        <v>14</v>
      </c>
      <c r="F23" s="114">
        <v>41</v>
      </c>
      <c r="G23" s="114">
        <v>19</v>
      </c>
      <c r="H23" s="140">
        <v>22</v>
      </c>
      <c r="I23" s="115">
        <v>-3</v>
      </c>
      <c r="J23" s="116">
        <v>-13.636363636363637</v>
      </c>
    </row>
    <row r="24" spans="1:15" s="110" customFormat="1" ht="24.95" customHeight="1" x14ac:dyDescent="0.2">
      <c r="A24" s="193" t="s">
        <v>156</v>
      </c>
      <c r="B24" s="199" t="s">
        <v>221</v>
      </c>
      <c r="C24" s="113">
        <v>3.2239493379389752</v>
      </c>
      <c r="D24" s="115">
        <v>112</v>
      </c>
      <c r="E24" s="114">
        <v>73</v>
      </c>
      <c r="F24" s="114">
        <v>124</v>
      </c>
      <c r="G24" s="114">
        <v>65</v>
      </c>
      <c r="H24" s="140">
        <v>118</v>
      </c>
      <c r="I24" s="115">
        <v>-6</v>
      </c>
      <c r="J24" s="116">
        <v>-5.0847457627118642</v>
      </c>
    </row>
    <row r="25" spans="1:15" s="110" customFormat="1" ht="24.95" customHeight="1" x14ac:dyDescent="0.2">
      <c r="A25" s="193" t="s">
        <v>222</v>
      </c>
      <c r="B25" s="204" t="s">
        <v>159</v>
      </c>
      <c r="C25" s="113">
        <v>1.9861830742659758</v>
      </c>
      <c r="D25" s="115">
        <v>69</v>
      </c>
      <c r="E25" s="114">
        <v>64</v>
      </c>
      <c r="F25" s="114">
        <v>93</v>
      </c>
      <c r="G25" s="114">
        <v>101</v>
      </c>
      <c r="H25" s="140">
        <v>94</v>
      </c>
      <c r="I25" s="115">
        <v>-25</v>
      </c>
      <c r="J25" s="116">
        <v>-26.595744680851062</v>
      </c>
    </row>
    <row r="26" spans="1:15" s="110" customFormat="1" ht="24.95" customHeight="1" x14ac:dyDescent="0.2">
      <c r="A26" s="201">
        <v>782.78300000000002</v>
      </c>
      <c r="B26" s="203" t="s">
        <v>160</v>
      </c>
      <c r="C26" s="113">
        <v>24.381116868163499</v>
      </c>
      <c r="D26" s="115">
        <v>847</v>
      </c>
      <c r="E26" s="114">
        <v>628</v>
      </c>
      <c r="F26" s="114">
        <v>918</v>
      </c>
      <c r="G26" s="114">
        <v>941</v>
      </c>
      <c r="H26" s="140">
        <v>764</v>
      </c>
      <c r="I26" s="115">
        <v>83</v>
      </c>
      <c r="J26" s="116">
        <v>10.863874345549739</v>
      </c>
    </row>
    <row r="27" spans="1:15" s="110" customFormat="1" ht="24.95" customHeight="1" x14ac:dyDescent="0.2">
      <c r="A27" s="193" t="s">
        <v>161</v>
      </c>
      <c r="B27" s="199" t="s">
        <v>162</v>
      </c>
      <c r="C27" s="113">
        <v>1.0938399539435808</v>
      </c>
      <c r="D27" s="115">
        <v>38</v>
      </c>
      <c r="E27" s="114">
        <v>32</v>
      </c>
      <c r="F27" s="114">
        <v>82</v>
      </c>
      <c r="G27" s="114">
        <v>48</v>
      </c>
      <c r="H27" s="140">
        <v>40</v>
      </c>
      <c r="I27" s="115">
        <v>-2</v>
      </c>
      <c r="J27" s="116">
        <v>-5</v>
      </c>
    </row>
    <row r="28" spans="1:15" s="110" customFormat="1" ht="24.95" customHeight="1" x14ac:dyDescent="0.2">
      <c r="A28" s="193" t="s">
        <v>163</v>
      </c>
      <c r="B28" s="199" t="s">
        <v>164</v>
      </c>
      <c r="C28" s="113">
        <v>1.7559009786989062</v>
      </c>
      <c r="D28" s="115">
        <v>61</v>
      </c>
      <c r="E28" s="114">
        <v>61</v>
      </c>
      <c r="F28" s="114">
        <v>126</v>
      </c>
      <c r="G28" s="114">
        <v>53</v>
      </c>
      <c r="H28" s="140">
        <v>67</v>
      </c>
      <c r="I28" s="115">
        <v>-6</v>
      </c>
      <c r="J28" s="116">
        <v>-8.9552238805970141</v>
      </c>
    </row>
    <row r="29" spans="1:15" s="110" customFormat="1" ht="24.95" customHeight="1" x14ac:dyDescent="0.2">
      <c r="A29" s="193">
        <v>86</v>
      </c>
      <c r="B29" s="199" t="s">
        <v>165</v>
      </c>
      <c r="C29" s="113">
        <v>4.5768566493955092</v>
      </c>
      <c r="D29" s="115">
        <v>159</v>
      </c>
      <c r="E29" s="114">
        <v>109</v>
      </c>
      <c r="F29" s="114">
        <v>253</v>
      </c>
      <c r="G29" s="114">
        <v>159</v>
      </c>
      <c r="H29" s="140">
        <v>242</v>
      </c>
      <c r="I29" s="115">
        <v>-83</v>
      </c>
      <c r="J29" s="116">
        <v>-34.297520661157023</v>
      </c>
    </row>
    <row r="30" spans="1:15" s="110" customFormat="1" ht="24.95" customHeight="1" x14ac:dyDescent="0.2">
      <c r="A30" s="193">
        <v>87.88</v>
      </c>
      <c r="B30" s="204" t="s">
        <v>166</v>
      </c>
      <c r="C30" s="113">
        <v>4.1738629821531372</v>
      </c>
      <c r="D30" s="115">
        <v>145</v>
      </c>
      <c r="E30" s="114">
        <v>169</v>
      </c>
      <c r="F30" s="114">
        <v>483</v>
      </c>
      <c r="G30" s="114">
        <v>131</v>
      </c>
      <c r="H30" s="140">
        <v>137</v>
      </c>
      <c r="I30" s="115">
        <v>8</v>
      </c>
      <c r="J30" s="116">
        <v>5.8394160583941606</v>
      </c>
    </row>
    <row r="31" spans="1:15" s="110" customFormat="1" ht="24.95" customHeight="1" x14ac:dyDescent="0.2">
      <c r="A31" s="193" t="s">
        <v>167</v>
      </c>
      <c r="B31" s="199" t="s">
        <v>168</v>
      </c>
      <c r="C31" s="113">
        <v>2.7058146229130684</v>
      </c>
      <c r="D31" s="115">
        <v>94</v>
      </c>
      <c r="E31" s="114">
        <v>99</v>
      </c>
      <c r="F31" s="114">
        <v>150</v>
      </c>
      <c r="G31" s="114">
        <v>119</v>
      </c>
      <c r="H31" s="140">
        <v>156</v>
      </c>
      <c r="I31" s="115">
        <v>-62</v>
      </c>
      <c r="J31" s="116">
        <v>-39.743589743589745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3.33909038572251</v>
      </c>
      <c r="D34" s="115">
        <v>116</v>
      </c>
      <c r="E34" s="114">
        <v>42</v>
      </c>
      <c r="F34" s="114">
        <v>91</v>
      </c>
      <c r="G34" s="114">
        <v>131</v>
      </c>
      <c r="H34" s="140">
        <v>94</v>
      </c>
      <c r="I34" s="115">
        <v>22</v>
      </c>
      <c r="J34" s="116">
        <v>23.404255319148938</v>
      </c>
    </row>
    <row r="35" spans="1:10" s="110" customFormat="1" ht="24.95" customHeight="1" x14ac:dyDescent="0.2">
      <c r="A35" s="292" t="s">
        <v>171</v>
      </c>
      <c r="B35" s="293" t="s">
        <v>172</v>
      </c>
      <c r="C35" s="113">
        <v>27.576280944156593</v>
      </c>
      <c r="D35" s="115">
        <v>958</v>
      </c>
      <c r="E35" s="114">
        <v>402</v>
      </c>
      <c r="F35" s="114">
        <v>1873</v>
      </c>
      <c r="G35" s="114">
        <v>659</v>
      </c>
      <c r="H35" s="140">
        <v>619</v>
      </c>
      <c r="I35" s="115">
        <v>339</v>
      </c>
      <c r="J35" s="116">
        <v>54.765751211631667</v>
      </c>
    </row>
    <row r="36" spans="1:10" s="110" customFormat="1" ht="24.95" customHeight="1" x14ac:dyDescent="0.2">
      <c r="A36" s="294" t="s">
        <v>173</v>
      </c>
      <c r="B36" s="295" t="s">
        <v>174</v>
      </c>
      <c r="C36" s="125">
        <v>69.084628670120892</v>
      </c>
      <c r="D36" s="143">
        <v>2400</v>
      </c>
      <c r="E36" s="144">
        <v>1921</v>
      </c>
      <c r="F36" s="144">
        <v>3298</v>
      </c>
      <c r="G36" s="144">
        <v>2497</v>
      </c>
      <c r="H36" s="145">
        <v>2537</v>
      </c>
      <c r="I36" s="143">
        <v>-137</v>
      </c>
      <c r="J36" s="146">
        <v>-5.4000788332676386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3474</v>
      </c>
      <c r="F11" s="264">
        <v>2365</v>
      </c>
      <c r="G11" s="264">
        <v>5262</v>
      </c>
      <c r="H11" s="264">
        <v>3287</v>
      </c>
      <c r="I11" s="265">
        <v>3250</v>
      </c>
      <c r="J11" s="263">
        <v>224</v>
      </c>
      <c r="K11" s="266">
        <v>6.8923076923076927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39.119170984455955</v>
      </c>
      <c r="E13" s="115">
        <v>1359</v>
      </c>
      <c r="F13" s="114">
        <v>1124</v>
      </c>
      <c r="G13" s="114">
        <v>1473</v>
      </c>
      <c r="H13" s="114">
        <v>1493</v>
      </c>
      <c r="I13" s="140">
        <v>1295</v>
      </c>
      <c r="J13" s="115">
        <v>64</v>
      </c>
      <c r="K13" s="116">
        <v>4.942084942084942</v>
      </c>
    </row>
    <row r="14" spans="1:15" ht="15.95" customHeight="1" x14ac:dyDescent="0.2">
      <c r="A14" s="306" t="s">
        <v>230</v>
      </c>
      <c r="B14" s="307"/>
      <c r="C14" s="308"/>
      <c r="D14" s="113">
        <v>48.848589522164652</v>
      </c>
      <c r="E14" s="115">
        <v>1697</v>
      </c>
      <c r="F14" s="114">
        <v>980</v>
      </c>
      <c r="G14" s="114">
        <v>2991</v>
      </c>
      <c r="H14" s="114">
        <v>1443</v>
      </c>
      <c r="I14" s="140">
        <v>1478</v>
      </c>
      <c r="J14" s="115">
        <v>219</v>
      </c>
      <c r="K14" s="116">
        <v>14.817320703653586</v>
      </c>
    </row>
    <row r="15" spans="1:15" ht="15.95" customHeight="1" x14ac:dyDescent="0.2">
      <c r="A15" s="306" t="s">
        <v>231</v>
      </c>
      <c r="B15" s="307"/>
      <c r="C15" s="308"/>
      <c r="D15" s="113">
        <v>5.0662061024755323</v>
      </c>
      <c r="E15" s="115">
        <v>176</v>
      </c>
      <c r="F15" s="114">
        <v>115</v>
      </c>
      <c r="G15" s="114">
        <v>337</v>
      </c>
      <c r="H15" s="114">
        <v>128</v>
      </c>
      <c r="I15" s="140">
        <v>223</v>
      </c>
      <c r="J15" s="115">
        <v>-47</v>
      </c>
      <c r="K15" s="116">
        <v>-21.076233183856502</v>
      </c>
    </row>
    <row r="16" spans="1:15" ht="15.95" customHeight="1" x14ac:dyDescent="0.2">
      <c r="A16" s="306" t="s">
        <v>232</v>
      </c>
      <c r="B16" s="307"/>
      <c r="C16" s="308"/>
      <c r="D16" s="113">
        <v>6.4191134139320667</v>
      </c>
      <c r="E16" s="115">
        <v>223</v>
      </c>
      <c r="F16" s="114">
        <v>128</v>
      </c>
      <c r="G16" s="114">
        <v>308</v>
      </c>
      <c r="H16" s="114">
        <v>202</v>
      </c>
      <c r="I16" s="140">
        <v>243</v>
      </c>
      <c r="J16" s="115">
        <v>-20</v>
      </c>
      <c r="K16" s="116">
        <v>-8.2304526748971192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4.0587219343696024</v>
      </c>
      <c r="E18" s="115">
        <v>141</v>
      </c>
      <c r="F18" s="114">
        <v>70</v>
      </c>
      <c r="G18" s="114">
        <v>117</v>
      </c>
      <c r="H18" s="114">
        <v>155</v>
      </c>
      <c r="I18" s="140">
        <v>156</v>
      </c>
      <c r="J18" s="115">
        <v>-15</v>
      </c>
      <c r="K18" s="116">
        <v>-9.615384615384615</v>
      </c>
    </row>
    <row r="19" spans="1:11" ht="14.1" customHeight="1" x14ac:dyDescent="0.2">
      <c r="A19" s="306" t="s">
        <v>235</v>
      </c>
      <c r="B19" s="307" t="s">
        <v>236</v>
      </c>
      <c r="C19" s="308"/>
      <c r="D19" s="113">
        <v>3.943580886586068</v>
      </c>
      <c r="E19" s="115">
        <v>137</v>
      </c>
      <c r="F19" s="114">
        <v>63</v>
      </c>
      <c r="G19" s="114">
        <v>105</v>
      </c>
      <c r="H19" s="114">
        <v>151</v>
      </c>
      <c r="I19" s="140">
        <v>130</v>
      </c>
      <c r="J19" s="115">
        <v>7</v>
      </c>
      <c r="K19" s="116">
        <v>5.384615384615385</v>
      </c>
    </row>
    <row r="20" spans="1:11" ht="14.1" customHeight="1" x14ac:dyDescent="0.2">
      <c r="A20" s="306">
        <v>12</v>
      </c>
      <c r="B20" s="307" t="s">
        <v>237</v>
      </c>
      <c r="C20" s="308"/>
      <c r="D20" s="113">
        <v>0.37420840529648819</v>
      </c>
      <c r="E20" s="115">
        <v>13</v>
      </c>
      <c r="F20" s="114">
        <v>8</v>
      </c>
      <c r="G20" s="114">
        <v>24</v>
      </c>
      <c r="H20" s="114">
        <v>17</v>
      </c>
      <c r="I20" s="140">
        <v>18</v>
      </c>
      <c r="J20" s="115">
        <v>-5</v>
      </c>
      <c r="K20" s="116">
        <v>-27.777777777777779</v>
      </c>
    </row>
    <row r="21" spans="1:11" ht="14.1" customHeight="1" x14ac:dyDescent="0.2">
      <c r="A21" s="306">
        <v>21</v>
      </c>
      <c r="B21" s="307" t="s">
        <v>238</v>
      </c>
      <c r="C21" s="308"/>
      <c r="D21" s="113">
        <v>8.6355785837651119E-2</v>
      </c>
      <c r="E21" s="115">
        <v>3</v>
      </c>
      <c r="F21" s="114" t="s">
        <v>513</v>
      </c>
      <c r="G21" s="114">
        <v>0</v>
      </c>
      <c r="H21" s="114">
        <v>3</v>
      </c>
      <c r="I21" s="140" t="s">
        <v>513</v>
      </c>
      <c r="J21" s="115" t="s">
        <v>513</v>
      </c>
      <c r="K21" s="116" t="s">
        <v>513</v>
      </c>
    </row>
    <row r="22" spans="1:11" ht="14.1" customHeight="1" x14ac:dyDescent="0.2">
      <c r="A22" s="306">
        <v>22</v>
      </c>
      <c r="B22" s="307" t="s">
        <v>239</v>
      </c>
      <c r="C22" s="308"/>
      <c r="D22" s="113">
        <v>0.83477259643062751</v>
      </c>
      <c r="E22" s="115">
        <v>29</v>
      </c>
      <c r="F22" s="114">
        <v>13</v>
      </c>
      <c r="G22" s="114">
        <v>75</v>
      </c>
      <c r="H22" s="114">
        <v>52</v>
      </c>
      <c r="I22" s="140">
        <v>50</v>
      </c>
      <c r="J22" s="115">
        <v>-21</v>
      </c>
      <c r="K22" s="116">
        <v>-42</v>
      </c>
    </row>
    <row r="23" spans="1:11" ht="14.1" customHeight="1" x14ac:dyDescent="0.2">
      <c r="A23" s="306">
        <v>23</v>
      </c>
      <c r="B23" s="307" t="s">
        <v>240</v>
      </c>
      <c r="C23" s="308"/>
      <c r="D23" s="113">
        <v>4.8071387449625789</v>
      </c>
      <c r="E23" s="115">
        <v>167</v>
      </c>
      <c r="F23" s="114">
        <v>11</v>
      </c>
      <c r="G23" s="114">
        <v>10</v>
      </c>
      <c r="H23" s="114">
        <v>25</v>
      </c>
      <c r="I23" s="140">
        <v>11</v>
      </c>
      <c r="J23" s="115">
        <v>156</v>
      </c>
      <c r="K23" s="116" t="s">
        <v>514</v>
      </c>
    </row>
    <row r="24" spans="1:11" ht="14.1" customHeight="1" x14ac:dyDescent="0.2">
      <c r="A24" s="306">
        <v>24</v>
      </c>
      <c r="B24" s="307" t="s">
        <v>241</v>
      </c>
      <c r="C24" s="308"/>
      <c r="D24" s="113">
        <v>4.6632124352331603</v>
      </c>
      <c r="E24" s="115">
        <v>162</v>
      </c>
      <c r="F24" s="114">
        <v>69</v>
      </c>
      <c r="G24" s="114">
        <v>195</v>
      </c>
      <c r="H24" s="114">
        <v>347</v>
      </c>
      <c r="I24" s="140">
        <v>134</v>
      </c>
      <c r="J24" s="115">
        <v>28</v>
      </c>
      <c r="K24" s="116">
        <v>20.895522388059703</v>
      </c>
    </row>
    <row r="25" spans="1:11" ht="14.1" customHeight="1" x14ac:dyDescent="0.2">
      <c r="A25" s="306">
        <v>25</v>
      </c>
      <c r="B25" s="307" t="s">
        <v>242</v>
      </c>
      <c r="C25" s="308"/>
      <c r="D25" s="113">
        <v>4.9798503166378811</v>
      </c>
      <c r="E25" s="115">
        <v>173</v>
      </c>
      <c r="F25" s="114">
        <v>76</v>
      </c>
      <c r="G25" s="114">
        <v>226</v>
      </c>
      <c r="H25" s="114">
        <v>139</v>
      </c>
      <c r="I25" s="140">
        <v>154</v>
      </c>
      <c r="J25" s="115">
        <v>19</v>
      </c>
      <c r="K25" s="116">
        <v>12.337662337662337</v>
      </c>
    </row>
    <row r="26" spans="1:11" ht="14.1" customHeight="1" x14ac:dyDescent="0.2">
      <c r="A26" s="306">
        <v>26</v>
      </c>
      <c r="B26" s="307" t="s">
        <v>243</v>
      </c>
      <c r="C26" s="308"/>
      <c r="D26" s="113">
        <v>2.5331030512377661</v>
      </c>
      <c r="E26" s="115">
        <v>88</v>
      </c>
      <c r="F26" s="114">
        <v>84</v>
      </c>
      <c r="G26" s="114">
        <v>242</v>
      </c>
      <c r="H26" s="114">
        <v>71</v>
      </c>
      <c r="I26" s="140">
        <v>84</v>
      </c>
      <c r="J26" s="115">
        <v>4</v>
      </c>
      <c r="K26" s="116">
        <v>4.7619047619047619</v>
      </c>
    </row>
    <row r="27" spans="1:11" ht="14.1" customHeight="1" x14ac:dyDescent="0.2">
      <c r="A27" s="306">
        <v>27</v>
      </c>
      <c r="B27" s="307" t="s">
        <v>244</v>
      </c>
      <c r="C27" s="308"/>
      <c r="D27" s="113">
        <v>1.0074841681059297</v>
      </c>
      <c r="E27" s="115">
        <v>35</v>
      </c>
      <c r="F27" s="114">
        <v>18</v>
      </c>
      <c r="G27" s="114">
        <v>111</v>
      </c>
      <c r="H27" s="114">
        <v>27</v>
      </c>
      <c r="I27" s="140">
        <v>30</v>
      </c>
      <c r="J27" s="115">
        <v>5</v>
      </c>
      <c r="K27" s="116">
        <v>16.666666666666668</v>
      </c>
    </row>
    <row r="28" spans="1:11" ht="14.1" customHeight="1" x14ac:dyDescent="0.2">
      <c r="A28" s="306">
        <v>28</v>
      </c>
      <c r="B28" s="307" t="s">
        <v>245</v>
      </c>
      <c r="C28" s="308"/>
      <c r="D28" s="113">
        <v>0.25906735751295334</v>
      </c>
      <c r="E28" s="115">
        <v>9</v>
      </c>
      <c r="F28" s="114">
        <v>8</v>
      </c>
      <c r="G28" s="114">
        <v>9</v>
      </c>
      <c r="H28" s="114">
        <v>7</v>
      </c>
      <c r="I28" s="140">
        <v>8</v>
      </c>
      <c r="J28" s="115">
        <v>1</v>
      </c>
      <c r="K28" s="116">
        <v>12.5</v>
      </c>
    </row>
    <row r="29" spans="1:11" ht="14.1" customHeight="1" x14ac:dyDescent="0.2">
      <c r="A29" s="306">
        <v>29</v>
      </c>
      <c r="B29" s="307" t="s">
        <v>246</v>
      </c>
      <c r="C29" s="308"/>
      <c r="D29" s="113">
        <v>1.4392630972941853</v>
      </c>
      <c r="E29" s="115">
        <v>50</v>
      </c>
      <c r="F29" s="114">
        <v>76</v>
      </c>
      <c r="G29" s="114">
        <v>72</v>
      </c>
      <c r="H29" s="114">
        <v>60</v>
      </c>
      <c r="I29" s="140">
        <v>64</v>
      </c>
      <c r="J29" s="115">
        <v>-14</v>
      </c>
      <c r="K29" s="116">
        <v>-21.875</v>
      </c>
    </row>
    <row r="30" spans="1:11" ht="14.1" customHeight="1" x14ac:dyDescent="0.2">
      <c r="A30" s="306" t="s">
        <v>247</v>
      </c>
      <c r="B30" s="307" t="s">
        <v>248</v>
      </c>
      <c r="C30" s="308"/>
      <c r="D30" s="113" t="s">
        <v>513</v>
      </c>
      <c r="E30" s="115" t="s">
        <v>513</v>
      </c>
      <c r="F30" s="114">
        <v>7</v>
      </c>
      <c r="G30" s="114" t="s">
        <v>513</v>
      </c>
      <c r="H30" s="114" t="s">
        <v>513</v>
      </c>
      <c r="I30" s="140" t="s">
        <v>513</v>
      </c>
      <c r="J30" s="115" t="s">
        <v>513</v>
      </c>
      <c r="K30" s="116" t="s">
        <v>513</v>
      </c>
    </row>
    <row r="31" spans="1:11" ht="14.1" customHeight="1" x14ac:dyDescent="0.2">
      <c r="A31" s="306" t="s">
        <v>249</v>
      </c>
      <c r="B31" s="307" t="s">
        <v>250</v>
      </c>
      <c r="C31" s="308"/>
      <c r="D31" s="113">
        <v>1.2665515256188831</v>
      </c>
      <c r="E31" s="115">
        <v>44</v>
      </c>
      <c r="F31" s="114">
        <v>69</v>
      </c>
      <c r="G31" s="114">
        <v>56</v>
      </c>
      <c r="H31" s="114">
        <v>51</v>
      </c>
      <c r="I31" s="140">
        <v>61</v>
      </c>
      <c r="J31" s="115">
        <v>-17</v>
      </c>
      <c r="K31" s="116">
        <v>-27.868852459016395</v>
      </c>
    </row>
    <row r="32" spans="1:11" ht="14.1" customHeight="1" x14ac:dyDescent="0.2">
      <c r="A32" s="306">
        <v>31</v>
      </c>
      <c r="B32" s="307" t="s">
        <v>251</v>
      </c>
      <c r="C32" s="308"/>
      <c r="D32" s="113">
        <v>0.31663788140472077</v>
      </c>
      <c r="E32" s="115">
        <v>11</v>
      </c>
      <c r="F32" s="114">
        <v>15</v>
      </c>
      <c r="G32" s="114">
        <v>12</v>
      </c>
      <c r="H32" s="114">
        <v>8</v>
      </c>
      <c r="I32" s="140">
        <v>9</v>
      </c>
      <c r="J32" s="115">
        <v>2</v>
      </c>
      <c r="K32" s="116">
        <v>22.222222222222221</v>
      </c>
    </row>
    <row r="33" spans="1:11" ht="14.1" customHeight="1" x14ac:dyDescent="0.2">
      <c r="A33" s="306">
        <v>32</v>
      </c>
      <c r="B33" s="307" t="s">
        <v>252</v>
      </c>
      <c r="C33" s="308"/>
      <c r="D33" s="113">
        <v>5.6994818652849739</v>
      </c>
      <c r="E33" s="115">
        <v>198</v>
      </c>
      <c r="F33" s="114">
        <v>81</v>
      </c>
      <c r="G33" s="114">
        <v>183</v>
      </c>
      <c r="H33" s="114">
        <v>184</v>
      </c>
      <c r="I33" s="140">
        <v>157</v>
      </c>
      <c r="J33" s="115">
        <v>41</v>
      </c>
      <c r="K33" s="116">
        <v>26.114649681528661</v>
      </c>
    </row>
    <row r="34" spans="1:11" ht="14.1" customHeight="1" x14ac:dyDescent="0.2">
      <c r="A34" s="306">
        <v>33</v>
      </c>
      <c r="B34" s="307" t="s">
        <v>253</v>
      </c>
      <c r="C34" s="308"/>
      <c r="D34" s="113">
        <v>1.9573978123200921</v>
      </c>
      <c r="E34" s="115">
        <v>68</v>
      </c>
      <c r="F34" s="114">
        <v>48</v>
      </c>
      <c r="G34" s="114">
        <v>77</v>
      </c>
      <c r="H34" s="114">
        <v>46</v>
      </c>
      <c r="I34" s="140">
        <v>50</v>
      </c>
      <c r="J34" s="115">
        <v>18</v>
      </c>
      <c r="K34" s="116">
        <v>36</v>
      </c>
    </row>
    <row r="35" spans="1:11" ht="14.1" customHeight="1" x14ac:dyDescent="0.2">
      <c r="A35" s="306">
        <v>34</v>
      </c>
      <c r="B35" s="307" t="s">
        <v>254</v>
      </c>
      <c r="C35" s="308"/>
      <c r="D35" s="113">
        <v>3.1088082901554404</v>
      </c>
      <c r="E35" s="115">
        <v>108</v>
      </c>
      <c r="F35" s="114">
        <v>39</v>
      </c>
      <c r="G35" s="114">
        <v>125</v>
      </c>
      <c r="H35" s="114">
        <v>105</v>
      </c>
      <c r="I35" s="140">
        <v>103</v>
      </c>
      <c r="J35" s="115">
        <v>5</v>
      </c>
      <c r="K35" s="116">
        <v>4.8543689320388346</v>
      </c>
    </row>
    <row r="36" spans="1:11" ht="14.1" customHeight="1" x14ac:dyDescent="0.2">
      <c r="A36" s="306">
        <v>41</v>
      </c>
      <c r="B36" s="307" t="s">
        <v>255</v>
      </c>
      <c r="C36" s="308"/>
      <c r="D36" s="113">
        <v>1.468048359240069</v>
      </c>
      <c r="E36" s="115">
        <v>51</v>
      </c>
      <c r="F36" s="114">
        <v>31</v>
      </c>
      <c r="G36" s="114">
        <v>700</v>
      </c>
      <c r="H36" s="114">
        <v>51</v>
      </c>
      <c r="I36" s="140">
        <v>44</v>
      </c>
      <c r="J36" s="115">
        <v>7</v>
      </c>
      <c r="K36" s="116">
        <v>15.909090909090908</v>
      </c>
    </row>
    <row r="37" spans="1:11" ht="14.1" customHeight="1" x14ac:dyDescent="0.2">
      <c r="A37" s="306">
        <v>42</v>
      </c>
      <c r="B37" s="307" t="s">
        <v>256</v>
      </c>
      <c r="C37" s="308"/>
      <c r="D37" s="113" t="s">
        <v>513</v>
      </c>
      <c r="E37" s="115" t="s">
        <v>513</v>
      </c>
      <c r="F37" s="114">
        <v>3</v>
      </c>
      <c r="G37" s="114">
        <v>24</v>
      </c>
      <c r="H37" s="114">
        <v>22</v>
      </c>
      <c r="I37" s="140">
        <v>8</v>
      </c>
      <c r="J37" s="115" t="s">
        <v>513</v>
      </c>
      <c r="K37" s="116" t="s">
        <v>513</v>
      </c>
    </row>
    <row r="38" spans="1:11" ht="14.1" customHeight="1" x14ac:dyDescent="0.2">
      <c r="A38" s="306">
        <v>43</v>
      </c>
      <c r="B38" s="307" t="s">
        <v>257</v>
      </c>
      <c r="C38" s="308"/>
      <c r="D38" s="113">
        <v>0.83477259643062751</v>
      </c>
      <c r="E38" s="115">
        <v>29</v>
      </c>
      <c r="F38" s="114">
        <v>21</v>
      </c>
      <c r="G38" s="114">
        <v>29</v>
      </c>
      <c r="H38" s="114">
        <v>30</v>
      </c>
      <c r="I38" s="140">
        <v>21</v>
      </c>
      <c r="J38" s="115">
        <v>8</v>
      </c>
      <c r="K38" s="116">
        <v>38.095238095238095</v>
      </c>
    </row>
    <row r="39" spans="1:11" ht="14.1" customHeight="1" x14ac:dyDescent="0.2">
      <c r="A39" s="306">
        <v>51</v>
      </c>
      <c r="B39" s="307" t="s">
        <v>258</v>
      </c>
      <c r="C39" s="308"/>
      <c r="D39" s="113">
        <v>17.184801381692573</v>
      </c>
      <c r="E39" s="115">
        <v>597</v>
      </c>
      <c r="F39" s="114">
        <v>465</v>
      </c>
      <c r="G39" s="114">
        <v>833</v>
      </c>
      <c r="H39" s="114">
        <v>637</v>
      </c>
      <c r="I39" s="140">
        <v>657</v>
      </c>
      <c r="J39" s="115">
        <v>-60</v>
      </c>
      <c r="K39" s="116">
        <v>-9.1324200913242013</v>
      </c>
    </row>
    <row r="40" spans="1:11" ht="14.1" customHeight="1" x14ac:dyDescent="0.2">
      <c r="A40" s="306" t="s">
        <v>259</v>
      </c>
      <c r="B40" s="307" t="s">
        <v>260</v>
      </c>
      <c r="C40" s="308"/>
      <c r="D40" s="113">
        <v>16.580310880829014</v>
      </c>
      <c r="E40" s="115">
        <v>576</v>
      </c>
      <c r="F40" s="114">
        <v>458</v>
      </c>
      <c r="G40" s="114">
        <v>801</v>
      </c>
      <c r="H40" s="114">
        <v>593</v>
      </c>
      <c r="I40" s="140">
        <v>641</v>
      </c>
      <c r="J40" s="115">
        <v>-65</v>
      </c>
      <c r="K40" s="116">
        <v>-10.140405616224649</v>
      </c>
    </row>
    <row r="41" spans="1:11" ht="14.1" customHeight="1" x14ac:dyDescent="0.2">
      <c r="A41" s="306"/>
      <c r="B41" s="307" t="s">
        <v>261</v>
      </c>
      <c r="C41" s="308"/>
      <c r="D41" s="113">
        <v>15.860679332181922</v>
      </c>
      <c r="E41" s="115">
        <v>551</v>
      </c>
      <c r="F41" s="114">
        <v>441</v>
      </c>
      <c r="G41" s="114">
        <v>721</v>
      </c>
      <c r="H41" s="114">
        <v>566</v>
      </c>
      <c r="I41" s="140">
        <v>610</v>
      </c>
      <c r="J41" s="115">
        <v>-59</v>
      </c>
      <c r="K41" s="116">
        <v>-9.6721311475409841</v>
      </c>
    </row>
    <row r="42" spans="1:11" ht="14.1" customHeight="1" x14ac:dyDescent="0.2">
      <c r="A42" s="306">
        <v>52</v>
      </c>
      <c r="B42" s="307" t="s">
        <v>262</v>
      </c>
      <c r="C42" s="308"/>
      <c r="D42" s="113">
        <v>5.6131260794473228</v>
      </c>
      <c r="E42" s="115">
        <v>195</v>
      </c>
      <c r="F42" s="114">
        <v>133</v>
      </c>
      <c r="G42" s="114">
        <v>186</v>
      </c>
      <c r="H42" s="114">
        <v>187</v>
      </c>
      <c r="I42" s="140">
        <v>178</v>
      </c>
      <c r="J42" s="115">
        <v>17</v>
      </c>
      <c r="K42" s="116">
        <v>9.5505617977528097</v>
      </c>
    </row>
    <row r="43" spans="1:11" ht="14.1" customHeight="1" x14ac:dyDescent="0.2">
      <c r="A43" s="306" t="s">
        <v>263</v>
      </c>
      <c r="B43" s="307" t="s">
        <v>264</v>
      </c>
      <c r="C43" s="308"/>
      <c r="D43" s="113">
        <v>2.849740932642487</v>
      </c>
      <c r="E43" s="115">
        <v>99</v>
      </c>
      <c r="F43" s="114">
        <v>64</v>
      </c>
      <c r="G43" s="114">
        <v>111</v>
      </c>
      <c r="H43" s="114">
        <v>98</v>
      </c>
      <c r="I43" s="140">
        <v>103</v>
      </c>
      <c r="J43" s="115">
        <v>-4</v>
      </c>
      <c r="K43" s="116">
        <v>-3.883495145631068</v>
      </c>
    </row>
    <row r="44" spans="1:11" ht="14.1" customHeight="1" x14ac:dyDescent="0.2">
      <c r="A44" s="306">
        <v>53</v>
      </c>
      <c r="B44" s="307" t="s">
        <v>265</v>
      </c>
      <c r="C44" s="308"/>
      <c r="D44" s="113">
        <v>0.94991364421416236</v>
      </c>
      <c r="E44" s="115">
        <v>33</v>
      </c>
      <c r="F44" s="114">
        <v>19</v>
      </c>
      <c r="G44" s="114">
        <v>101</v>
      </c>
      <c r="H44" s="114">
        <v>32</v>
      </c>
      <c r="I44" s="140">
        <v>22</v>
      </c>
      <c r="J44" s="115">
        <v>11</v>
      </c>
      <c r="K44" s="116">
        <v>50</v>
      </c>
    </row>
    <row r="45" spans="1:11" ht="14.1" customHeight="1" x14ac:dyDescent="0.2">
      <c r="A45" s="306" t="s">
        <v>266</v>
      </c>
      <c r="B45" s="307" t="s">
        <v>267</v>
      </c>
      <c r="C45" s="308"/>
      <c r="D45" s="113">
        <v>0.92112838226827864</v>
      </c>
      <c r="E45" s="115">
        <v>32</v>
      </c>
      <c r="F45" s="114">
        <v>17</v>
      </c>
      <c r="G45" s="114">
        <v>100</v>
      </c>
      <c r="H45" s="114">
        <v>29</v>
      </c>
      <c r="I45" s="140">
        <v>22</v>
      </c>
      <c r="J45" s="115">
        <v>10</v>
      </c>
      <c r="K45" s="116">
        <v>45.454545454545453</v>
      </c>
    </row>
    <row r="46" spans="1:11" ht="14.1" customHeight="1" x14ac:dyDescent="0.2">
      <c r="A46" s="306">
        <v>54</v>
      </c>
      <c r="B46" s="307" t="s">
        <v>268</v>
      </c>
      <c r="C46" s="308"/>
      <c r="D46" s="113">
        <v>1.5831894070236039</v>
      </c>
      <c r="E46" s="115">
        <v>55</v>
      </c>
      <c r="F46" s="114">
        <v>56</v>
      </c>
      <c r="G46" s="114">
        <v>80</v>
      </c>
      <c r="H46" s="114">
        <v>55</v>
      </c>
      <c r="I46" s="140">
        <v>64</v>
      </c>
      <c r="J46" s="115">
        <v>-9</v>
      </c>
      <c r="K46" s="116">
        <v>-14.0625</v>
      </c>
    </row>
    <row r="47" spans="1:11" ht="14.1" customHeight="1" x14ac:dyDescent="0.2">
      <c r="A47" s="306">
        <v>61</v>
      </c>
      <c r="B47" s="307" t="s">
        <v>269</v>
      </c>
      <c r="C47" s="308"/>
      <c r="D47" s="113">
        <v>1.468048359240069</v>
      </c>
      <c r="E47" s="115">
        <v>51</v>
      </c>
      <c r="F47" s="114">
        <v>32</v>
      </c>
      <c r="G47" s="114">
        <v>48</v>
      </c>
      <c r="H47" s="114">
        <v>41</v>
      </c>
      <c r="I47" s="140">
        <v>30</v>
      </c>
      <c r="J47" s="115">
        <v>21</v>
      </c>
      <c r="K47" s="116">
        <v>70</v>
      </c>
    </row>
    <row r="48" spans="1:11" ht="14.1" customHeight="1" x14ac:dyDescent="0.2">
      <c r="A48" s="306">
        <v>62</v>
      </c>
      <c r="B48" s="307" t="s">
        <v>270</v>
      </c>
      <c r="C48" s="308"/>
      <c r="D48" s="113">
        <v>6.3615428900402993</v>
      </c>
      <c r="E48" s="115">
        <v>221</v>
      </c>
      <c r="F48" s="114">
        <v>177</v>
      </c>
      <c r="G48" s="114">
        <v>268</v>
      </c>
      <c r="H48" s="114">
        <v>173</v>
      </c>
      <c r="I48" s="140">
        <v>176</v>
      </c>
      <c r="J48" s="115">
        <v>45</v>
      </c>
      <c r="K48" s="116">
        <v>25.568181818181817</v>
      </c>
    </row>
    <row r="49" spans="1:11" ht="14.1" customHeight="1" x14ac:dyDescent="0.2">
      <c r="A49" s="306">
        <v>63</v>
      </c>
      <c r="B49" s="307" t="s">
        <v>271</v>
      </c>
      <c r="C49" s="308"/>
      <c r="D49" s="113">
        <v>3.0800230282095566</v>
      </c>
      <c r="E49" s="115">
        <v>107</v>
      </c>
      <c r="F49" s="114">
        <v>111</v>
      </c>
      <c r="G49" s="114">
        <v>123</v>
      </c>
      <c r="H49" s="114">
        <v>121</v>
      </c>
      <c r="I49" s="140">
        <v>136</v>
      </c>
      <c r="J49" s="115">
        <v>-29</v>
      </c>
      <c r="K49" s="116">
        <v>-21.323529411764707</v>
      </c>
    </row>
    <row r="50" spans="1:11" ht="14.1" customHeight="1" x14ac:dyDescent="0.2">
      <c r="A50" s="306" t="s">
        <v>272</v>
      </c>
      <c r="B50" s="307" t="s">
        <v>273</v>
      </c>
      <c r="C50" s="308"/>
      <c r="D50" s="113">
        <v>0.34542314335060448</v>
      </c>
      <c r="E50" s="115">
        <v>12</v>
      </c>
      <c r="F50" s="114">
        <v>6</v>
      </c>
      <c r="G50" s="114">
        <v>10</v>
      </c>
      <c r="H50" s="114">
        <v>10</v>
      </c>
      <c r="I50" s="140">
        <v>11</v>
      </c>
      <c r="J50" s="115">
        <v>1</v>
      </c>
      <c r="K50" s="116">
        <v>9.0909090909090917</v>
      </c>
    </row>
    <row r="51" spans="1:11" ht="14.1" customHeight="1" x14ac:dyDescent="0.2">
      <c r="A51" s="306" t="s">
        <v>274</v>
      </c>
      <c r="B51" s="307" t="s">
        <v>275</v>
      </c>
      <c r="C51" s="308"/>
      <c r="D51" s="113">
        <v>2.5331030512377661</v>
      </c>
      <c r="E51" s="115">
        <v>88</v>
      </c>
      <c r="F51" s="114">
        <v>101</v>
      </c>
      <c r="G51" s="114">
        <v>103</v>
      </c>
      <c r="H51" s="114">
        <v>102</v>
      </c>
      <c r="I51" s="140">
        <v>121</v>
      </c>
      <c r="J51" s="115">
        <v>-33</v>
      </c>
      <c r="K51" s="116">
        <v>-27.272727272727273</v>
      </c>
    </row>
    <row r="52" spans="1:11" ht="14.1" customHeight="1" x14ac:dyDescent="0.2">
      <c r="A52" s="306">
        <v>71</v>
      </c>
      <c r="B52" s="307" t="s">
        <v>276</v>
      </c>
      <c r="C52" s="308"/>
      <c r="D52" s="113">
        <v>9.9309153713298794</v>
      </c>
      <c r="E52" s="115">
        <v>345</v>
      </c>
      <c r="F52" s="114">
        <v>285</v>
      </c>
      <c r="G52" s="114">
        <v>348</v>
      </c>
      <c r="H52" s="114">
        <v>207</v>
      </c>
      <c r="I52" s="140">
        <v>238</v>
      </c>
      <c r="J52" s="115">
        <v>107</v>
      </c>
      <c r="K52" s="116">
        <v>44.957983193277308</v>
      </c>
    </row>
    <row r="53" spans="1:11" ht="14.1" customHeight="1" x14ac:dyDescent="0.2">
      <c r="A53" s="306" t="s">
        <v>277</v>
      </c>
      <c r="B53" s="307" t="s">
        <v>278</v>
      </c>
      <c r="C53" s="308"/>
      <c r="D53" s="113">
        <v>2.3028209556706964</v>
      </c>
      <c r="E53" s="115">
        <v>80</v>
      </c>
      <c r="F53" s="114">
        <v>56</v>
      </c>
      <c r="G53" s="114">
        <v>140</v>
      </c>
      <c r="H53" s="114">
        <v>78</v>
      </c>
      <c r="I53" s="140">
        <v>72</v>
      </c>
      <c r="J53" s="115">
        <v>8</v>
      </c>
      <c r="K53" s="116">
        <v>11.111111111111111</v>
      </c>
    </row>
    <row r="54" spans="1:11" ht="14.1" customHeight="1" x14ac:dyDescent="0.2">
      <c r="A54" s="306" t="s">
        <v>279</v>
      </c>
      <c r="B54" s="307" t="s">
        <v>280</v>
      </c>
      <c r="C54" s="308"/>
      <c r="D54" s="113">
        <v>6.9948186528497409</v>
      </c>
      <c r="E54" s="115">
        <v>243</v>
      </c>
      <c r="F54" s="114">
        <v>212</v>
      </c>
      <c r="G54" s="114">
        <v>181</v>
      </c>
      <c r="H54" s="114">
        <v>112</v>
      </c>
      <c r="I54" s="140">
        <v>138</v>
      </c>
      <c r="J54" s="115">
        <v>105</v>
      </c>
      <c r="K54" s="116">
        <v>76.086956521739125</v>
      </c>
    </row>
    <row r="55" spans="1:11" ht="14.1" customHeight="1" x14ac:dyDescent="0.2">
      <c r="A55" s="306">
        <v>72</v>
      </c>
      <c r="B55" s="307" t="s">
        <v>281</v>
      </c>
      <c r="C55" s="308"/>
      <c r="D55" s="113">
        <v>1.468048359240069</v>
      </c>
      <c r="E55" s="115">
        <v>51</v>
      </c>
      <c r="F55" s="114">
        <v>15</v>
      </c>
      <c r="G55" s="114">
        <v>74</v>
      </c>
      <c r="H55" s="114">
        <v>27</v>
      </c>
      <c r="I55" s="140">
        <v>38</v>
      </c>
      <c r="J55" s="115">
        <v>13</v>
      </c>
      <c r="K55" s="116">
        <v>34.210526315789473</v>
      </c>
    </row>
    <row r="56" spans="1:11" ht="14.1" customHeight="1" x14ac:dyDescent="0.2">
      <c r="A56" s="306" t="s">
        <v>282</v>
      </c>
      <c r="B56" s="307" t="s">
        <v>283</v>
      </c>
      <c r="C56" s="308"/>
      <c r="D56" s="113">
        <v>0.31663788140472077</v>
      </c>
      <c r="E56" s="115">
        <v>11</v>
      </c>
      <c r="F56" s="114">
        <v>9</v>
      </c>
      <c r="G56" s="114">
        <v>38</v>
      </c>
      <c r="H56" s="114" t="s">
        <v>513</v>
      </c>
      <c r="I56" s="140">
        <v>16</v>
      </c>
      <c r="J56" s="115">
        <v>-5</v>
      </c>
      <c r="K56" s="116">
        <v>-31.25</v>
      </c>
    </row>
    <row r="57" spans="1:11" ht="14.1" customHeight="1" x14ac:dyDescent="0.2">
      <c r="A57" s="306" t="s">
        <v>284</v>
      </c>
      <c r="B57" s="307" t="s">
        <v>285</v>
      </c>
      <c r="C57" s="308"/>
      <c r="D57" s="113">
        <v>0.63327576280944153</v>
      </c>
      <c r="E57" s="115">
        <v>22</v>
      </c>
      <c r="F57" s="114">
        <v>3</v>
      </c>
      <c r="G57" s="114">
        <v>15</v>
      </c>
      <c r="H57" s="114">
        <v>17</v>
      </c>
      <c r="I57" s="140">
        <v>11</v>
      </c>
      <c r="J57" s="115">
        <v>11</v>
      </c>
      <c r="K57" s="116">
        <v>100</v>
      </c>
    </row>
    <row r="58" spans="1:11" ht="14.1" customHeight="1" x14ac:dyDescent="0.2">
      <c r="A58" s="306">
        <v>73</v>
      </c>
      <c r="B58" s="307" t="s">
        <v>286</v>
      </c>
      <c r="C58" s="308"/>
      <c r="D58" s="113">
        <v>0.71963154864709267</v>
      </c>
      <c r="E58" s="115">
        <v>25</v>
      </c>
      <c r="F58" s="114">
        <v>20</v>
      </c>
      <c r="G58" s="114">
        <v>51</v>
      </c>
      <c r="H58" s="114">
        <v>17</v>
      </c>
      <c r="I58" s="140">
        <v>29</v>
      </c>
      <c r="J58" s="115">
        <v>-4</v>
      </c>
      <c r="K58" s="116">
        <v>-13.793103448275861</v>
      </c>
    </row>
    <row r="59" spans="1:11" ht="14.1" customHeight="1" x14ac:dyDescent="0.2">
      <c r="A59" s="306" t="s">
        <v>287</v>
      </c>
      <c r="B59" s="307" t="s">
        <v>288</v>
      </c>
      <c r="C59" s="308"/>
      <c r="D59" s="113">
        <v>0.5469199769717904</v>
      </c>
      <c r="E59" s="115">
        <v>19</v>
      </c>
      <c r="F59" s="114">
        <v>13</v>
      </c>
      <c r="G59" s="114">
        <v>33</v>
      </c>
      <c r="H59" s="114">
        <v>13</v>
      </c>
      <c r="I59" s="140">
        <v>20</v>
      </c>
      <c r="J59" s="115">
        <v>-1</v>
      </c>
      <c r="K59" s="116">
        <v>-5</v>
      </c>
    </row>
    <row r="60" spans="1:11" ht="14.1" customHeight="1" x14ac:dyDescent="0.2">
      <c r="A60" s="306">
        <v>81</v>
      </c>
      <c r="B60" s="307" t="s">
        <v>289</v>
      </c>
      <c r="C60" s="308"/>
      <c r="D60" s="113">
        <v>4.5480713874496255</v>
      </c>
      <c r="E60" s="115">
        <v>158</v>
      </c>
      <c r="F60" s="114">
        <v>108</v>
      </c>
      <c r="G60" s="114">
        <v>264</v>
      </c>
      <c r="H60" s="114">
        <v>158</v>
      </c>
      <c r="I60" s="140">
        <v>231</v>
      </c>
      <c r="J60" s="115">
        <v>-73</v>
      </c>
      <c r="K60" s="116">
        <v>-31.601731601731601</v>
      </c>
    </row>
    <row r="61" spans="1:11" ht="14.1" customHeight="1" x14ac:dyDescent="0.2">
      <c r="A61" s="306" t="s">
        <v>290</v>
      </c>
      <c r="B61" s="307" t="s">
        <v>291</v>
      </c>
      <c r="C61" s="308"/>
      <c r="D61" s="113">
        <v>1.1801957397812319</v>
      </c>
      <c r="E61" s="115">
        <v>41</v>
      </c>
      <c r="F61" s="114">
        <v>34</v>
      </c>
      <c r="G61" s="114">
        <v>76</v>
      </c>
      <c r="H61" s="114">
        <v>50</v>
      </c>
      <c r="I61" s="140">
        <v>45</v>
      </c>
      <c r="J61" s="115">
        <v>-4</v>
      </c>
      <c r="K61" s="116">
        <v>-8.8888888888888893</v>
      </c>
    </row>
    <row r="62" spans="1:11" ht="14.1" customHeight="1" x14ac:dyDescent="0.2">
      <c r="A62" s="306" t="s">
        <v>292</v>
      </c>
      <c r="B62" s="307" t="s">
        <v>293</v>
      </c>
      <c r="C62" s="308"/>
      <c r="D62" s="113">
        <v>1.8998272884283247</v>
      </c>
      <c r="E62" s="115">
        <v>66</v>
      </c>
      <c r="F62" s="114">
        <v>41</v>
      </c>
      <c r="G62" s="114">
        <v>109</v>
      </c>
      <c r="H62" s="114">
        <v>67</v>
      </c>
      <c r="I62" s="140">
        <v>63</v>
      </c>
      <c r="J62" s="115">
        <v>3</v>
      </c>
      <c r="K62" s="116">
        <v>4.7619047619047619</v>
      </c>
    </row>
    <row r="63" spans="1:11" ht="14.1" customHeight="1" x14ac:dyDescent="0.2">
      <c r="A63" s="306"/>
      <c r="B63" s="307" t="s">
        <v>294</v>
      </c>
      <c r="C63" s="308"/>
      <c r="D63" s="113">
        <v>1.7846862406447899</v>
      </c>
      <c r="E63" s="115">
        <v>62</v>
      </c>
      <c r="F63" s="114">
        <v>23</v>
      </c>
      <c r="G63" s="114">
        <v>91</v>
      </c>
      <c r="H63" s="114">
        <v>61</v>
      </c>
      <c r="I63" s="140">
        <v>58</v>
      </c>
      <c r="J63" s="115">
        <v>4</v>
      </c>
      <c r="K63" s="116">
        <v>6.8965517241379306</v>
      </c>
    </row>
    <row r="64" spans="1:11" ht="14.1" customHeight="1" x14ac:dyDescent="0.2">
      <c r="A64" s="306" t="s">
        <v>295</v>
      </c>
      <c r="B64" s="307" t="s">
        <v>296</v>
      </c>
      <c r="C64" s="308"/>
      <c r="D64" s="113">
        <v>0.8059873344847438</v>
      </c>
      <c r="E64" s="115">
        <v>28</v>
      </c>
      <c r="F64" s="114">
        <v>12</v>
      </c>
      <c r="G64" s="114">
        <v>21</v>
      </c>
      <c r="H64" s="114">
        <v>19</v>
      </c>
      <c r="I64" s="140">
        <v>29</v>
      </c>
      <c r="J64" s="115">
        <v>-1</v>
      </c>
      <c r="K64" s="116">
        <v>-3.4482758620689653</v>
      </c>
    </row>
    <row r="65" spans="1:11" ht="14.1" customHeight="1" x14ac:dyDescent="0.2">
      <c r="A65" s="306" t="s">
        <v>297</v>
      </c>
      <c r="B65" s="307" t="s">
        <v>298</v>
      </c>
      <c r="C65" s="308"/>
      <c r="D65" s="113">
        <v>0.34542314335060448</v>
      </c>
      <c r="E65" s="115">
        <v>12</v>
      </c>
      <c r="F65" s="114">
        <v>14</v>
      </c>
      <c r="G65" s="114">
        <v>44</v>
      </c>
      <c r="H65" s="114">
        <v>6</v>
      </c>
      <c r="I65" s="140">
        <v>83</v>
      </c>
      <c r="J65" s="115">
        <v>-71</v>
      </c>
      <c r="K65" s="116">
        <v>-85.5421686746988</v>
      </c>
    </row>
    <row r="66" spans="1:11" ht="14.1" customHeight="1" x14ac:dyDescent="0.2">
      <c r="A66" s="306">
        <v>82</v>
      </c>
      <c r="B66" s="307" t="s">
        <v>299</v>
      </c>
      <c r="C66" s="308"/>
      <c r="D66" s="113">
        <v>2.1588946459412779</v>
      </c>
      <c r="E66" s="115">
        <v>75</v>
      </c>
      <c r="F66" s="114">
        <v>93</v>
      </c>
      <c r="G66" s="114">
        <v>172</v>
      </c>
      <c r="H66" s="114">
        <v>87</v>
      </c>
      <c r="I66" s="140">
        <v>101</v>
      </c>
      <c r="J66" s="115">
        <v>-26</v>
      </c>
      <c r="K66" s="116">
        <v>-25.742574257425744</v>
      </c>
    </row>
    <row r="67" spans="1:11" ht="14.1" customHeight="1" x14ac:dyDescent="0.2">
      <c r="A67" s="306" t="s">
        <v>300</v>
      </c>
      <c r="B67" s="307" t="s">
        <v>301</v>
      </c>
      <c r="C67" s="308"/>
      <c r="D67" s="113">
        <v>1.2377662636729994</v>
      </c>
      <c r="E67" s="115">
        <v>43</v>
      </c>
      <c r="F67" s="114">
        <v>68</v>
      </c>
      <c r="G67" s="114">
        <v>109</v>
      </c>
      <c r="H67" s="114">
        <v>50</v>
      </c>
      <c r="I67" s="140">
        <v>49</v>
      </c>
      <c r="J67" s="115">
        <v>-6</v>
      </c>
      <c r="K67" s="116">
        <v>-12.244897959183673</v>
      </c>
    </row>
    <row r="68" spans="1:11" ht="14.1" customHeight="1" x14ac:dyDescent="0.2">
      <c r="A68" s="306" t="s">
        <v>302</v>
      </c>
      <c r="B68" s="307" t="s">
        <v>303</v>
      </c>
      <c r="C68" s="308"/>
      <c r="D68" s="113">
        <v>0.63327576280944153</v>
      </c>
      <c r="E68" s="115">
        <v>22</v>
      </c>
      <c r="F68" s="114">
        <v>20</v>
      </c>
      <c r="G68" s="114">
        <v>42</v>
      </c>
      <c r="H68" s="114">
        <v>27</v>
      </c>
      <c r="I68" s="140">
        <v>39</v>
      </c>
      <c r="J68" s="115">
        <v>-17</v>
      </c>
      <c r="K68" s="116">
        <v>-43.589743589743591</v>
      </c>
    </row>
    <row r="69" spans="1:11" ht="14.1" customHeight="1" x14ac:dyDescent="0.2">
      <c r="A69" s="306">
        <v>83</v>
      </c>
      <c r="B69" s="307" t="s">
        <v>304</v>
      </c>
      <c r="C69" s="308"/>
      <c r="D69" s="113">
        <v>4.1738629821531372</v>
      </c>
      <c r="E69" s="115">
        <v>145</v>
      </c>
      <c r="F69" s="114">
        <v>101</v>
      </c>
      <c r="G69" s="114">
        <v>207</v>
      </c>
      <c r="H69" s="114">
        <v>102</v>
      </c>
      <c r="I69" s="140">
        <v>149</v>
      </c>
      <c r="J69" s="115">
        <v>-4</v>
      </c>
      <c r="K69" s="116">
        <v>-2.6845637583892619</v>
      </c>
    </row>
    <row r="70" spans="1:11" ht="14.1" customHeight="1" x14ac:dyDescent="0.2">
      <c r="A70" s="306" t="s">
        <v>305</v>
      </c>
      <c r="B70" s="307" t="s">
        <v>306</v>
      </c>
      <c r="C70" s="308"/>
      <c r="D70" s="113">
        <v>3.7708693149107657</v>
      </c>
      <c r="E70" s="115">
        <v>131</v>
      </c>
      <c r="F70" s="114">
        <v>88</v>
      </c>
      <c r="G70" s="114">
        <v>181</v>
      </c>
      <c r="H70" s="114">
        <v>85</v>
      </c>
      <c r="I70" s="140">
        <v>129</v>
      </c>
      <c r="J70" s="115">
        <v>2</v>
      </c>
      <c r="K70" s="116">
        <v>1.5503875968992249</v>
      </c>
    </row>
    <row r="71" spans="1:11" ht="14.1" customHeight="1" x14ac:dyDescent="0.2">
      <c r="A71" s="306"/>
      <c r="B71" s="307" t="s">
        <v>307</v>
      </c>
      <c r="C71" s="308"/>
      <c r="D71" s="113">
        <v>1.3816925734024179</v>
      </c>
      <c r="E71" s="115">
        <v>48</v>
      </c>
      <c r="F71" s="114">
        <v>49</v>
      </c>
      <c r="G71" s="114">
        <v>107</v>
      </c>
      <c r="H71" s="114">
        <v>32</v>
      </c>
      <c r="I71" s="140">
        <v>43</v>
      </c>
      <c r="J71" s="115">
        <v>5</v>
      </c>
      <c r="K71" s="116">
        <v>11.627906976744185</v>
      </c>
    </row>
    <row r="72" spans="1:11" ht="14.1" customHeight="1" x14ac:dyDescent="0.2">
      <c r="A72" s="306">
        <v>84</v>
      </c>
      <c r="B72" s="307" t="s">
        <v>308</v>
      </c>
      <c r="C72" s="308"/>
      <c r="D72" s="113">
        <v>0.94991364421416236</v>
      </c>
      <c r="E72" s="115">
        <v>33</v>
      </c>
      <c r="F72" s="114">
        <v>32</v>
      </c>
      <c r="G72" s="114">
        <v>74</v>
      </c>
      <c r="H72" s="114">
        <v>29</v>
      </c>
      <c r="I72" s="140">
        <v>38</v>
      </c>
      <c r="J72" s="115">
        <v>-5</v>
      </c>
      <c r="K72" s="116">
        <v>-13.157894736842104</v>
      </c>
    </row>
    <row r="73" spans="1:11" ht="14.1" customHeight="1" x14ac:dyDescent="0.2">
      <c r="A73" s="306" t="s">
        <v>309</v>
      </c>
      <c r="B73" s="307" t="s">
        <v>310</v>
      </c>
      <c r="C73" s="308"/>
      <c r="D73" s="113">
        <v>0.37420840529648819</v>
      </c>
      <c r="E73" s="115">
        <v>13</v>
      </c>
      <c r="F73" s="114">
        <v>16</v>
      </c>
      <c r="G73" s="114">
        <v>38</v>
      </c>
      <c r="H73" s="114">
        <v>7</v>
      </c>
      <c r="I73" s="140">
        <v>15</v>
      </c>
      <c r="J73" s="115">
        <v>-2</v>
      </c>
      <c r="K73" s="116">
        <v>-13.333333333333334</v>
      </c>
    </row>
    <row r="74" spans="1:11" ht="14.1" customHeight="1" x14ac:dyDescent="0.2">
      <c r="A74" s="306" t="s">
        <v>311</v>
      </c>
      <c r="B74" s="307" t="s">
        <v>312</v>
      </c>
      <c r="C74" s="308"/>
      <c r="D74" s="113">
        <v>0.11514104778353483</v>
      </c>
      <c r="E74" s="115">
        <v>4</v>
      </c>
      <c r="F74" s="114">
        <v>3</v>
      </c>
      <c r="G74" s="114">
        <v>14</v>
      </c>
      <c r="H74" s="114" t="s">
        <v>513</v>
      </c>
      <c r="I74" s="140" t="s">
        <v>513</v>
      </c>
      <c r="J74" s="115" t="s">
        <v>513</v>
      </c>
      <c r="K74" s="116" t="s">
        <v>513</v>
      </c>
    </row>
    <row r="75" spans="1:11" ht="14.1" customHeight="1" x14ac:dyDescent="0.2">
      <c r="A75" s="306" t="s">
        <v>313</v>
      </c>
      <c r="B75" s="307" t="s">
        <v>314</v>
      </c>
      <c r="C75" s="308"/>
      <c r="D75" s="113">
        <v>0.28785261945883706</v>
      </c>
      <c r="E75" s="115">
        <v>10</v>
      </c>
      <c r="F75" s="114">
        <v>7</v>
      </c>
      <c r="G75" s="114">
        <v>17</v>
      </c>
      <c r="H75" s="114">
        <v>12</v>
      </c>
      <c r="I75" s="140">
        <v>10</v>
      </c>
      <c r="J75" s="115">
        <v>0</v>
      </c>
      <c r="K75" s="116">
        <v>0</v>
      </c>
    </row>
    <row r="76" spans="1:11" ht="14.1" customHeight="1" x14ac:dyDescent="0.2">
      <c r="A76" s="306">
        <v>91</v>
      </c>
      <c r="B76" s="307" t="s">
        <v>315</v>
      </c>
      <c r="C76" s="308"/>
      <c r="D76" s="113">
        <v>0.11514104778353483</v>
      </c>
      <c r="E76" s="115">
        <v>4</v>
      </c>
      <c r="F76" s="114" t="s">
        <v>513</v>
      </c>
      <c r="G76" s="114">
        <v>7</v>
      </c>
      <c r="H76" s="114">
        <v>0</v>
      </c>
      <c r="I76" s="140" t="s">
        <v>513</v>
      </c>
      <c r="J76" s="115" t="s">
        <v>513</v>
      </c>
      <c r="K76" s="116" t="s">
        <v>513</v>
      </c>
    </row>
    <row r="77" spans="1:11" ht="14.1" customHeight="1" x14ac:dyDescent="0.2">
      <c r="A77" s="306">
        <v>92</v>
      </c>
      <c r="B77" s="307" t="s">
        <v>316</v>
      </c>
      <c r="C77" s="308"/>
      <c r="D77" s="113">
        <v>0.34542314335060448</v>
      </c>
      <c r="E77" s="115">
        <v>12</v>
      </c>
      <c r="F77" s="114">
        <v>7</v>
      </c>
      <c r="G77" s="114">
        <v>12</v>
      </c>
      <c r="H77" s="114">
        <v>9</v>
      </c>
      <c r="I77" s="140">
        <v>15</v>
      </c>
      <c r="J77" s="115">
        <v>-3</v>
      </c>
      <c r="K77" s="116">
        <v>-20</v>
      </c>
    </row>
    <row r="78" spans="1:11" ht="14.1" customHeight="1" x14ac:dyDescent="0.2">
      <c r="A78" s="306">
        <v>93</v>
      </c>
      <c r="B78" s="307" t="s">
        <v>317</v>
      </c>
      <c r="C78" s="308"/>
      <c r="D78" s="113" t="s">
        <v>513</v>
      </c>
      <c r="E78" s="115" t="s">
        <v>513</v>
      </c>
      <c r="F78" s="114" t="s">
        <v>513</v>
      </c>
      <c r="G78" s="114">
        <v>3</v>
      </c>
      <c r="H78" s="114">
        <v>6</v>
      </c>
      <c r="I78" s="140">
        <v>0</v>
      </c>
      <c r="J78" s="115" t="s">
        <v>513</v>
      </c>
      <c r="K78" s="116" t="s">
        <v>513</v>
      </c>
    </row>
    <row r="79" spans="1:11" ht="14.1" customHeight="1" x14ac:dyDescent="0.2">
      <c r="A79" s="306">
        <v>94</v>
      </c>
      <c r="B79" s="307" t="s">
        <v>318</v>
      </c>
      <c r="C79" s="308"/>
      <c r="D79" s="113">
        <v>0.25906735751295334</v>
      </c>
      <c r="E79" s="115">
        <v>9</v>
      </c>
      <c r="F79" s="114">
        <v>17</v>
      </c>
      <c r="G79" s="114">
        <v>27</v>
      </c>
      <c r="H79" s="114">
        <v>29</v>
      </c>
      <c r="I79" s="140">
        <v>31</v>
      </c>
      <c r="J79" s="115">
        <v>-22</v>
      </c>
      <c r="K79" s="116">
        <v>-70.967741935483872</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0.5469199769717904</v>
      </c>
      <c r="E81" s="143">
        <v>19</v>
      </c>
      <c r="F81" s="144">
        <v>18</v>
      </c>
      <c r="G81" s="144">
        <v>153</v>
      </c>
      <c r="H81" s="144">
        <v>21</v>
      </c>
      <c r="I81" s="145">
        <v>11</v>
      </c>
      <c r="J81" s="143">
        <v>8</v>
      </c>
      <c r="K81" s="146">
        <v>72.727272727272734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3596</v>
      </c>
      <c r="E11" s="114">
        <v>3059</v>
      </c>
      <c r="F11" s="114">
        <v>4546</v>
      </c>
      <c r="G11" s="114">
        <v>3369</v>
      </c>
      <c r="H11" s="140">
        <v>3154</v>
      </c>
      <c r="I11" s="115">
        <v>442</v>
      </c>
      <c r="J11" s="116">
        <v>14.013950538998097</v>
      </c>
    </row>
    <row r="12" spans="1:15" s="110" customFormat="1" ht="24.95" customHeight="1" x14ac:dyDescent="0.2">
      <c r="A12" s="193" t="s">
        <v>132</v>
      </c>
      <c r="B12" s="194" t="s">
        <v>133</v>
      </c>
      <c r="C12" s="113">
        <v>1.7519466073414904</v>
      </c>
      <c r="D12" s="115">
        <v>63</v>
      </c>
      <c r="E12" s="114">
        <v>117</v>
      </c>
      <c r="F12" s="114">
        <v>103</v>
      </c>
      <c r="G12" s="114">
        <v>93</v>
      </c>
      <c r="H12" s="140">
        <v>37</v>
      </c>
      <c r="I12" s="115">
        <v>26</v>
      </c>
      <c r="J12" s="116">
        <v>70.270270270270274</v>
      </c>
    </row>
    <row r="13" spans="1:15" s="110" customFormat="1" ht="24.95" customHeight="1" x14ac:dyDescent="0.2">
      <c r="A13" s="193" t="s">
        <v>134</v>
      </c>
      <c r="B13" s="199" t="s">
        <v>214</v>
      </c>
      <c r="C13" s="113">
        <v>1.5850945494994437</v>
      </c>
      <c r="D13" s="115">
        <v>57</v>
      </c>
      <c r="E13" s="114">
        <v>36</v>
      </c>
      <c r="F13" s="114">
        <v>52</v>
      </c>
      <c r="G13" s="114">
        <v>59</v>
      </c>
      <c r="H13" s="140">
        <v>49</v>
      </c>
      <c r="I13" s="115">
        <v>8</v>
      </c>
      <c r="J13" s="116">
        <v>16.326530612244898</v>
      </c>
    </row>
    <row r="14" spans="1:15" s="287" customFormat="1" ht="24.95" customHeight="1" x14ac:dyDescent="0.2">
      <c r="A14" s="193" t="s">
        <v>215</v>
      </c>
      <c r="B14" s="199" t="s">
        <v>137</v>
      </c>
      <c r="C14" s="113">
        <v>16.852057842046719</v>
      </c>
      <c r="D14" s="115">
        <v>606</v>
      </c>
      <c r="E14" s="114">
        <v>237</v>
      </c>
      <c r="F14" s="114">
        <v>1230</v>
      </c>
      <c r="G14" s="114">
        <v>270</v>
      </c>
      <c r="H14" s="140">
        <v>288</v>
      </c>
      <c r="I14" s="115">
        <v>318</v>
      </c>
      <c r="J14" s="116">
        <v>110.41666666666667</v>
      </c>
      <c r="K14" s="110"/>
      <c r="L14" s="110"/>
      <c r="M14" s="110"/>
      <c r="N14" s="110"/>
      <c r="O14" s="110"/>
    </row>
    <row r="15" spans="1:15" s="110" customFormat="1" ht="24.95" customHeight="1" x14ac:dyDescent="0.2">
      <c r="A15" s="193" t="s">
        <v>216</v>
      </c>
      <c r="B15" s="199" t="s">
        <v>217</v>
      </c>
      <c r="C15" s="113">
        <v>0.91768631813125701</v>
      </c>
      <c r="D15" s="115">
        <v>33</v>
      </c>
      <c r="E15" s="114">
        <v>79</v>
      </c>
      <c r="F15" s="114">
        <v>64</v>
      </c>
      <c r="G15" s="114">
        <v>70</v>
      </c>
      <c r="H15" s="140">
        <v>92</v>
      </c>
      <c r="I15" s="115">
        <v>-59</v>
      </c>
      <c r="J15" s="116">
        <v>-64.130434782608702</v>
      </c>
    </row>
    <row r="16" spans="1:15" s="287" customFormat="1" ht="24.95" customHeight="1" x14ac:dyDescent="0.2">
      <c r="A16" s="193" t="s">
        <v>218</v>
      </c>
      <c r="B16" s="199" t="s">
        <v>141</v>
      </c>
      <c r="C16" s="113">
        <v>12.652947719688543</v>
      </c>
      <c r="D16" s="115">
        <v>455</v>
      </c>
      <c r="E16" s="114">
        <v>54</v>
      </c>
      <c r="F16" s="114">
        <v>64</v>
      </c>
      <c r="G16" s="114">
        <v>78</v>
      </c>
      <c r="H16" s="140">
        <v>86</v>
      </c>
      <c r="I16" s="115">
        <v>369</v>
      </c>
      <c r="J16" s="116" t="s">
        <v>514</v>
      </c>
      <c r="K16" s="110"/>
      <c r="L16" s="110"/>
      <c r="M16" s="110"/>
      <c r="N16" s="110"/>
      <c r="O16" s="110"/>
    </row>
    <row r="17" spans="1:15" s="110" customFormat="1" ht="24.95" customHeight="1" x14ac:dyDescent="0.2">
      <c r="A17" s="193" t="s">
        <v>142</v>
      </c>
      <c r="B17" s="199" t="s">
        <v>220</v>
      </c>
      <c r="C17" s="113">
        <v>3.2814238042269186</v>
      </c>
      <c r="D17" s="115">
        <v>118</v>
      </c>
      <c r="E17" s="114">
        <v>104</v>
      </c>
      <c r="F17" s="114">
        <v>1102</v>
      </c>
      <c r="G17" s="114">
        <v>122</v>
      </c>
      <c r="H17" s="140">
        <v>110</v>
      </c>
      <c r="I17" s="115">
        <v>8</v>
      </c>
      <c r="J17" s="116">
        <v>7.2727272727272725</v>
      </c>
    </row>
    <row r="18" spans="1:15" s="287" customFormat="1" ht="24.95" customHeight="1" x14ac:dyDescent="0.2">
      <c r="A18" s="201" t="s">
        <v>144</v>
      </c>
      <c r="B18" s="202" t="s">
        <v>145</v>
      </c>
      <c r="C18" s="113">
        <v>8.9822024471635142</v>
      </c>
      <c r="D18" s="115">
        <v>323</v>
      </c>
      <c r="E18" s="114">
        <v>357</v>
      </c>
      <c r="F18" s="114">
        <v>300</v>
      </c>
      <c r="G18" s="114">
        <v>309</v>
      </c>
      <c r="H18" s="140">
        <v>308</v>
      </c>
      <c r="I18" s="115">
        <v>15</v>
      </c>
      <c r="J18" s="116">
        <v>4.8701298701298699</v>
      </c>
      <c r="K18" s="110"/>
      <c r="L18" s="110"/>
      <c r="M18" s="110"/>
      <c r="N18" s="110"/>
      <c r="O18" s="110"/>
    </row>
    <row r="19" spans="1:15" s="110" customFormat="1" ht="24.95" customHeight="1" x14ac:dyDescent="0.2">
      <c r="A19" s="193" t="s">
        <v>146</v>
      </c>
      <c r="B19" s="199" t="s">
        <v>147</v>
      </c>
      <c r="C19" s="113">
        <v>8.4538375973303665</v>
      </c>
      <c r="D19" s="115">
        <v>304</v>
      </c>
      <c r="E19" s="114">
        <v>262</v>
      </c>
      <c r="F19" s="114">
        <v>365</v>
      </c>
      <c r="G19" s="114">
        <v>321</v>
      </c>
      <c r="H19" s="140">
        <v>351</v>
      </c>
      <c r="I19" s="115">
        <v>-47</v>
      </c>
      <c r="J19" s="116">
        <v>-13.39031339031339</v>
      </c>
    </row>
    <row r="20" spans="1:15" s="287" customFormat="1" ht="24.95" customHeight="1" x14ac:dyDescent="0.2">
      <c r="A20" s="193" t="s">
        <v>148</v>
      </c>
      <c r="B20" s="199" t="s">
        <v>149</v>
      </c>
      <c r="C20" s="113">
        <v>7.9532814238042269</v>
      </c>
      <c r="D20" s="115">
        <v>286</v>
      </c>
      <c r="E20" s="114">
        <v>246</v>
      </c>
      <c r="F20" s="114">
        <v>452</v>
      </c>
      <c r="G20" s="114">
        <v>329</v>
      </c>
      <c r="H20" s="140">
        <v>341</v>
      </c>
      <c r="I20" s="115">
        <v>-55</v>
      </c>
      <c r="J20" s="116">
        <v>-16.129032258064516</v>
      </c>
      <c r="K20" s="110"/>
      <c r="L20" s="110"/>
      <c r="M20" s="110"/>
      <c r="N20" s="110"/>
      <c r="O20" s="110"/>
    </row>
    <row r="21" spans="1:15" s="110" customFormat="1" ht="24.95" customHeight="1" x14ac:dyDescent="0.2">
      <c r="A21" s="201" t="s">
        <v>150</v>
      </c>
      <c r="B21" s="202" t="s">
        <v>151</v>
      </c>
      <c r="C21" s="113">
        <v>4.4215795328142384</v>
      </c>
      <c r="D21" s="115">
        <v>159</v>
      </c>
      <c r="E21" s="114">
        <v>171</v>
      </c>
      <c r="F21" s="114">
        <v>156</v>
      </c>
      <c r="G21" s="114">
        <v>157</v>
      </c>
      <c r="H21" s="140">
        <v>170</v>
      </c>
      <c r="I21" s="115">
        <v>-11</v>
      </c>
      <c r="J21" s="116">
        <v>-6.4705882352941178</v>
      </c>
    </row>
    <row r="22" spans="1:15" s="110" customFormat="1" ht="24.95" customHeight="1" x14ac:dyDescent="0.2">
      <c r="A22" s="201" t="s">
        <v>152</v>
      </c>
      <c r="B22" s="199" t="s">
        <v>153</v>
      </c>
      <c r="C22" s="113">
        <v>0.63959955506117905</v>
      </c>
      <c r="D22" s="115">
        <v>23</v>
      </c>
      <c r="E22" s="114">
        <v>16</v>
      </c>
      <c r="F22" s="114">
        <v>43</v>
      </c>
      <c r="G22" s="114">
        <v>32</v>
      </c>
      <c r="H22" s="140">
        <v>38</v>
      </c>
      <c r="I22" s="115">
        <v>-15</v>
      </c>
      <c r="J22" s="116">
        <v>-39.473684210526315</v>
      </c>
    </row>
    <row r="23" spans="1:15" s="110" customFormat="1" ht="24.95" customHeight="1" x14ac:dyDescent="0.2">
      <c r="A23" s="193" t="s">
        <v>154</v>
      </c>
      <c r="B23" s="199" t="s">
        <v>155</v>
      </c>
      <c r="C23" s="113">
        <v>1.1401557285873192</v>
      </c>
      <c r="D23" s="115">
        <v>41</v>
      </c>
      <c r="E23" s="114">
        <v>26</v>
      </c>
      <c r="F23" s="114">
        <v>25</v>
      </c>
      <c r="G23" s="114">
        <v>26</v>
      </c>
      <c r="H23" s="140">
        <v>45</v>
      </c>
      <c r="I23" s="115">
        <v>-4</v>
      </c>
      <c r="J23" s="116">
        <v>-8.8888888888888893</v>
      </c>
    </row>
    <row r="24" spans="1:15" s="110" customFormat="1" ht="24.95" customHeight="1" x14ac:dyDescent="0.2">
      <c r="A24" s="193" t="s">
        <v>156</v>
      </c>
      <c r="B24" s="199" t="s">
        <v>221</v>
      </c>
      <c r="C24" s="113">
        <v>3.7263626251390436</v>
      </c>
      <c r="D24" s="115">
        <v>134</v>
      </c>
      <c r="E24" s="114">
        <v>73</v>
      </c>
      <c r="F24" s="114">
        <v>85</v>
      </c>
      <c r="G24" s="114">
        <v>95</v>
      </c>
      <c r="H24" s="140">
        <v>132</v>
      </c>
      <c r="I24" s="115">
        <v>2</v>
      </c>
      <c r="J24" s="116">
        <v>1.5151515151515151</v>
      </c>
    </row>
    <row r="25" spans="1:15" s="110" customFormat="1" ht="24.95" customHeight="1" x14ac:dyDescent="0.2">
      <c r="A25" s="193" t="s">
        <v>222</v>
      </c>
      <c r="B25" s="204" t="s">
        <v>159</v>
      </c>
      <c r="C25" s="113">
        <v>1.7519466073414904</v>
      </c>
      <c r="D25" s="115">
        <v>63</v>
      </c>
      <c r="E25" s="114">
        <v>58</v>
      </c>
      <c r="F25" s="114">
        <v>79</v>
      </c>
      <c r="G25" s="114">
        <v>84</v>
      </c>
      <c r="H25" s="140">
        <v>78</v>
      </c>
      <c r="I25" s="115">
        <v>-15</v>
      </c>
      <c r="J25" s="116">
        <v>-19.23076923076923</v>
      </c>
    </row>
    <row r="26" spans="1:15" s="110" customFormat="1" ht="24.95" customHeight="1" x14ac:dyDescent="0.2">
      <c r="A26" s="201">
        <v>782.78300000000002</v>
      </c>
      <c r="B26" s="203" t="s">
        <v>160</v>
      </c>
      <c r="C26" s="113">
        <v>26.195773081201335</v>
      </c>
      <c r="D26" s="115">
        <v>942</v>
      </c>
      <c r="E26" s="114">
        <v>975</v>
      </c>
      <c r="F26" s="114">
        <v>920</v>
      </c>
      <c r="G26" s="114">
        <v>909</v>
      </c>
      <c r="H26" s="140">
        <v>751</v>
      </c>
      <c r="I26" s="115">
        <v>191</v>
      </c>
      <c r="J26" s="116">
        <v>25.432756324900133</v>
      </c>
    </row>
    <row r="27" spans="1:15" s="110" customFormat="1" ht="24.95" customHeight="1" x14ac:dyDescent="0.2">
      <c r="A27" s="193" t="s">
        <v>161</v>
      </c>
      <c r="B27" s="199" t="s">
        <v>162</v>
      </c>
      <c r="C27" s="113">
        <v>1.5016685205784204</v>
      </c>
      <c r="D27" s="115">
        <v>54</v>
      </c>
      <c r="E27" s="114">
        <v>27</v>
      </c>
      <c r="F27" s="114">
        <v>48</v>
      </c>
      <c r="G27" s="114">
        <v>57</v>
      </c>
      <c r="H27" s="140">
        <v>70</v>
      </c>
      <c r="I27" s="115">
        <v>-16</v>
      </c>
      <c r="J27" s="116">
        <v>-22.857142857142858</v>
      </c>
    </row>
    <row r="28" spans="1:15" s="110" customFormat="1" ht="24.95" customHeight="1" x14ac:dyDescent="0.2">
      <c r="A28" s="193" t="s">
        <v>163</v>
      </c>
      <c r="B28" s="199" t="s">
        <v>164</v>
      </c>
      <c r="C28" s="113">
        <v>2.1412680756395996</v>
      </c>
      <c r="D28" s="115">
        <v>77</v>
      </c>
      <c r="E28" s="114">
        <v>46</v>
      </c>
      <c r="F28" s="114">
        <v>110</v>
      </c>
      <c r="G28" s="114">
        <v>61</v>
      </c>
      <c r="H28" s="140">
        <v>78</v>
      </c>
      <c r="I28" s="115">
        <v>-1</v>
      </c>
      <c r="J28" s="116">
        <v>-1.2820512820512822</v>
      </c>
    </row>
    <row r="29" spans="1:15" s="110" customFormat="1" ht="24.95" customHeight="1" x14ac:dyDescent="0.2">
      <c r="A29" s="193">
        <v>86</v>
      </c>
      <c r="B29" s="199" t="s">
        <v>165</v>
      </c>
      <c r="C29" s="113">
        <v>4.6162402669632927</v>
      </c>
      <c r="D29" s="115">
        <v>166</v>
      </c>
      <c r="E29" s="114">
        <v>114</v>
      </c>
      <c r="F29" s="114">
        <v>175</v>
      </c>
      <c r="G29" s="114">
        <v>168</v>
      </c>
      <c r="H29" s="140">
        <v>163</v>
      </c>
      <c r="I29" s="115">
        <v>3</v>
      </c>
      <c r="J29" s="116">
        <v>1.8404907975460123</v>
      </c>
    </row>
    <row r="30" spans="1:15" s="110" customFormat="1" ht="24.95" customHeight="1" x14ac:dyDescent="0.2">
      <c r="A30" s="193">
        <v>87.88</v>
      </c>
      <c r="B30" s="204" t="s">
        <v>166</v>
      </c>
      <c r="C30" s="113">
        <v>5.2558398220244715</v>
      </c>
      <c r="D30" s="115">
        <v>189</v>
      </c>
      <c r="E30" s="114">
        <v>166</v>
      </c>
      <c r="F30" s="114">
        <v>262</v>
      </c>
      <c r="G30" s="114">
        <v>286</v>
      </c>
      <c r="H30" s="140">
        <v>146</v>
      </c>
      <c r="I30" s="115">
        <v>43</v>
      </c>
      <c r="J30" s="116">
        <v>29.452054794520549</v>
      </c>
    </row>
    <row r="31" spans="1:15" s="110" customFormat="1" ht="24.95" customHeight="1" x14ac:dyDescent="0.2">
      <c r="A31" s="193" t="s">
        <v>167</v>
      </c>
      <c r="B31" s="199" t="s">
        <v>168</v>
      </c>
      <c r="C31" s="113">
        <v>3.0311457174638488</v>
      </c>
      <c r="D31" s="115">
        <v>109</v>
      </c>
      <c r="E31" s="114">
        <v>132</v>
      </c>
      <c r="F31" s="114">
        <v>141</v>
      </c>
      <c r="G31" s="114">
        <v>113</v>
      </c>
      <c r="H31" s="140">
        <v>109</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1.7519466073414904</v>
      </c>
      <c r="D34" s="115">
        <v>63</v>
      </c>
      <c r="E34" s="114">
        <v>117</v>
      </c>
      <c r="F34" s="114">
        <v>103</v>
      </c>
      <c r="G34" s="114">
        <v>93</v>
      </c>
      <c r="H34" s="140">
        <v>37</v>
      </c>
      <c r="I34" s="115">
        <v>26</v>
      </c>
      <c r="J34" s="116">
        <v>70.270270270270274</v>
      </c>
    </row>
    <row r="35" spans="1:10" s="110" customFormat="1" ht="24.95" customHeight="1" x14ac:dyDescent="0.2">
      <c r="A35" s="292" t="s">
        <v>171</v>
      </c>
      <c r="B35" s="293" t="s">
        <v>172</v>
      </c>
      <c r="C35" s="113">
        <v>27.419354838709676</v>
      </c>
      <c r="D35" s="115">
        <v>986</v>
      </c>
      <c r="E35" s="114">
        <v>630</v>
      </c>
      <c r="F35" s="114">
        <v>1582</v>
      </c>
      <c r="G35" s="114">
        <v>638</v>
      </c>
      <c r="H35" s="140">
        <v>645</v>
      </c>
      <c r="I35" s="115">
        <v>341</v>
      </c>
      <c r="J35" s="116">
        <v>52.868217054263567</v>
      </c>
    </row>
    <row r="36" spans="1:10" s="110" customFormat="1" ht="24.95" customHeight="1" x14ac:dyDescent="0.2">
      <c r="A36" s="294" t="s">
        <v>173</v>
      </c>
      <c r="B36" s="295" t="s">
        <v>174</v>
      </c>
      <c r="C36" s="125">
        <v>70.828698553948826</v>
      </c>
      <c r="D36" s="143">
        <v>2547</v>
      </c>
      <c r="E36" s="144">
        <v>2312</v>
      </c>
      <c r="F36" s="144">
        <v>2861</v>
      </c>
      <c r="G36" s="144">
        <v>2638</v>
      </c>
      <c r="H36" s="145">
        <v>2472</v>
      </c>
      <c r="I36" s="143">
        <v>75</v>
      </c>
      <c r="J36" s="146">
        <v>3.0339805825242721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3596</v>
      </c>
      <c r="F11" s="264">
        <v>3059</v>
      </c>
      <c r="G11" s="264">
        <v>4546</v>
      </c>
      <c r="H11" s="264">
        <v>3369</v>
      </c>
      <c r="I11" s="265">
        <v>3154</v>
      </c>
      <c r="J11" s="263">
        <v>442</v>
      </c>
      <c r="K11" s="266">
        <v>14.013950538998097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38.320355951056733</v>
      </c>
      <c r="E13" s="115">
        <v>1378</v>
      </c>
      <c r="F13" s="114">
        <v>1443</v>
      </c>
      <c r="G13" s="114">
        <v>1420</v>
      </c>
      <c r="H13" s="114">
        <v>1301</v>
      </c>
      <c r="I13" s="140">
        <v>1213</v>
      </c>
      <c r="J13" s="115">
        <v>165</v>
      </c>
      <c r="K13" s="116">
        <v>13.602638087386644</v>
      </c>
    </row>
    <row r="14" spans="1:17" ht="15.95" customHeight="1" x14ac:dyDescent="0.2">
      <c r="A14" s="306" t="s">
        <v>230</v>
      </c>
      <c r="B14" s="307"/>
      <c r="C14" s="308"/>
      <c r="D14" s="113">
        <v>49.41601779755284</v>
      </c>
      <c r="E14" s="115">
        <v>1777</v>
      </c>
      <c r="F14" s="114">
        <v>1305</v>
      </c>
      <c r="G14" s="114">
        <v>2397</v>
      </c>
      <c r="H14" s="114">
        <v>1647</v>
      </c>
      <c r="I14" s="140">
        <v>1556</v>
      </c>
      <c r="J14" s="115">
        <v>221</v>
      </c>
      <c r="K14" s="116">
        <v>14.203084832904885</v>
      </c>
    </row>
    <row r="15" spans="1:17" ht="15.95" customHeight="1" x14ac:dyDescent="0.2">
      <c r="A15" s="306" t="s">
        <v>231</v>
      </c>
      <c r="B15" s="307"/>
      <c r="C15" s="308"/>
      <c r="D15" s="113">
        <v>5.5061179087875418</v>
      </c>
      <c r="E15" s="115">
        <v>198</v>
      </c>
      <c r="F15" s="114">
        <v>119</v>
      </c>
      <c r="G15" s="114">
        <v>354</v>
      </c>
      <c r="H15" s="114">
        <v>143</v>
      </c>
      <c r="I15" s="140">
        <v>144</v>
      </c>
      <c r="J15" s="115">
        <v>54</v>
      </c>
      <c r="K15" s="116">
        <v>37.5</v>
      </c>
    </row>
    <row r="16" spans="1:17" ht="15.95" customHeight="1" x14ac:dyDescent="0.2">
      <c r="A16" s="306" t="s">
        <v>232</v>
      </c>
      <c r="B16" s="307"/>
      <c r="C16" s="308"/>
      <c r="D16" s="113">
        <v>6.1179087875417126</v>
      </c>
      <c r="E16" s="115">
        <v>220</v>
      </c>
      <c r="F16" s="114">
        <v>172</v>
      </c>
      <c r="G16" s="114">
        <v>317</v>
      </c>
      <c r="H16" s="114">
        <v>169</v>
      </c>
      <c r="I16" s="140">
        <v>228</v>
      </c>
      <c r="J16" s="115">
        <v>-8</v>
      </c>
      <c r="K16" s="116">
        <v>-3.5087719298245612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1.7797552836484982</v>
      </c>
      <c r="E18" s="115">
        <v>64</v>
      </c>
      <c r="F18" s="114">
        <v>163</v>
      </c>
      <c r="G18" s="114">
        <v>122</v>
      </c>
      <c r="H18" s="114">
        <v>128</v>
      </c>
      <c r="I18" s="140">
        <v>68</v>
      </c>
      <c r="J18" s="115">
        <v>-4</v>
      </c>
      <c r="K18" s="116">
        <v>-5.882352941176471</v>
      </c>
    </row>
    <row r="19" spans="1:11" ht="14.1" customHeight="1" x14ac:dyDescent="0.2">
      <c r="A19" s="306" t="s">
        <v>235</v>
      </c>
      <c r="B19" s="307" t="s">
        <v>236</v>
      </c>
      <c r="C19" s="308"/>
      <c r="D19" s="113">
        <v>1.5850945494994437</v>
      </c>
      <c r="E19" s="115">
        <v>57</v>
      </c>
      <c r="F19" s="114">
        <v>160</v>
      </c>
      <c r="G19" s="114">
        <v>111</v>
      </c>
      <c r="H19" s="114">
        <v>123</v>
      </c>
      <c r="I19" s="140">
        <v>40</v>
      </c>
      <c r="J19" s="115">
        <v>17</v>
      </c>
      <c r="K19" s="116">
        <v>42.5</v>
      </c>
    </row>
    <row r="20" spans="1:11" ht="14.1" customHeight="1" x14ac:dyDescent="0.2">
      <c r="A20" s="306">
        <v>12</v>
      </c>
      <c r="B20" s="307" t="s">
        <v>237</v>
      </c>
      <c r="C20" s="308"/>
      <c r="D20" s="113">
        <v>0.38932146829810899</v>
      </c>
      <c r="E20" s="115">
        <v>14</v>
      </c>
      <c r="F20" s="114">
        <v>15</v>
      </c>
      <c r="G20" s="114">
        <v>16</v>
      </c>
      <c r="H20" s="114">
        <v>24</v>
      </c>
      <c r="I20" s="140">
        <v>19</v>
      </c>
      <c r="J20" s="115">
        <v>-5</v>
      </c>
      <c r="K20" s="116">
        <v>-26.315789473684209</v>
      </c>
    </row>
    <row r="21" spans="1:11" ht="14.1" customHeight="1" x14ac:dyDescent="0.2">
      <c r="A21" s="306">
        <v>21</v>
      </c>
      <c r="B21" s="307" t="s">
        <v>238</v>
      </c>
      <c r="C21" s="308"/>
      <c r="D21" s="113" t="s">
        <v>513</v>
      </c>
      <c r="E21" s="115" t="s">
        <v>513</v>
      </c>
      <c r="F21" s="114">
        <v>5</v>
      </c>
      <c r="G21" s="114" t="s">
        <v>513</v>
      </c>
      <c r="H21" s="114">
        <v>4</v>
      </c>
      <c r="I21" s="140" t="s">
        <v>513</v>
      </c>
      <c r="J21" s="115" t="s">
        <v>513</v>
      </c>
      <c r="K21" s="116" t="s">
        <v>513</v>
      </c>
    </row>
    <row r="22" spans="1:11" ht="14.1" customHeight="1" x14ac:dyDescent="0.2">
      <c r="A22" s="306">
        <v>22</v>
      </c>
      <c r="B22" s="307" t="s">
        <v>239</v>
      </c>
      <c r="C22" s="308"/>
      <c r="D22" s="113">
        <v>1.8075639599555062</v>
      </c>
      <c r="E22" s="115">
        <v>65</v>
      </c>
      <c r="F22" s="114">
        <v>49</v>
      </c>
      <c r="G22" s="114">
        <v>50</v>
      </c>
      <c r="H22" s="114">
        <v>47</v>
      </c>
      <c r="I22" s="140">
        <v>36</v>
      </c>
      <c r="J22" s="115">
        <v>29</v>
      </c>
      <c r="K22" s="116">
        <v>80.555555555555557</v>
      </c>
    </row>
    <row r="23" spans="1:11" ht="14.1" customHeight="1" x14ac:dyDescent="0.2">
      <c r="A23" s="306">
        <v>23</v>
      </c>
      <c r="B23" s="307" t="s">
        <v>240</v>
      </c>
      <c r="C23" s="308"/>
      <c r="D23" s="113">
        <v>4.6162402669632927</v>
      </c>
      <c r="E23" s="115">
        <v>166</v>
      </c>
      <c r="F23" s="114">
        <v>14</v>
      </c>
      <c r="G23" s="114">
        <v>12</v>
      </c>
      <c r="H23" s="114">
        <v>11</v>
      </c>
      <c r="I23" s="140">
        <v>13</v>
      </c>
      <c r="J23" s="115">
        <v>153</v>
      </c>
      <c r="K23" s="116" t="s">
        <v>514</v>
      </c>
    </row>
    <row r="24" spans="1:11" ht="14.1" customHeight="1" x14ac:dyDescent="0.2">
      <c r="A24" s="306">
        <v>24</v>
      </c>
      <c r="B24" s="307" t="s">
        <v>241</v>
      </c>
      <c r="C24" s="308"/>
      <c r="D24" s="113">
        <v>6.2013348164627367</v>
      </c>
      <c r="E24" s="115">
        <v>223</v>
      </c>
      <c r="F24" s="114">
        <v>175</v>
      </c>
      <c r="G24" s="114">
        <v>174</v>
      </c>
      <c r="H24" s="114">
        <v>190</v>
      </c>
      <c r="I24" s="140">
        <v>143</v>
      </c>
      <c r="J24" s="115">
        <v>80</v>
      </c>
      <c r="K24" s="116">
        <v>55.944055944055947</v>
      </c>
    </row>
    <row r="25" spans="1:11" ht="14.1" customHeight="1" x14ac:dyDescent="0.2">
      <c r="A25" s="306">
        <v>25</v>
      </c>
      <c r="B25" s="307" t="s">
        <v>242</v>
      </c>
      <c r="C25" s="308"/>
      <c r="D25" s="113">
        <v>4.866518353726363</v>
      </c>
      <c r="E25" s="115">
        <v>175</v>
      </c>
      <c r="F25" s="114">
        <v>139</v>
      </c>
      <c r="G25" s="114">
        <v>192</v>
      </c>
      <c r="H25" s="114">
        <v>162</v>
      </c>
      <c r="I25" s="140">
        <v>207</v>
      </c>
      <c r="J25" s="115">
        <v>-32</v>
      </c>
      <c r="K25" s="116">
        <v>-15.458937198067632</v>
      </c>
    </row>
    <row r="26" spans="1:11" ht="14.1" customHeight="1" x14ac:dyDescent="0.2">
      <c r="A26" s="306">
        <v>26</v>
      </c>
      <c r="B26" s="307" t="s">
        <v>243</v>
      </c>
      <c r="C26" s="308"/>
      <c r="D26" s="113">
        <v>3.1701890989988875</v>
      </c>
      <c r="E26" s="115">
        <v>114</v>
      </c>
      <c r="F26" s="114">
        <v>106</v>
      </c>
      <c r="G26" s="114">
        <v>191</v>
      </c>
      <c r="H26" s="114">
        <v>88</v>
      </c>
      <c r="I26" s="140">
        <v>103</v>
      </c>
      <c r="J26" s="115">
        <v>11</v>
      </c>
      <c r="K26" s="116">
        <v>10.679611650485437</v>
      </c>
    </row>
    <row r="27" spans="1:11" ht="14.1" customHeight="1" x14ac:dyDescent="0.2">
      <c r="A27" s="306">
        <v>27</v>
      </c>
      <c r="B27" s="307" t="s">
        <v>244</v>
      </c>
      <c r="C27" s="308"/>
      <c r="D27" s="113">
        <v>1.167964404894327</v>
      </c>
      <c r="E27" s="115">
        <v>42</v>
      </c>
      <c r="F27" s="114">
        <v>23</v>
      </c>
      <c r="G27" s="114">
        <v>123</v>
      </c>
      <c r="H27" s="114">
        <v>17</v>
      </c>
      <c r="I27" s="140">
        <v>31</v>
      </c>
      <c r="J27" s="115">
        <v>11</v>
      </c>
      <c r="K27" s="116">
        <v>35.483870967741936</v>
      </c>
    </row>
    <row r="28" spans="1:11" ht="14.1" customHeight="1" x14ac:dyDescent="0.2">
      <c r="A28" s="306">
        <v>28</v>
      </c>
      <c r="B28" s="307" t="s">
        <v>245</v>
      </c>
      <c r="C28" s="308"/>
      <c r="D28" s="113">
        <v>0.22246941045606228</v>
      </c>
      <c r="E28" s="115">
        <v>8</v>
      </c>
      <c r="F28" s="114">
        <v>7</v>
      </c>
      <c r="G28" s="114">
        <v>7</v>
      </c>
      <c r="H28" s="114">
        <v>10</v>
      </c>
      <c r="I28" s="140">
        <v>5</v>
      </c>
      <c r="J28" s="115">
        <v>3</v>
      </c>
      <c r="K28" s="116">
        <v>60</v>
      </c>
    </row>
    <row r="29" spans="1:11" ht="14.1" customHeight="1" x14ac:dyDescent="0.2">
      <c r="A29" s="306">
        <v>29</v>
      </c>
      <c r="B29" s="307" t="s">
        <v>246</v>
      </c>
      <c r="C29" s="308"/>
      <c r="D29" s="113">
        <v>1.6407119021134593</v>
      </c>
      <c r="E29" s="115">
        <v>59</v>
      </c>
      <c r="F29" s="114">
        <v>68</v>
      </c>
      <c r="G29" s="114">
        <v>53</v>
      </c>
      <c r="H29" s="114">
        <v>60</v>
      </c>
      <c r="I29" s="140">
        <v>72</v>
      </c>
      <c r="J29" s="115">
        <v>-13</v>
      </c>
      <c r="K29" s="116">
        <v>-18.055555555555557</v>
      </c>
    </row>
    <row r="30" spans="1:11" ht="14.1" customHeight="1" x14ac:dyDescent="0.2">
      <c r="A30" s="306" t="s">
        <v>247</v>
      </c>
      <c r="B30" s="307" t="s">
        <v>248</v>
      </c>
      <c r="C30" s="308"/>
      <c r="D30" s="113">
        <v>8.3426028921023354E-2</v>
      </c>
      <c r="E30" s="115">
        <v>3</v>
      </c>
      <c r="F30" s="114" t="s">
        <v>513</v>
      </c>
      <c r="G30" s="114">
        <v>9</v>
      </c>
      <c r="H30" s="114" t="s">
        <v>513</v>
      </c>
      <c r="I30" s="140" t="s">
        <v>513</v>
      </c>
      <c r="J30" s="115" t="s">
        <v>513</v>
      </c>
      <c r="K30" s="116" t="s">
        <v>513</v>
      </c>
    </row>
    <row r="31" spans="1:11" ht="14.1" customHeight="1" x14ac:dyDescent="0.2">
      <c r="A31" s="306" t="s">
        <v>249</v>
      </c>
      <c r="B31" s="307" t="s">
        <v>250</v>
      </c>
      <c r="C31" s="308"/>
      <c r="D31" s="113">
        <v>1.5572858731924359</v>
      </c>
      <c r="E31" s="115">
        <v>56</v>
      </c>
      <c r="F31" s="114">
        <v>57</v>
      </c>
      <c r="G31" s="114">
        <v>44</v>
      </c>
      <c r="H31" s="114">
        <v>54</v>
      </c>
      <c r="I31" s="140">
        <v>66</v>
      </c>
      <c r="J31" s="115">
        <v>-10</v>
      </c>
      <c r="K31" s="116">
        <v>-15.151515151515152</v>
      </c>
    </row>
    <row r="32" spans="1:11" ht="14.1" customHeight="1" x14ac:dyDescent="0.2">
      <c r="A32" s="306">
        <v>31</v>
      </c>
      <c r="B32" s="307" t="s">
        <v>251</v>
      </c>
      <c r="C32" s="308"/>
      <c r="D32" s="113">
        <v>0.30589543937708563</v>
      </c>
      <c r="E32" s="115">
        <v>11</v>
      </c>
      <c r="F32" s="114">
        <v>9</v>
      </c>
      <c r="G32" s="114">
        <v>14</v>
      </c>
      <c r="H32" s="114">
        <v>6</v>
      </c>
      <c r="I32" s="140">
        <v>4</v>
      </c>
      <c r="J32" s="115">
        <v>7</v>
      </c>
      <c r="K32" s="116">
        <v>175</v>
      </c>
    </row>
    <row r="33" spans="1:11" ht="14.1" customHeight="1" x14ac:dyDescent="0.2">
      <c r="A33" s="306">
        <v>32</v>
      </c>
      <c r="B33" s="307" t="s">
        <v>252</v>
      </c>
      <c r="C33" s="308"/>
      <c r="D33" s="113">
        <v>3.5873192436040044</v>
      </c>
      <c r="E33" s="115">
        <v>129</v>
      </c>
      <c r="F33" s="114">
        <v>175</v>
      </c>
      <c r="G33" s="114">
        <v>157</v>
      </c>
      <c r="H33" s="114">
        <v>146</v>
      </c>
      <c r="I33" s="140">
        <v>113</v>
      </c>
      <c r="J33" s="115">
        <v>16</v>
      </c>
      <c r="K33" s="116">
        <v>14.159292035398231</v>
      </c>
    </row>
    <row r="34" spans="1:11" ht="14.1" customHeight="1" x14ac:dyDescent="0.2">
      <c r="A34" s="306">
        <v>33</v>
      </c>
      <c r="B34" s="307" t="s">
        <v>253</v>
      </c>
      <c r="C34" s="308"/>
      <c r="D34" s="113">
        <v>1.6685205784204671</v>
      </c>
      <c r="E34" s="115">
        <v>60</v>
      </c>
      <c r="F34" s="114">
        <v>77</v>
      </c>
      <c r="G34" s="114">
        <v>50</v>
      </c>
      <c r="H34" s="114">
        <v>47</v>
      </c>
      <c r="I34" s="140">
        <v>60</v>
      </c>
      <c r="J34" s="115">
        <v>0</v>
      </c>
      <c r="K34" s="116">
        <v>0</v>
      </c>
    </row>
    <row r="35" spans="1:11" ht="14.1" customHeight="1" x14ac:dyDescent="0.2">
      <c r="A35" s="306">
        <v>34</v>
      </c>
      <c r="B35" s="307" t="s">
        <v>254</v>
      </c>
      <c r="C35" s="308"/>
      <c r="D35" s="113">
        <v>2.836484983314794</v>
      </c>
      <c r="E35" s="115">
        <v>102</v>
      </c>
      <c r="F35" s="114">
        <v>80</v>
      </c>
      <c r="G35" s="114">
        <v>105</v>
      </c>
      <c r="H35" s="114">
        <v>100</v>
      </c>
      <c r="I35" s="140">
        <v>78</v>
      </c>
      <c r="J35" s="115">
        <v>24</v>
      </c>
      <c r="K35" s="116">
        <v>30.76923076923077</v>
      </c>
    </row>
    <row r="36" spans="1:11" ht="14.1" customHeight="1" x14ac:dyDescent="0.2">
      <c r="A36" s="306">
        <v>41</v>
      </c>
      <c r="B36" s="307" t="s">
        <v>255</v>
      </c>
      <c r="C36" s="308"/>
      <c r="D36" s="113">
        <v>1.9187986651835374</v>
      </c>
      <c r="E36" s="115">
        <v>69</v>
      </c>
      <c r="F36" s="114">
        <v>41</v>
      </c>
      <c r="G36" s="114">
        <v>669</v>
      </c>
      <c r="H36" s="114">
        <v>57</v>
      </c>
      <c r="I36" s="140">
        <v>42</v>
      </c>
      <c r="J36" s="115">
        <v>27</v>
      </c>
      <c r="K36" s="116">
        <v>64.285714285714292</v>
      </c>
    </row>
    <row r="37" spans="1:11" ht="14.1" customHeight="1" x14ac:dyDescent="0.2">
      <c r="A37" s="306">
        <v>42</v>
      </c>
      <c r="B37" s="307" t="s">
        <v>256</v>
      </c>
      <c r="C37" s="308"/>
      <c r="D37" s="113">
        <v>8.3426028921023354E-2</v>
      </c>
      <c r="E37" s="115">
        <v>3</v>
      </c>
      <c r="F37" s="114" t="s">
        <v>513</v>
      </c>
      <c r="G37" s="114">
        <v>20</v>
      </c>
      <c r="H37" s="114">
        <v>10</v>
      </c>
      <c r="I37" s="140">
        <v>7</v>
      </c>
      <c r="J37" s="115">
        <v>-4</v>
      </c>
      <c r="K37" s="116">
        <v>-57.142857142857146</v>
      </c>
    </row>
    <row r="38" spans="1:11" ht="14.1" customHeight="1" x14ac:dyDescent="0.2">
      <c r="A38" s="306">
        <v>43</v>
      </c>
      <c r="B38" s="307" t="s">
        <v>257</v>
      </c>
      <c r="C38" s="308"/>
      <c r="D38" s="113">
        <v>1.0845383759733036</v>
      </c>
      <c r="E38" s="115">
        <v>39</v>
      </c>
      <c r="F38" s="114">
        <v>13</v>
      </c>
      <c r="G38" s="114">
        <v>25</v>
      </c>
      <c r="H38" s="114">
        <v>28</v>
      </c>
      <c r="I38" s="140">
        <v>21</v>
      </c>
      <c r="J38" s="115">
        <v>18</v>
      </c>
      <c r="K38" s="116">
        <v>85.714285714285708</v>
      </c>
    </row>
    <row r="39" spans="1:11" ht="14.1" customHeight="1" x14ac:dyDescent="0.2">
      <c r="A39" s="306">
        <v>51</v>
      </c>
      <c r="B39" s="307" t="s">
        <v>258</v>
      </c>
      <c r="C39" s="308"/>
      <c r="D39" s="113">
        <v>17.908787541713014</v>
      </c>
      <c r="E39" s="115">
        <v>644</v>
      </c>
      <c r="F39" s="114">
        <v>586</v>
      </c>
      <c r="G39" s="114">
        <v>755</v>
      </c>
      <c r="H39" s="114">
        <v>701</v>
      </c>
      <c r="I39" s="140">
        <v>668</v>
      </c>
      <c r="J39" s="115">
        <v>-24</v>
      </c>
      <c r="K39" s="116">
        <v>-3.5928143712574849</v>
      </c>
    </row>
    <row r="40" spans="1:11" ht="14.1" customHeight="1" x14ac:dyDescent="0.2">
      <c r="A40" s="306" t="s">
        <v>259</v>
      </c>
      <c r="B40" s="307" t="s">
        <v>260</v>
      </c>
      <c r="C40" s="308"/>
      <c r="D40" s="113">
        <v>17.324805339265851</v>
      </c>
      <c r="E40" s="115">
        <v>623</v>
      </c>
      <c r="F40" s="114">
        <v>573</v>
      </c>
      <c r="G40" s="114">
        <v>735</v>
      </c>
      <c r="H40" s="114">
        <v>674</v>
      </c>
      <c r="I40" s="140">
        <v>652</v>
      </c>
      <c r="J40" s="115">
        <v>-29</v>
      </c>
      <c r="K40" s="116">
        <v>-4.447852760736196</v>
      </c>
    </row>
    <row r="41" spans="1:11" ht="14.1" customHeight="1" x14ac:dyDescent="0.2">
      <c r="A41" s="306"/>
      <c r="B41" s="307" t="s">
        <v>261</v>
      </c>
      <c r="C41" s="308"/>
      <c r="D41" s="113">
        <v>16.657397107897665</v>
      </c>
      <c r="E41" s="115">
        <v>599</v>
      </c>
      <c r="F41" s="114">
        <v>556</v>
      </c>
      <c r="G41" s="114">
        <v>677</v>
      </c>
      <c r="H41" s="114">
        <v>647</v>
      </c>
      <c r="I41" s="140">
        <v>625</v>
      </c>
      <c r="J41" s="115">
        <v>-26</v>
      </c>
      <c r="K41" s="116">
        <v>-4.16</v>
      </c>
    </row>
    <row r="42" spans="1:11" ht="14.1" customHeight="1" x14ac:dyDescent="0.2">
      <c r="A42" s="306">
        <v>52</v>
      </c>
      <c r="B42" s="307" t="s">
        <v>262</v>
      </c>
      <c r="C42" s="308"/>
      <c r="D42" s="113">
        <v>5.2836484983314795</v>
      </c>
      <c r="E42" s="115">
        <v>190</v>
      </c>
      <c r="F42" s="114">
        <v>150</v>
      </c>
      <c r="G42" s="114">
        <v>168</v>
      </c>
      <c r="H42" s="114">
        <v>175</v>
      </c>
      <c r="I42" s="140">
        <v>206</v>
      </c>
      <c r="J42" s="115">
        <v>-16</v>
      </c>
      <c r="K42" s="116">
        <v>-7.766990291262136</v>
      </c>
    </row>
    <row r="43" spans="1:11" ht="14.1" customHeight="1" x14ac:dyDescent="0.2">
      <c r="A43" s="306" t="s">
        <v>263</v>
      </c>
      <c r="B43" s="307" t="s">
        <v>264</v>
      </c>
      <c r="C43" s="308"/>
      <c r="D43" s="113">
        <v>2.8086763070077865</v>
      </c>
      <c r="E43" s="115">
        <v>101</v>
      </c>
      <c r="F43" s="114">
        <v>93</v>
      </c>
      <c r="G43" s="114">
        <v>103</v>
      </c>
      <c r="H43" s="114">
        <v>96</v>
      </c>
      <c r="I43" s="140">
        <v>124</v>
      </c>
      <c r="J43" s="115">
        <v>-23</v>
      </c>
      <c r="K43" s="116">
        <v>-18.548387096774192</v>
      </c>
    </row>
    <row r="44" spans="1:11" ht="14.1" customHeight="1" x14ac:dyDescent="0.2">
      <c r="A44" s="306">
        <v>53</v>
      </c>
      <c r="B44" s="307" t="s">
        <v>265</v>
      </c>
      <c r="C44" s="308"/>
      <c r="D44" s="113">
        <v>0.58398220244716348</v>
      </c>
      <c r="E44" s="115">
        <v>21</v>
      </c>
      <c r="F44" s="114">
        <v>27</v>
      </c>
      <c r="G44" s="114">
        <v>86</v>
      </c>
      <c r="H44" s="114">
        <v>32</v>
      </c>
      <c r="I44" s="140">
        <v>28</v>
      </c>
      <c r="J44" s="115">
        <v>-7</v>
      </c>
      <c r="K44" s="116">
        <v>-25</v>
      </c>
    </row>
    <row r="45" spans="1:11" ht="14.1" customHeight="1" x14ac:dyDescent="0.2">
      <c r="A45" s="306" t="s">
        <v>266</v>
      </c>
      <c r="B45" s="307" t="s">
        <v>267</v>
      </c>
      <c r="C45" s="308"/>
      <c r="D45" s="113">
        <v>0.58398220244716348</v>
      </c>
      <c r="E45" s="115">
        <v>21</v>
      </c>
      <c r="F45" s="114">
        <v>26</v>
      </c>
      <c r="G45" s="114">
        <v>85</v>
      </c>
      <c r="H45" s="114">
        <v>31</v>
      </c>
      <c r="I45" s="140">
        <v>28</v>
      </c>
      <c r="J45" s="115">
        <v>-7</v>
      </c>
      <c r="K45" s="116">
        <v>-25</v>
      </c>
    </row>
    <row r="46" spans="1:11" ht="14.1" customHeight="1" x14ac:dyDescent="0.2">
      <c r="A46" s="306">
        <v>54</v>
      </c>
      <c r="B46" s="307" t="s">
        <v>268</v>
      </c>
      <c r="C46" s="308"/>
      <c r="D46" s="113">
        <v>1.8631813125695218</v>
      </c>
      <c r="E46" s="115">
        <v>67</v>
      </c>
      <c r="F46" s="114">
        <v>67</v>
      </c>
      <c r="G46" s="114">
        <v>48</v>
      </c>
      <c r="H46" s="114">
        <v>47</v>
      </c>
      <c r="I46" s="140">
        <v>60</v>
      </c>
      <c r="J46" s="115">
        <v>7</v>
      </c>
      <c r="K46" s="116">
        <v>11.666666666666666</v>
      </c>
    </row>
    <row r="47" spans="1:11" ht="14.1" customHeight="1" x14ac:dyDescent="0.2">
      <c r="A47" s="306">
        <v>61</v>
      </c>
      <c r="B47" s="307" t="s">
        <v>269</v>
      </c>
      <c r="C47" s="308"/>
      <c r="D47" s="113">
        <v>1.4460511679644048</v>
      </c>
      <c r="E47" s="115">
        <v>52</v>
      </c>
      <c r="F47" s="114">
        <v>32</v>
      </c>
      <c r="G47" s="114">
        <v>27</v>
      </c>
      <c r="H47" s="114">
        <v>49</v>
      </c>
      <c r="I47" s="140">
        <v>37</v>
      </c>
      <c r="J47" s="115">
        <v>15</v>
      </c>
      <c r="K47" s="116">
        <v>40.54054054054054</v>
      </c>
    </row>
    <row r="48" spans="1:11" ht="14.1" customHeight="1" x14ac:dyDescent="0.2">
      <c r="A48" s="306">
        <v>62</v>
      </c>
      <c r="B48" s="307" t="s">
        <v>270</v>
      </c>
      <c r="C48" s="308"/>
      <c r="D48" s="113">
        <v>5.1446051167964404</v>
      </c>
      <c r="E48" s="115">
        <v>185</v>
      </c>
      <c r="F48" s="114">
        <v>187</v>
      </c>
      <c r="G48" s="114">
        <v>251</v>
      </c>
      <c r="H48" s="114">
        <v>183</v>
      </c>
      <c r="I48" s="140">
        <v>209</v>
      </c>
      <c r="J48" s="115">
        <v>-24</v>
      </c>
      <c r="K48" s="116">
        <v>-11.483253588516746</v>
      </c>
    </row>
    <row r="49" spans="1:11" ht="14.1" customHeight="1" x14ac:dyDescent="0.2">
      <c r="A49" s="306">
        <v>63</v>
      </c>
      <c r="B49" s="307" t="s">
        <v>271</v>
      </c>
      <c r="C49" s="308"/>
      <c r="D49" s="113">
        <v>3.3370411568409342</v>
      </c>
      <c r="E49" s="115">
        <v>120</v>
      </c>
      <c r="F49" s="114">
        <v>106</v>
      </c>
      <c r="G49" s="114">
        <v>121</v>
      </c>
      <c r="H49" s="114">
        <v>121</v>
      </c>
      <c r="I49" s="140">
        <v>104</v>
      </c>
      <c r="J49" s="115">
        <v>16</v>
      </c>
      <c r="K49" s="116">
        <v>15.384615384615385</v>
      </c>
    </row>
    <row r="50" spans="1:11" ht="14.1" customHeight="1" x14ac:dyDescent="0.2">
      <c r="A50" s="306" t="s">
        <v>272</v>
      </c>
      <c r="B50" s="307" t="s">
        <v>273</v>
      </c>
      <c r="C50" s="308"/>
      <c r="D50" s="113">
        <v>0.22246941045606228</v>
      </c>
      <c r="E50" s="115">
        <v>8</v>
      </c>
      <c r="F50" s="114">
        <v>6</v>
      </c>
      <c r="G50" s="114">
        <v>8</v>
      </c>
      <c r="H50" s="114">
        <v>8</v>
      </c>
      <c r="I50" s="140">
        <v>17</v>
      </c>
      <c r="J50" s="115">
        <v>-9</v>
      </c>
      <c r="K50" s="116">
        <v>-52.941176470588232</v>
      </c>
    </row>
    <row r="51" spans="1:11" ht="14.1" customHeight="1" x14ac:dyDescent="0.2">
      <c r="A51" s="306" t="s">
        <v>274</v>
      </c>
      <c r="B51" s="307" t="s">
        <v>275</v>
      </c>
      <c r="C51" s="308"/>
      <c r="D51" s="113">
        <v>2.8921023359288096</v>
      </c>
      <c r="E51" s="115">
        <v>104</v>
      </c>
      <c r="F51" s="114">
        <v>96</v>
      </c>
      <c r="G51" s="114">
        <v>102</v>
      </c>
      <c r="H51" s="114">
        <v>105</v>
      </c>
      <c r="I51" s="140">
        <v>81</v>
      </c>
      <c r="J51" s="115">
        <v>23</v>
      </c>
      <c r="K51" s="116">
        <v>28.395061728395063</v>
      </c>
    </row>
    <row r="52" spans="1:11" ht="14.1" customHeight="1" x14ac:dyDescent="0.2">
      <c r="A52" s="306">
        <v>71</v>
      </c>
      <c r="B52" s="307" t="s">
        <v>276</v>
      </c>
      <c r="C52" s="308"/>
      <c r="D52" s="113">
        <v>10.873192436040044</v>
      </c>
      <c r="E52" s="115">
        <v>391</v>
      </c>
      <c r="F52" s="114">
        <v>258</v>
      </c>
      <c r="G52" s="114">
        <v>352</v>
      </c>
      <c r="H52" s="114">
        <v>263</v>
      </c>
      <c r="I52" s="140">
        <v>251</v>
      </c>
      <c r="J52" s="115">
        <v>140</v>
      </c>
      <c r="K52" s="116">
        <v>55.776892430278885</v>
      </c>
    </row>
    <row r="53" spans="1:11" ht="14.1" customHeight="1" x14ac:dyDescent="0.2">
      <c r="A53" s="306" t="s">
        <v>277</v>
      </c>
      <c r="B53" s="307" t="s">
        <v>278</v>
      </c>
      <c r="C53" s="308"/>
      <c r="D53" s="113">
        <v>2.5305895439377086</v>
      </c>
      <c r="E53" s="115">
        <v>91</v>
      </c>
      <c r="F53" s="114">
        <v>56</v>
      </c>
      <c r="G53" s="114">
        <v>144</v>
      </c>
      <c r="H53" s="114">
        <v>70</v>
      </c>
      <c r="I53" s="140">
        <v>81</v>
      </c>
      <c r="J53" s="115">
        <v>10</v>
      </c>
      <c r="K53" s="116">
        <v>12.345679012345679</v>
      </c>
    </row>
    <row r="54" spans="1:11" ht="14.1" customHeight="1" x14ac:dyDescent="0.2">
      <c r="A54" s="306" t="s">
        <v>279</v>
      </c>
      <c r="B54" s="307" t="s">
        <v>280</v>
      </c>
      <c r="C54" s="308"/>
      <c r="D54" s="113">
        <v>7.3692992213570632</v>
      </c>
      <c r="E54" s="115">
        <v>265</v>
      </c>
      <c r="F54" s="114">
        <v>186</v>
      </c>
      <c r="G54" s="114">
        <v>172</v>
      </c>
      <c r="H54" s="114">
        <v>171</v>
      </c>
      <c r="I54" s="140">
        <v>146</v>
      </c>
      <c r="J54" s="115">
        <v>119</v>
      </c>
      <c r="K54" s="116">
        <v>81.506849315068493</v>
      </c>
    </row>
    <row r="55" spans="1:11" ht="14.1" customHeight="1" x14ac:dyDescent="0.2">
      <c r="A55" s="306">
        <v>72</v>
      </c>
      <c r="B55" s="307" t="s">
        <v>281</v>
      </c>
      <c r="C55" s="308"/>
      <c r="D55" s="113">
        <v>1.9744160177975529</v>
      </c>
      <c r="E55" s="115">
        <v>71</v>
      </c>
      <c r="F55" s="114">
        <v>32</v>
      </c>
      <c r="G55" s="114">
        <v>39</v>
      </c>
      <c r="H55" s="114">
        <v>37</v>
      </c>
      <c r="I55" s="140">
        <v>53</v>
      </c>
      <c r="J55" s="115">
        <v>18</v>
      </c>
      <c r="K55" s="116">
        <v>33.962264150943398</v>
      </c>
    </row>
    <row r="56" spans="1:11" ht="14.1" customHeight="1" x14ac:dyDescent="0.2">
      <c r="A56" s="306" t="s">
        <v>282</v>
      </c>
      <c r="B56" s="307" t="s">
        <v>283</v>
      </c>
      <c r="C56" s="308"/>
      <c r="D56" s="113">
        <v>0.91768631813125701</v>
      </c>
      <c r="E56" s="115">
        <v>33</v>
      </c>
      <c r="F56" s="114">
        <v>19</v>
      </c>
      <c r="G56" s="114">
        <v>22</v>
      </c>
      <c r="H56" s="114">
        <v>15</v>
      </c>
      <c r="I56" s="140">
        <v>40</v>
      </c>
      <c r="J56" s="115">
        <v>-7</v>
      </c>
      <c r="K56" s="116">
        <v>-17.5</v>
      </c>
    </row>
    <row r="57" spans="1:11" ht="14.1" customHeight="1" x14ac:dyDescent="0.2">
      <c r="A57" s="306" t="s">
        <v>284</v>
      </c>
      <c r="B57" s="307" t="s">
        <v>285</v>
      </c>
      <c r="C57" s="308"/>
      <c r="D57" s="113">
        <v>0.58398220244716348</v>
      </c>
      <c r="E57" s="115">
        <v>21</v>
      </c>
      <c r="F57" s="114">
        <v>7</v>
      </c>
      <c r="G57" s="114">
        <v>8</v>
      </c>
      <c r="H57" s="114">
        <v>9</v>
      </c>
      <c r="I57" s="140">
        <v>10</v>
      </c>
      <c r="J57" s="115">
        <v>11</v>
      </c>
      <c r="K57" s="116">
        <v>110</v>
      </c>
    </row>
    <row r="58" spans="1:11" ht="14.1" customHeight="1" x14ac:dyDescent="0.2">
      <c r="A58" s="306">
        <v>73</v>
      </c>
      <c r="B58" s="307" t="s">
        <v>286</v>
      </c>
      <c r="C58" s="308"/>
      <c r="D58" s="113">
        <v>0.63959955506117905</v>
      </c>
      <c r="E58" s="115">
        <v>23</v>
      </c>
      <c r="F58" s="114">
        <v>15</v>
      </c>
      <c r="G58" s="114">
        <v>21</v>
      </c>
      <c r="H58" s="114">
        <v>29</v>
      </c>
      <c r="I58" s="140">
        <v>27</v>
      </c>
      <c r="J58" s="115">
        <v>-4</v>
      </c>
      <c r="K58" s="116">
        <v>-14.814814814814815</v>
      </c>
    </row>
    <row r="59" spans="1:11" ht="14.1" customHeight="1" x14ac:dyDescent="0.2">
      <c r="A59" s="306" t="s">
        <v>287</v>
      </c>
      <c r="B59" s="307" t="s">
        <v>288</v>
      </c>
      <c r="C59" s="308"/>
      <c r="D59" s="113">
        <v>0.52836484983314791</v>
      </c>
      <c r="E59" s="115">
        <v>19</v>
      </c>
      <c r="F59" s="114">
        <v>13</v>
      </c>
      <c r="G59" s="114">
        <v>16</v>
      </c>
      <c r="H59" s="114">
        <v>18</v>
      </c>
      <c r="I59" s="140">
        <v>20</v>
      </c>
      <c r="J59" s="115">
        <v>-1</v>
      </c>
      <c r="K59" s="116">
        <v>-5</v>
      </c>
    </row>
    <row r="60" spans="1:11" ht="14.1" customHeight="1" x14ac:dyDescent="0.2">
      <c r="A60" s="306">
        <v>81</v>
      </c>
      <c r="B60" s="307" t="s">
        <v>289</v>
      </c>
      <c r="C60" s="308"/>
      <c r="D60" s="113">
        <v>4.6718576195773078</v>
      </c>
      <c r="E60" s="115">
        <v>168</v>
      </c>
      <c r="F60" s="114">
        <v>120</v>
      </c>
      <c r="G60" s="114">
        <v>186</v>
      </c>
      <c r="H60" s="114">
        <v>189</v>
      </c>
      <c r="I60" s="140">
        <v>152</v>
      </c>
      <c r="J60" s="115">
        <v>16</v>
      </c>
      <c r="K60" s="116">
        <v>10.526315789473685</v>
      </c>
    </row>
    <row r="61" spans="1:11" ht="14.1" customHeight="1" x14ac:dyDescent="0.2">
      <c r="A61" s="306" t="s">
        <v>290</v>
      </c>
      <c r="B61" s="307" t="s">
        <v>291</v>
      </c>
      <c r="C61" s="308"/>
      <c r="D61" s="113">
        <v>1.2235817575083425</v>
      </c>
      <c r="E61" s="115">
        <v>44</v>
      </c>
      <c r="F61" s="114">
        <v>39</v>
      </c>
      <c r="G61" s="114">
        <v>53</v>
      </c>
      <c r="H61" s="114">
        <v>60</v>
      </c>
      <c r="I61" s="140">
        <v>53</v>
      </c>
      <c r="J61" s="115">
        <v>-9</v>
      </c>
      <c r="K61" s="116">
        <v>-16.981132075471699</v>
      </c>
    </row>
    <row r="62" spans="1:11" ht="14.1" customHeight="1" x14ac:dyDescent="0.2">
      <c r="A62" s="306" t="s">
        <v>292</v>
      </c>
      <c r="B62" s="307" t="s">
        <v>293</v>
      </c>
      <c r="C62" s="308"/>
      <c r="D62" s="113">
        <v>2.0022246941045605</v>
      </c>
      <c r="E62" s="115">
        <v>72</v>
      </c>
      <c r="F62" s="114">
        <v>49</v>
      </c>
      <c r="G62" s="114">
        <v>79</v>
      </c>
      <c r="H62" s="114">
        <v>87</v>
      </c>
      <c r="I62" s="140">
        <v>54</v>
      </c>
      <c r="J62" s="115">
        <v>18</v>
      </c>
      <c r="K62" s="116">
        <v>33.333333333333336</v>
      </c>
    </row>
    <row r="63" spans="1:11" ht="14.1" customHeight="1" x14ac:dyDescent="0.2">
      <c r="A63" s="306"/>
      <c r="B63" s="307" t="s">
        <v>294</v>
      </c>
      <c r="C63" s="308"/>
      <c r="D63" s="113">
        <v>1.9466073414905452</v>
      </c>
      <c r="E63" s="115">
        <v>70</v>
      </c>
      <c r="F63" s="114">
        <v>37</v>
      </c>
      <c r="G63" s="114">
        <v>62</v>
      </c>
      <c r="H63" s="114">
        <v>72</v>
      </c>
      <c r="I63" s="140">
        <v>48</v>
      </c>
      <c r="J63" s="115">
        <v>22</v>
      </c>
      <c r="K63" s="116">
        <v>45.833333333333336</v>
      </c>
    </row>
    <row r="64" spans="1:11" ht="14.1" customHeight="1" x14ac:dyDescent="0.2">
      <c r="A64" s="306" t="s">
        <v>295</v>
      </c>
      <c r="B64" s="307" t="s">
        <v>296</v>
      </c>
      <c r="C64" s="308"/>
      <c r="D64" s="113">
        <v>0.63959955506117905</v>
      </c>
      <c r="E64" s="115">
        <v>23</v>
      </c>
      <c r="F64" s="114">
        <v>12</v>
      </c>
      <c r="G64" s="114">
        <v>15</v>
      </c>
      <c r="H64" s="114">
        <v>13</v>
      </c>
      <c r="I64" s="140">
        <v>26</v>
      </c>
      <c r="J64" s="115">
        <v>-3</v>
      </c>
      <c r="K64" s="116">
        <v>-11.538461538461538</v>
      </c>
    </row>
    <row r="65" spans="1:11" ht="14.1" customHeight="1" x14ac:dyDescent="0.2">
      <c r="A65" s="306" t="s">
        <v>297</v>
      </c>
      <c r="B65" s="307" t="s">
        <v>298</v>
      </c>
      <c r="C65" s="308"/>
      <c r="D65" s="113">
        <v>0.58398220244716348</v>
      </c>
      <c r="E65" s="115">
        <v>21</v>
      </c>
      <c r="F65" s="114">
        <v>14</v>
      </c>
      <c r="G65" s="114">
        <v>34</v>
      </c>
      <c r="H65" s="114">
        <v>9</v>
      </c>
      <c r="I65" s="140">
        <v>10</v>
      </c>
      <c r="J65" s="115">
        <v>11</v>
      </c>
      <c r="K65" s="116">
        <v>110</v>
      </c>
    </row>
    <row r="66" spans="1:11" ht="14.1" customHeight="1" x14ac:dyDescent="0.2">
      <c r="A66" s="306">
        <v>82</v>
      </c>
      <c r="B66" s="307" t="s">
        <v>299</v>
      </c>
      <c r="C66" s="308"/>
      <c r="D66" s="113">
        <v>2.5583982202447162</v>
      </c>
      <c r="E66" s="115">
        <v>92</v>
      </c>
      <c r="F66" s="114">
        <v>90</v>
      </c>
      <c r="G66" s="114">
        <v>116</v>
      </c>
      <c r="H66" s="114">
        <v>99</v>
      </c>
      <c r="I66" s="140">
        <v>102</v>
      </c>
      <c r="J66" s="115">
        <v>-10</v>
      </c>
      <c r="K66" s="116">
        <v>-9.8039215686274517</v>
      </c>
    </row>
    <row r="67" spans="1:11" ht="14.1" customHeight="1" x14ac:dyDescent="0.2">
      <c r="A67" s="306" t="s">
        <v>300</v>
      </c>
      <c r="B67" s="307" t="s">
        <v>301</v>
      </c>
      <c r="C67" s="308"/>
      <c r="D67" s="113">
        <v>1.3904338153503892</v>
      </c>
      <c r="E67" s="115">
        <v>50</v>
      </c>
      <c r="F67" s="114">
        <v>53</v>
      </c>
      <c r="G67" s="114">
        <v>77</v>
      </c>
      <c r="H67" s="114">
        <v>54</v>
      </c>
      <c r="I67" s="140">
        <v>44</v>
      </c>
      <c r="J67" s="115">
        <v>6</v>
      </c>
      <c r="K67" s="116">
        <v>13.636363636363637</v>
      </c>
    </row>
    <row r="68" spans="1:11" ht="14.1" customHeight="1" x14ac:dyDescent="0.2">
      <c r="A68" s="306" t="s">
        <v>302</v>
      </c>
      <c r="B68" s="307" t="s">
        <v>303</v>
      </c>
      <c r="C68" s="308"/>
      <c r="D68" s="113">
        <v>0.88987764182424911</v>
      </c>
      <c r="E68" s="115">
        <v>32</v>
      </c>
      <c r="F68" s="114">
        <v>29</v>
      </c>
      <c r="G68" s="114">
        <v>30</v>
      </c>
      <c r="H68" s="114">
        <v>34</v>
      </c>
      <c r="I68" s="140">
        <v>45</v>
      </c>
      <c r="J68" s="115">
        <v>-13</v>
      </c>
      <c r="K68" s="116">
        <v>-28.888888888888889</v>
      </c>
    </row>
    <row r="69" spans="1:11" ht="14.1" customHeight="1" x14ac:dyDescent="0.2">
      <c r="A69" s="306">
        <v>83</v>
      </c>
      <c r="B69" s="307" t="s">
        <v>304</v>
      </c>
      <c r="C69" s="308"/>
      <c r="D69" s="113">
        <v>3.8375973303670747</v>
      </c>
      <c r="E69" s="115">
        <v>138</v>
      </c>
      <c r="F69" s="114">
        <v>144</v>
      </c>
      <c r="G69" s="114">
        <v>194</v>
      </c>
      <c r="H69" s="114">
        <v>140</v>
      </c>
      <c r="I69" s="140">
        <v>128</v>
      </c>
      <c r="J69" s="115">
        <v>10</v>
      </c>
      <c r="K69" s="116">
        <v>7.8125</v>
      </c>
    </row>
    <row r="70" spans="1:11" ht="14.1" customHeight="1" x14ac:dyDescent="0.2">
      <c r="A70" s="306" t="s">
        <v>305</v>
      </c>
      <c r="B70" s="307" t="s">
        <v>306</v>
      </c>
      <c r="C70" s="308"/>
      <c r="D70" s="113">
        <v>3.4204671857619577</v>
      </c>
      <c r="E70" s="115">
        <v>123</v>
      </c>
      <c r="F70" s="114">
        <v>125</v>
      </c>
      <c r="G70" s="114">
        <v>174</v>
      </c>
      <c r="H70" s="114">
        <v>115</v>
      </c>
      <c r="I70" s="140">
        <v>117</v>
      </c>
      <c r="J70" s="115">
        <v>6</v>
      </c>
      <c r="K70" s="116">
        <v>5.1282051282051286</v>
      </c>
    </row>
    <row r="71" spans="1:11" ht="14.1" customHeight="1" x14ac:dyDescent="0.2">
      <c r="A71" s="306"/>
      <c r="B71" s="307" t="s">
        <v>307</v>
      </c>
      <c r="C71" s="308"/>
      <c r="D71" s="113">
        <v>1.5850945494994437</v>
      </c>
      <c r="E71" s="115">
        <v>57</v>
      </c>
      <c r="F71" s="114">
        <v>33</v>
      </c>
      <c r="G71" s="114">
        <v>99</v>
      </c>
      <c r="H71" s="114">
        <v>33</v>
      </c>
      <c r="I71" s="140">
        <v>38</v>
      </c>
      <c r="J71" s="115">
        <v>19</v>
      </c>
      <c r="K71" s="116">
        <v>50</v>
      </c>
    </row>
    <row r="72" spans="1:11" ht="14.1" customHeight="1" x14ac:dyDescent="0.2">
      <c r="A72" s="306">
        <v>84</v>
      </c>
      <c r="B72" s="307" t="s">
        <v>308</v>
      </c>
      <c r="C72" s="308"/>
      <c r="D72" s="113">
        <v>1.0845383759733036</v>
      </c>
      <c r="E72" s="115">
        <v>39</v>
      </c>
      <c r="F72" s="114">
        <v>24</v>
      </c>
      <c r="G72" s="114">
        <v>69</v>
      </c>
      <c r="H72" s="114">
        <v>32</v>
      </c>
      <c r="I72" s="140">
        <v>49</v>
      </c>
      <c r="J72" s="115">
        <v>-10</v>
      </c>
      <c r="K72" s="116">
        <v>-20.408163265306122</v>
      </c>
    </row>
    <row r="73" spans="1:11" ht="14.1" customHeight="1" x14ac:dyDescent="0.2">
      <c r="A73" s="306" t="s">
        <v>309</v>
      </c>
      <c r="B73" s="307" t="s">
        <v>310</v>
      </c>
      <c r="C73" s="308"/>
      <c r="D73" s="113">
        <v>0.3615127919911012</v>
      </c>
      <c r="E73" s="115">
        <v>13</v>
      </c>
      <c r="F73" s="114">
        <v>12</v>
      </c>
      <c r="G73" s="114">
        <v>32</v>
      </c>
      <c r="H73" s="114">
        <v>16</v>
      </c>
      <c r="I73" s="140">
        <v>15</v>
      </c>
      <c r="J73" s="115">
        <v>-2</v>
      </c>
      <c r="K73" s="116">
        <v>-13.333333333333334</v>
      </c>
    </row>
    <row r="74" spans="1:11" ht="14.1" customHeight="1" x14ac:dyDescent="0.2">
      <c r="A74" s="306" t="s">
        <v>311</v>
      </c>
      <c r="B74" s="307" t="s">
        <v>312</v>
      </c>
      <c r="C74" s="308"/>
      <c r="D74" s="113" t="s">
        <v>513</v>
      </c>
      <c r="E74" s="115" t="s">
        <v>513</v>
      </c>
      <c r="F74" s="114">
        <v>3</v>
      </c>
      <c r="G74" s="114">
        <v>11</v>
      </c>
      <c r="H74" s="114">
        <v>3</v>
      </c>
      <c r="I74" s="140">
        <v>6</v>
      </c>
      <c r="J74" s="115" t="s">
        <v>513</v>
      </c>
      <c r="K74" s="116" t="s">
        <v>513</v>
      </c>
    </row>
    <row r="75" spans="1:11" ht="14.1" customHeight="1" x14ac:dyDescent="0.2">
      <c r="A75" s="306" t="s">
        <v>313</v>
      </c>
      <c r="B75" s="307" t="s">
        <v>314</v>
      </c>
      <c r="C75" s="308"/>
      <c r="D75" s="113">
        <v>0.38932146829810899</v>
      </c>
      <c r="E75" s="115">
        <v>14</v>
      </c>
      <c r="F75" s="114">
        <v>4</v>
      </c>
      <c r="G75" s="114">
        <v>15</v>
      </c>
      <c r="H75" s="114">
        <v>3</v>
      </c>
      <c r="I75" s="140">
        <v>21</v>
      </c>
      <c r="J75" s="115">
        <v>-7</v>
      </c>
      <c r="K75" s="116">
        <v>-33.333333333333336</v>
      </c>
    </row>
    <row r="76" spans="1:11" ht="14.1" customHeight="1" x14ac:dyDescent="0.2">
      <c r="A76" s="306">
        <v>91</v>
      </c>
      <c r="B76" s="307" t="s">
        <v>315</v>
      </c>
      <c r="C76" s="308"/>
      <c r="D76" s="113">
        <v>0.11123470522803114</v>
      </c>
      <c r="E76" s="115">
        <v>4</v>
      </c>
      <c r="F76" s="114" t="s">
        <v>513</v>
      </c>
      <c r="G76" s="114" t="s">
        <v>513</v>
      </c>
      <c r="H76" s="114">
        <v>0</v>
      </c>
      <c r="I76" s="140">
        <v>4</v>
      </c>
      <c r="J76" s="115">
        <v>0</v>
      </c>
      <c r="K76" s="116">
        <v>0</v>
      </c>
    </row>
    <row r="77" spans="1:11" ht="14.1" customHeight="1" x14ac:dyDescent="0.2">
      <c r="A77" s="306">
        <v>92</v>
      </c>
      <c r="B77" s="307" t="s">
        <v>316</v>
      </c>
      <c r="C77" s="308"/>
      <c r="D77" s="113">
        <v>0.22246941045606228</v>
      </c>
      <c r="E77" s="115">
        <v>8</v>
      </c>
      <c r="F77" s="114">
        <v>7</v>
      </c>
      <c r="G77" s="114">
        <v>17</v>
      </c>
      <c r="H77" s="114">
        <v>12</v>
      </c>
      <c r="I77" s="140">
        <v>13</v>
      </c>
      <c r="J77" s="115">
        <v>-5</v>
      </c>
      <c r="K77" s="116">
        <v>-38.46153846153846</v>
      </c>
    </row>
    <row r="78" spans="1:11" ht="14.1" customHeight="1" x14ac:dyDescent="0.2">
      <c r="A78" s="306">
        <v>93</v>
      </c>
      <c r="B78" s="307" t="s">
        <v>317</v>
      </c>
      <c r="C78" s="308"/>
      <c r="D78" s="113" t="s">
        <v>513</v>
      </c>
      <c r="E78" s="115" t="s">
        <v>513</v>
      </c>
      <c r="F78" s="114" t="s">
        <v>513</v>
      </c>
      <c r="G78" s="114" t="s">
        <v>513</v>
      </c>
      <c r="H78" s="114">
        <v>4</v>
      </c>
      <c r="I78" s="140" t="s">
        <v>513</v>
      </c>
      <c r="J78" s="115" t="s">
        <v>513</v>
      </c>
      <c r="K78" s="116" t="s">
        <v>513</v>
      </c>
    </row>
    <row r="79" spans="1:11" ht="14.1" customHeight="1" x14ac:dyDescent="0.2">
      <c r="A79" s="306">
        <v>94</v>
      </c>
      <c r="B79" s="307" t="s">
        <v>318</v>
      </c>
      <c r="C79" s="308"/>
      <c r="D79" s="113">
        <v>0.3615127919911012</v>
      </c>
      <c r="E79" s="115">
        <v>13</v>
      </c>
      <c r="F79" s="114">
        <v>30</v>
      </c>
      <c r="G79" s="114">
        <v>52</v>
      </c>
      <c r="H79" s="114">
        <v>12</v>
      </c>
      <c r="I79" s="140">
        <v>23</v>
      </c>
      <c r="J79" s="115">
        <v>-10</v>
      </c>
      <c r="K79" s="116">
        <v>-43.478260869565219</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0.63959955506117905</v>
      </c>
      <c r="E81" s="143">
        <v>23</v>
      </c>
      <c r="F81" s="144">
        <v>20</v>
      </c>
      <c r="G81" s="144">
        <v>58</v>
      </c>
      <c r="H81" s="144">
        <v>109</v>
      </c>
      <c r="I81" s="145">
        <v>13</v>
      </c>
      <c r="J81" s="143">
        <v>10</v>
      </c>
      <c r="K81" s="146">
        <v>76.92307692307692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28599</v>
      </c>
      <c r="C10" s="114">
        <v>15593</v>
      </c>
      <c r="D10" s="114">
        <v>13006</v>
      </c>
      <c r="E10" s="114">
        <v>22046</v>
      </c>
      <c r="F10" s="114">
        <v>5830</v>
      </c>
      <c r="G10" s="114">
        <v>4447</v>
      </c>
      <c r="H10" s="114">
        <v>7525</v>
      </c>
      <c r="I10" s="115">
        <v>7191</v>
      </c>
      <c r="J10" s="114">
        <v>5149</v>
      </c>
      <c r="K10" s="114">
        <v>2042</v>
      </c>
      <c r="L10" s="423">
        <v>2988</v>
      </c>
      <c r="M10" s="424">
        <v>3220</v>
      </c>
    </row>
    <row r="11" spans="1:13" ht="11.1" customHeight="1" x14ac:dyDescent="0.2">
      <c r="A11" s="422" t="s">
        <v>387</v>
      </c>
      <c r="B11" s="115">
        <v>29094</v>
      </c>
      <c r="C11" s="114">
        <v>16150</v>
      </c>
      <c r="D11" s="114">
        <v>12944</v>
      </c>
      <c r="E11" s="114">
        <v>22516</v>
      </c>
      <c r="F11" s="114">
        <v>5927</v>
      </c>
      <c r="G11" s="114">
        <v>4292</v>
      </c>
      <c r="H11" s="114">
        <v>7722</v>
      </c>
      <c r="I11" s="115">
        <v>7308</v>
      </c>
      <c r="J11" s="114">
        <v>5246</v>
      </c>
      <c r="K11" s="114">
        <v>2062</v>
      </c>
      <c r="L11" s="423">
        <v>2882</v>
      </c>
      <c r="M11" s="424">
        <v>2531</v>
      </c>
    </row>
    <row r="12" spans="1:13" ht="11.1" customHeight="1" x14ac:dyDescent="0.2">
      <c r="A12" s="422" t="s">
        <v>388</v>
      </c>
      <c r="B12" s="115">
        <v>29917</v>
      </c>
      <c r="C12" s="114">
        <v>16550</v>
      </c>
      <c r="D12" s="114">
        <v>13367</v>
      </c>
      <c r="E12" s="114">
        <v>23142</v>
      </c>
      <c r="F12" s="114">
        <v>6007</v>
      </c>
      <c r="G12" s="114">
        <v>4792</v>
      </c>
      <c r="H12" s="114">
        <v>7829</v>
      </c>
      <c r="I12" s="115">
        <v>7416</v>
      </c>
      <c r="J12" s="114">
        <v>5138</v>
      </c>
      <c r="K12" s="114">
        <v>2278</v>
      </c>
      <c r="L12" s="423">
        <v>4187</v>
      </c>
      <c r="M12" s="424">
        <v>3506</v>
      </c>
    </row>
    <row r="13" spans="1:13" s="110" customFormat="1" ht="11.1" customHeight="1" x14ac:dyDescent="0.2">
      <c r="A13" s="422" t="s">
        <v>389</v>
      </c>
      <c r="B13" s="115">
        <v>29550</v>
      </c>
      <c r="C13" s="114">
        <v>16374</v>
      </c>
      <c r="D13" s="114">
        <v>13176</v>
      </c>
      <c r="E13" s="114">
        <v>22762</v>
      </c>
      <c r="F13" s="114">
        <v>6026</v>
      </c>
      <c r="G13" s="114">
        <v>4556</v>
      </c>
      <c r="H13" s="114">
        <v>7862</v>
      </c>
      <c r="I13" s="115">
        <v>7322</v>
      </c>
      <c r="J13" s="114">
        <v>5174</v>
      </c>
      <c r="K13" s="114">
        <v>2148</v>
      </c>
      <c r="L13" s="423">
        <v>2593</v>
      </c>
      <c r="M13" s="424">
        <v>3032</v>
      </c>
    </row>
    <row r="14" spans="1:13" ht="15" customHeight="1" x14ac:dyDescent="0.2">
      <c r="A14" s="422" t="s">
        <v>390</v>
      </c>
      <c r="B14" s="115">
        <v>30208</v>
      </c>
      <c r="C14" s="114">
        <v>16798</v>
      </c>
      <c r="D14" s="114">
        <v>13410</v>
      </c>
      <c r="E14" s="114">
        <v>22766</v>
      </c>
      <c r="F14" s="114">
        <v>6894</v>
      </c>
      <c r="G14" s="114">
        <v>4586</v>
      </c>
      <c r="H14" s="114">
        <v>8179</v>
      </c>
      <c r="I14" s="115">
        <v>7252</v>
      </c>
      <c r="J14" s="114">
        <v>5041</v>
      </c>
      <c r="K14" s="114">
        <v>2211</v>
      </c>
      <c r="L14" s="423">
        <v>4179</v>
      </c>
      <c r="M14" s="424">
        <v>3499</v>
      </c>
    </row>
    <row r="15" spans="1:13" ht="11.1" customHeight="1" x14ac:dyDescent="0.2">
      <c r="A15" s="422" t="s">
        <v>387</v>
      </c>
      <c r="B15" s="115">
        <v>30511</v>
      </c>
      <c r="C15" s="114">
        <v>17065</v>
      </c>
      <c r="D15" s="114">
        <v>13446</v>
      </c>
      <c r="E15" s="114">
        <v>22708</v>
      </c>
      <c r="F15" s="114">
        <v>7285</v>
      </c>
      <c r="G15" s="114">
        <v>4392</v>
      </c>
      <c r="H15" s="114">
        <v>8395</v>
      </c>
      <c r="I15" s="115">
        <v>7328</v>
      </c>
      <c r="J15" s="114">
        <v>5155</v>
      </c>
      <c r="K15" s="114">
        <v>2173</v>
      </c>
      <c r="L15" s="423">
        <v>3692</v>
      </c>
      <c r="M15" s="424">
        <v>3358</v>
      </c>
    </row>
    <row r="16" spans="1:13" ht="11.1" customHeight="1" x14ac:dyDescent="0.2">
      <c r="A16" s="422" t="s">
        <v>388</v>
      </c>
      <c r="B16" s="115">
        <v>31428</v>
      </c>
      <c r="C16" s="114">
        <v>17685</v>
      </c>
      <c r="D16" s="114">
        <v>13743</v>
      </c>
      <c r="E16" s="114">
        <v>23258</v>
      </c>
      <c r="F16" s="114">
        <v>7527</v>
      </c>
      <c r="G16" s="114">
        <v>4969</v>
      </c>
      <c r="H16" s="114">
        <v>8596</v>
      </c>
      <c r="I16" s="115">
        <v>7352</v>
      </c>
      <c r="J16" s="114">
        <v>5003</v>
      </c>
      <c r="K16" s="114">
        <v>2349</v>
      </c>
      <c r="L16" s="423">
        <v>5810</v>
      </c>
      <c r="M16" s="424">
        <v>4903</v>
      </c>
    </row>
    <row r="17" spans="1:13" s="110" customFormat="1" ht="11.1" customHeight="1" x14ac:dyDescent="0.2">
      <c r="A17" s="422" t="s">
        <v>389</v>
      </c>
      <c r="B17" s="115">
        <v>30468</v>
      </c>
      <c r="C17" s="114">
        <v>16994</v>
      </c>
      <c r="D17" s="114">
        <v>13474</v>
      </c>
      <c r="E17" s="114">
        <v>23113</v>
      </c>
      <c r="F17" s="114">
        <v>7320</v>
      </c>
      <c r="G17" s="114">
        <v>4645</v>
      </c>
      <c r="H17" s="114">
        <v>8501</v>
      </c>
      <c r="I17" s="115">
        <v>7083</v>
      </c>
      <c r="J17" s="114">
        <v>4964</v>
      </c>
      <c r="K17" s="114">
        <v>2119</v>
      </c>
      <c r="L17" s="423">
        <v>2694</v>
      </c>
      <c r="M17" s="424">
        <v>3559</v>
      </c>
    </row>
    <row r="18" spans="1:13" ht="15" customHeight="1" x14ac:dyDescent="0.2">
      <c r="A18" s="422" t="s">
        <v>391</v>
      </c>
      <c r="B18" s="115">
        <v>30761</v>
      </c>
      <c r="C18" s="114">
        <v>17175</v>
      </c>
      <c r="D18" s="114">
        <v>13586</v>
      </c>
      <c r="E18" s="114">
        <v>23034</v>
      </c>
      <c r="F18" s="114">
        <v>7682</v>
      </c>
      <c r="G18" s="114">
        <v>4564</v>
      </c>
      <c r="H18" s="114">
        <v>8694</v>
      </c>
      <c r="I18" s="115">
        <v>7128</v>
      </c>
      <c r="J18" s="114">
        <v>5053</v>
      </c>
      <c r="K18" s="114">
        <v>2075</v>
      </c>
      <c r="L18" s="423">
        <v>3381</v>
      </c>
      <c r="M18" s="424">
        <v>3385</v>
      </c>
    </row>
    <row r="19" spans="1:13" ht="11.1" customHeight="1" x14ac:dyDescent="0.2">
      <c r="A19" s="422" t="s">
        <v>387</v>
      </c>
      <c r="B19" s="115">
        <v>30782</v>
      </c>
      <c r="C19" s="114">
        <v>17218</v>
      </c>
      <c r="D19" s="114">
        <v>13564</v>
      </c>
      <c r="E19" s="114">
        <v>22934</v>
      </c>
      <c r="F19" s="114">
        <v>7805</v>
      </c>
      <c r="G19" s="114">
        <v>4259</v>
      </c>
      <c r="H19" s="114">
        <v>8880</v>
      </c>
      <c r="I19" s="115">
        <v>7413</v>
      </c>
      <c r="J19" s="114">
        <v>5149</v>
      </c>
      <c r="K19" s="114">
        <v>2264</v>
      </c>
      <c r="L19" s="423">
        <v>3017</v>
      </c>
      <c r="M19" s="424">
        <v>3080</v>
      </c>
    </row>
    <row r="20" spans="1:13" ht="11.1" customHeight="1" x14ac:dyDescent="0.2">
      <c r="A20" s="422" t="s">
        <v>388</v>
      </c>
      <c r="B20" s="115">
        <v>31184</v>
      </c>
      <c r="C20" s="114">
        <v>17429</v>
      </c>
      <c r="D20" s="114">
        <v>13755</v>
      </c>
      <c r="E20" s="114">
        <v>23096</v>
      </c>
      <c r="F20" s="114">
        <v>7853</v>
      </c>
      <c r="G20" s="114">
        <v>4716</v>
      </c>
      <c r="H20" s="114">
        <v>8869</v>
      </c>
      <c r="I20" s="115">
        <v>7280</v>
      </c>
      <c r="J20" s="114">
        <v>4939</v>
      </c>
      <c r="K20" s="114">
        <v>2341</v>
      </c>
      <c r="L20" s="423">
        <v>4157</v>
      </c>
      <c r="M20" s="424">
        <v>3681</v>
      </c>
    </row>
    <row r="21" spans="1:13" s="110" customFormat="1" ht="11.1" customHeight="1" x14ac:dyDescent="0.2">
      <c r="A21" s="422" t="s">
        <v>389</v>
      </c>
      <c r="B21" s="115">
        <v>30563</v>
      </c>
      <c r="C21" s="114">
        <v>16872</v>
      </c>
      <c r="D21" s="114">
        <v>13691</v>
      </c>
      <c r="E21" s="114">
        <v>22860</v>
      </c>
      <c r="F21" s="114">
        <v>7685</v>
      </c>
      <c r="G21" s="114">
        <v>4422</v>
      </c>
      <c r="H21" s="114">
        <v>8845</v>
      </c>
      <c r="I21" s="115">
        <v>7231</v>
      </c>
      <c r="J21" s="114">
        <v>5023</v>
      </c>
      <c r="K21" s="114">
        <v>2208</v>
      </c>
      <c r="L21" s="423">
        <v>2399</v>
      </c>
      <c r="M21" s="424">
        <v>3100</v>
      </c>
    </row>
    <row r="22" spans="1:13" ht="15" customHeight="1" x14ac:dyDescent="0.2">
      <c r="A22" s="422" t="s">
        <v>392</v>
      </c>
      <c r="B22" s="115">
        <v>30682</v>
      </c>
      <c r="C22" s="114">
        <v>17033</v>
      </c>
      <c r="D22" s="114">
        <v>13649</v>
      </c>
      <c r="E22" s="114">
        <v>22772</v>
      </c>
      <c r="F22" s="114">
        <v>7680</v>
      </c>
      <c r="G22" s="114">
        <v>4228</v>
      </c>
      <c r="H22" s="114">
        <v>9023</v>
      </c>
      <c r="I22" s="115">
        <v>7236</v>
      </c>
      <c r="J22" s="114">
        <v>5013</v>
      </c>
      <c r="K22" s="114">
        <v>2223</v>
      </c>
      <c r="L22" s="423">
        <v>2995</v>
      </c>
      <c r="M22" s="424">
        <v>3022</v>
      </c>
    </row>
    <row r="23" spans="1:13" ht="11.1" customHeight="1" x14ac:dyDescent="0.2">
      <c r="A23" s="422" t="s">
        <v>387</v>
      </c>
      <c r="B23" s="115">
        <v>31061</v>
      </c>
      <c r="C23" s="114">
        <v>17362</v>
      </c>
      <c r="D23" s="114">
        <v>13699</v>
      </c>
      <c r="E23" s="114">
        <v>22982</v>
      </c>
      <c r="F23" s="114">
        <v>7940</v>
      </c>
      <c r="G23" s="114">
        <v>4079</v>
      </c>
      <c r="H23" s="114">
        <v>9259</v>
      </c>
      <c r="I23" s="115">
        <v>7417</v>
      </c>
      <c r="J23" s="114">
        <v>5186</v>
      </c>
      <c r="K23" s="114">
        <v>2231</v>
      </c>
      <c r="L23" s="423">
        <v>3063</v>
      </c>
      <c r="M23" s="424">
        <v>2867</v>
      </c>
    </row>
    <row r="24" spans="1:13" ht="11.1" customHeight="1" x14ac:dyDescent="0.2">
      <c r="A24" s="422" t="s">
        <v>388</v>
      </c>
      <c r="B24" s="115">
        <v>32058</v>
      </c>
      <c r="C24" s="114">
        <v>17988</v>
      </c>
      <c r="D24" s="114">
        <v>14070</v>
      </c>
      <c r="E24" s="114">
        <v>23155</v>
      </c>
      <c r="F24" s="114">
        <v>8171</v>
      </c>
      <c r="G24" s="114">
        <v>4705</v>
      </c>
      <c r="H24" s="114">
        <v>9430</v>
      </c>
      <c r="I24" s="115">
        <v>7547</v>
      </c>
      <c r="J24" s="114">
        <v>5203</v>
      </c>
      <c r="K24" s="114">
        <v>2344</v>
      </c>
      <c r="L24" s="423">
        <v>4679</v>
      </c>
      <c r="M24" s="424">
        <v>3858</v>
      </c>
    </row>
    <row r="25" spans="1:13" s="110" customFormat="1" ht="11.1" customHeight="1" x14ac:dyDescent="0.2">
      <c r="A25" s="422" t="s">
        <v>389</v>
      </c>
      <c r="B25" s="115">
        <v>31203</v>
      </c>
      <c r="C25" s="114">
        <v>17344</v>
      </c>
      <c r="D25" s="114">
        <v>13859</v>
      </c>
      <c r="E25" s="114">
        <v>22615</v>
      </c>
      <c r="F25" s="114">
        <v>7856</v>
      </c>
      <c r="G25" s="114">
        <v>4438</v>
      </c>
      <c r="H25" s="114">
        <v>9370</v>
      </c>
      <c r="I25" s="115">
        <v>7653</v>
      </c>
      <c r="J25" s="114">
        <v>5350</v>
      </c>
      <c r="K25" s="114">
        <v>2303</v>
      </c>
      <c r="L25" s="423">
        <v>2320</v>
      </c>
      <c r="M25" s="424">
        <v>3201</v>
      </c>
    </row>
    <row r="26" spans="1:13" ht="15" customHeight="1" x14ac:dyDescent="0.2">
      <c r="A26" s="422" t="s">
        <v>393</v>
      </c>
      <c r="B26" s="115">
        <v>31374</v>
      </c>
      <c r="C26" s="114">
        <v>17488</v>
      </c>
      <c r="D26" s="114">
        <v>13886</v>
      </c>
      <c r="E26" s="114">
        <v>22612</v>
      </c>
      <c r="F26" s="114">
        <v>8049</v>
      </c>
      <c r="G26" s="114">
        <v>4308</v>
      </c>
      <c r="H26" s="114">
        <v>9525</v>
      </c>
      <c r="I26" s="115">
        <v>7497</v>
      </c>
      <c r="J26" s="114">
        <v>5218</v>
      </c>
      <c r="K26" s="114">
        <v>2279</v>
      </c>
      <c r="L26" s="423">
        <v>3111</v>
      </c>
      <c r="M26" s="424">
        <v>2817</v>
      </c>
    </row>
    <row r="27" spans="1:13" ht="11.1" customHeight="1" x14ac:dyDescent="0.2">
      <c r="A27" s="422" t="s">
        <v>387</v>
      </c>
      <c r="B27" s="115">
        <v>31701</v>
      </c>
      <c r="C27" s="114">
        <v>17696</v>
      </c>
      <c r="D27" s="114">
        <v>14005</v>
      </c>
      <c r="E27" s="114">
        <v>22901</v>
      </c>
      <c r="F27" s="114">
        <v>8153</v>
      </c>
      <c r="G27" s="114">
        <v>4215</v>
      </c>
      <c r="H27" s="114">
        <v>9693</v>
      </c>
      <c r="I27" s="115">
        <v>7612</v>
      </c>
      <c r="J27" s="114">
        <v>5312</v>
      </c>
      <c r="K27" s="114">
        <v>2300</v>
      </c>
      <c r="L27" s="423">
        <v>3110</v>
      </c>
      <c r="M27" s="424">
        <v>2812</v>
      </c>
    </row>
    <row r="28" spans="1:13" ht="11.1" customHeight="1" x14ac:dyDescent="0.2">
      <c r="A28" s="422" t="s">
        <v>388</v>
      </c>
      <c r="B28" s="115">
        <v>32339</v>
      </c>
      <c r="C28" s="114">
        <v>18131</v>
      </c>
      <c r="D28" s="114">
        <v>14208</v>
      </c>
      <c r="E28" s="114">
        <v>23970</v>
      </c>
      <c r="F28" s="114">
        <v>8280</v>
      </c>
      <c r="G28" s="114">
        <v>4711</v>
      </c>
      <c r="H28" s="114">
        <v>9741</v>
      </c>
      <c r="I28" s="115">
        <v>7527</v>
      </c>
      <c r="J28" s="114">
        <v>5170</v>
      </c>
      <c r="K28" s="114">
        <v>2357</v>
      </c>
      <c r="L28" s="423">
        <v>4317</v>
      </c>
      <c r="M28" s="424">
        <v>3791</v>
      </c>
    </row>
    <row r="29" spans="1:13" s="110" customFormat="1" ht="11.1" customHeight="1" x14ac:dyDescent="0.2">
      <c r="A29" s="422" t="s">
        <v>389</v>
      </c>
      <c r="B29" s="115">
        <v>31717</v>
      </c>
      <c r="C29" s="114">
        <v>17602</v>
      </c>
      <c r="D29" s="114">
        <v>14115</v>
      </c>
      <c r="E29" s="114">
        <v>23408</v>
      </c>
      <c r="F29" s="114">
        <v>8283</v>
      </c>
      <c r="G29" s="114">
        <v>4477</v>
      </c>
      <c r="H29" s="114">
        <v>9717</v>
      </c>
      <c r="I29" s="115">
        <v>7513</v>
      </c>
      <c r="J29" s="114">
        <v>5228</v>
      </c>
      <c r="K29" s="114">
        <v>2285</v>
      </c>
      <c r="L29" s="423">
        <v>2497</v>
      </c>
      <c r="M29" s="424">
        <v>3034</v>
      </c>
    </row>
    <row r="30" spans="1:13" ht="15" customHeight="1" x14ac:dyDescent="0.2">
      <c r="A30" s="422" t="s">
        <v>394</v>
      </c>
      <c r="B30" s="115">
        <v>31985</v>
      </c>
      <c r="C30" s="114">
        <v>17798</v>
      </c>
      <c r="D30" s="114">
        <v>14187</v>
      </c>
      <c r="E30" s="114">
        <v>23467</v>
      </c>
      <c r="F30" s="114">
        <v>8508</v>
      </c>
      <c r="G30" s="114">
        <v>4388</v>
      </c>
      <c r="H30" s="114">
        <v>9880</v>
      </c>
      <c r="I30" s="115">
        <v>7227</v>
      </c>
      <c r="J30" s="114">
        <v>5006</v>
      </c>
      <c r="K30" s="114">
        <v>2221</v>
      </c>
      <c r="L30" s="423">
        <v>3307</v>
      </c>
      <c r="M30" s="424">
        <v>3083</v>
      </c>
    </row>
    <row r="31" spans="1:13" ht="11.1" customHeight="1" x14ac:dyDescent="0.2">
      <c r="A31" s="422" t="s">
        <v>387</v>
      </c>
      <c r="B31" s="115">
        <v>32656</v>
      </c>
      <c r="C31" s="114">
        <v>18192</v>
      </c>
      <c r="D31" s="114">
        <v>14464</v>
      </c>
      <c r="E31" s="114">
        <v>23849</v>
      </c>
      <c r="F31" s="114">
        <v>8801</v>
      </c>
      <c r="G31" s="114">
        <v>4361</v>
      </c>
      <c r="H31" s="114">
        <v>10152</v>
      </c>
      <c r="I31" s="115">
        <v>7307</v>
      </c>
      <c r="J31" s="114">
        <v>5016</v>
      </c>
      <c r="K31" s="114">
        <v>2291</v>
      </c>
      <c r="L31" s="423">
        <v>3398</v>
      </c>
      <c r="M31" s="424">
        <v>2869</v>
      </c>
    </row>
    <row r="32" spans="1:13" ht="11.1" customHeight="1" x14ac:dyDescent="0.2">
      <c r="A32" s="422" t="s">
        <v>388</v>
      </c>
      <c r="B32" s="115">
        <v>33202</v>
      </c>
      <c r="C32" s="114">
        <v>18545</v>
      </c>
      <c r="D32" s="114">
        <v>14657</v>
      </c>
      <c r="E32" s="114">
        <v>24248</v>
      </c>
      <c r="F32" s="114">
        <v>8951</v>
      </c>
      <c r="G32" s="114">
        <v>4742</v>
      </c>
      <c r="H32" s="114">
        <v>10225</v>
      </c>
      <c r="I32" s="115">
        <v>7229</v>
      </c>
      <c r="J32" s="114">
        <v>4880</v>
      </c>
      <c r="K32" s="114">
        <v>2349</v>
      </c>
      <c r="L32" s="423">
        <v>5268</v>
      </c>
      <c r="M32" s="424">
        <v>4811</v>
      </c>
    </row>
    <row r="33" spans="1:13" s="110" customFormat="1" ht="11.1" customHeight="1" x14ac:dyDescent="0.2">
      <c r="A33" s="422" t="s">
        <v>389</v>
      </c>
      <c r="B33" s="115">
        <v>32186</v>
      </c>
      <c r="C33" s="114">
        <v>17849</v>
      </c>
      <c r="D33" s="114">
        <v>14337</v>
      </c>
      <c r="E33" s="114">
        <v>23595</v>
      </c>
      <c r="F33" s="114">
        <v>8589</v>
      </c>
      <c r="G33" s="114">
        <v>4372</v>
      </c>
      <c r="H33" s="114">
        <v>10126</v>
      </c>
      <c r="I33" s="115">
        <v>7287</v>
      </c>
      <c r="J33" s="114">
        <v>4942</v>
      </c>
      <c r="K33" s="114">
        <v>2345</v>
      </c>
      <c r="L33" s="423">
        <v>2181</v>
      </c>
      <c r="M33" s="424">
        <v>3151</v>
      </c>
    </row>
    <row r="34" spans="1:13" ht="15" customHeight="1" x14ac:dyDescent="0.2">
      <c r="A34" s="422" t="s">
        <v>395</v>
      </c>
      <c r="B34" s="115">
        <v>32221</v>
      </c>
      <c r="C34" s="114">
        <v>17900</v>
      </c>
      <c r="D34" s="114">
        <v>14321</v>
      </c>
      <c r="E34" s="114">
        <v>23527</v>
      </c>
      <c r="F34" s="114">
        <v>8692</v>
      </c>
      <c r="G34" s="114">
        <v>4203</v>
      </c>
      <c r="H34" s="114">
        <v>10237</v>
      </c>
      <c r="I34" s="115">
        <v>7259</v>
      </c>
      <c r="J34" s="114">
        <v>4962</v>
      </c>
      <c r="K34" s="114">
        <v>2297</v>
      </c>
      <c r="L34" s="423">
        <v>2871</v>
      </c>
      <c r="M34" s="424">
        <v>2775</v>
      </c>
    </row>
    <row r="35" spans="1:13" ht="11.1" customHeight="1" x14ac:dyDescent="0.2">
      <c r="A35" s="422" t="s">
        <v>387</v>
      </c>
      <c r="B35" s="115">
        <v>32631</v>
      </c>
      <c r="C35" s="114">
        <v>18162</v>
      </c>
      <c r="D35" s="114">
        <v>14469</v>
      </c>
      <c r="E35" s="114">
        <v>23778</v>
      </c>
      <c r="F35" s="114">
        <v>8852</v>
      </c>
      <c r="G35" s="114">
        <v>4156</v>
      </c>
      <c r="H35" s="114">
        <v>10395</v>
      </c>
      <c r="I35" s="115">
        <v>7529</v>
      </c>
      <c r="J35" s="114">
        <v>5089</v>
      </c>
      <c r="K35" s="114">
        <v>2440</v>
      </c>
      <c r="L35" s="423">
        <v>2917</v>
      </c>
      <c r="M35" s="424">
        <v>2535</v>
      </c>
    </row>
    <row r="36" spans="1:13" ht="11.1" customHeight="1" x14ac:dyDescent="0.2">
      <c r="A36" s="422" t="s">
        <v>388</v>
      </c>
      <c r="B36" s="115">
        <v>33226</v>
      </c>
      <c r="C36" s="114">
        <v>18443</v>
      </c>
      <c r="D36" s="114">
        <v>14783</v>
      </c>
      <c r="E36" s="114">
        <v>24212</v>
      </c>
      <c r="F36" s="114">
        <v>9014</v>
      </c>
      <c r="G36" s="114">
        <v>4520</v>
      </c>
      <c r="H36" s="114">
        <v>10445</v>
      </c>
      <c r="I36" s="115">
        <v>7500</v>
      </c>
      <c r="J36" s="114">
        <v>4981</v>
      </c>
      <c r="K36" s="114">
        <v>2519</v>
      </c>
      <c r="L36" s="423">
        <v>4201</v>
      </c>
      <c r="M36" s="424">
        <v>3603</v>
      </c>
    </row>
    <row r="37" spans="1:13" s="110" customFormat="1" ht="11.1" customHeight="1" x14ac:dyDescent="0.2">
      <c r="A37" s="422" t="s">
        <v>389</v>
      </c>
      <c r="B37" s="115">
        <v>32610</v>
      </c>
      <c r="C37" s="114">
        <v>17983</v>
      </c>
      <c r="D37" s="114">
        <v>14627</v>
      </c>
      <c r="E37" s="114">
        <v>23851</v>
      </c>
      <c r="F37" s="114">
        <v>8759</v>
      </c>
      <c r="G37" s="114">
        <v>4253</v>
      </c>
      <c r="H37" s="114">
        <v>10445</v>
      </c>
      <c r="I37" s="115">
        <v>7466</v>
      </c>
      <c r="J37" s="114">
        <v>5008</v>
      </c>
      <c r="K37" s="114">
        <v>2458</v>
      </c>
      <c r="L37" s="423">
        <v>2352</v>
      </c>
      <c r="M37" s="424">
        <v>2911</v>
      </c>
    </row>
    <row r="38" spans="1:13" ht="15" customHeight="1" x14ac:dyDescent="0.2">
      <c r="A38" s="425" t="s">
        <v>396</v>
      </c>
      <c r="B38" s="115">
        <v>33026</v>
      </c>
      <c r="C38" s="114">
        <v>18231</v>
      </c>
      <c r="D38" s="114">
        <v>14795</v>
      </c>
      <c r="E38" s="114">
        <v>23989</v>
      </c>
      <c r="F38" s="114">
        <v>9037</v>
      </c>
      <c r="G38" s="114">
        <v>4190</v>
      </c>
      <c r="H38" s="114">
        <v>10618</v>
      </c>
      <c r="I38" s="115">
        <v>7508</v>
      </c>
      <c r="J38" s="114">
        <v>5073</v>
      </c>
      <c r="K38" s="114">
        <v>2435</v>
      </c>
      <c r="L38" s="423">
        <v>3221</v>
      </c>
      <c r="M38" s="424">
        <v>2879</v>
      </c>
    </row>
    <row r="39" spans="1:13" ht="11.1" customHeight="1" x14ac:dyDescent="0.2">
      <c r="A39" s="422" t="s">
        <v>387</v>
      </c>
      <c r="B39" s="115">
        <v>33285</v>
      </c>
      <c r="C39" s="114">
        <v>18453</v>
      </c>
      <c r="D39" s="114">
        <v>14832</v>
      </c>
      <c r="E39" s="114">
        <v>24166</v>
      </c>
      <c r="F39" s="114">
        <v>9119</v>
      </c>
      <c r="G39" s="114">
        <v>4042</v>
      </c>
      <c r="H39" s="114">
        <v>10820</v>
      </c>
      <c r="I39" s="115">
        <v>7637</v>
      </c>
      <c r="J39" s="114">
        <v>5155</v>
      </c>
      <c r="K39" s="114">
        <v>2482</v>
      </c>
      <c r="L39" s="423">
        <v>3359</v>
      </c>
      <c r="M39" s="424">
        <v>3166</v>
      </c>
    </row>
    <row r="40" spans="1:13" ht="11.1" customHeight="1" x14ac:dyDescent="0.2">
      <c r="A40" s="425" t="s">
        <v>388</v>
      </c>
      <c r="B40" s="115">
        <v>34049</v>
      </c>
      <c r="C40" s="114">
        <v>18924</v>
      </c>
      <c r="D40" s="114">
        <v>15125</v>
      </c>
      <c r="E40" s="114">
        <v>24833</v>
      </c>
      <c r="F40" s="114">
        <v>9216</v>
      </c>
      <c r="G40" s="114">
        <v>4525</v>
      </c>
      <c r="H40" s="114">
        <v>10946</v>
      </c>
      <c r="I40" s="115">
        <v>7674</v>
      </c>
      <c r="J40" s="114">
        <v>5092</v>
      </c>
      <c r="K40" s="114">
        <v>2582</v>
      </c>
      <c r="L40" s="423">
        <v>4356</v>
      </c>
      <c r="M40" s="424">
        <v>3691</v>
      </c>
    </row>
    <row r="41" spans="1:13" s="110" customFormat="1" ht="11.1" customHeight="1" x14ac:dyDescent="0.2">
      <c r="A41" s="422" t="s">
        <v>389</v>
      </c>
      <c r="B41" s="115">
        <v>33630</v>
      </c>
      <c r="C41" s="114">
        <v>18593</v>
      </c>
      <c r="D41" s="114">
        <v>15037</v>
      </c>
      <c r="E41" s="114">
        <v>24473</v>
      </c>
      <c r="F41" s="114">
        <v>9157</v>
      </c>
      <c r="G41" s="114">
        <v>4343</v>
      </c>
      <c r="H41" s="114">
        <v>10956</v>
      </c>
      <c r="I41" s="115">
        <v>7573</v>
      </c>
      <c r="J41" s="114">
        <v>4985</v>
      </c>
      <c r="K41" s="114">
        <v>2588</v>
      </c>
      <c r="L41" s="423">
        <v>2561</v>
      </c>
      <c r="M41" s="424">
        <v>3013</v>
      </c>
    </row>
    <row r="42" spans="1:13" ht="15" customHeight="1" x14ac:dyDescent="0.2">
      <c r="A42" s="422" t="s">
        <v>397</v>
      </c>
      <c r="B42" s="115">
        <v>33556</v>
      </c>
      <c r="C42" s="114">
        <v>18570</v>
      </c>
      <c r="D42" s="114">
        <v>14986</v>
      </c>
      <c r="E42" s="114">
        <v>24303</v>
      </c>
      <c r="F42" s="114">
        <v>9253</v>
      </c>
      <c r="G42" s="114">
        <v>4213</v>
      </c>
      <c r="H42" s="114">
        <v>10966</v>
      </c>
      <c r="I42" s="115">
        <v>7472</v>
      </c>
      <c r="J42" s="114">
        <v>4903</v>
      </c>
      <c r="K42" s="114">
        <v>2569</v>
      </c>
      <c r="L42" s="423">
        <v>3102</v>
      </c>
      <c r="M42" s="424">
        <v>3194</v>
      </c>
    </row>
    <row r="43" spans="1:13" ht="11.1" customHeight="1" x14ac:dyDescent="0.2">
      <c r="A43" s="422" t="s">
        <v>387</v>
      </c>
      <c r="B43" s="115">
        <v>33817</v>
      </c>
      <c r="C43" s="114">
        <v>18880</v>
      </c>
      <c r="D43" s="114">
        <v>14937</v>
      </c>
      <c r="E43" s="114">
        <v>24396</v>
      </c>
      <c r="F43" s="114">
        <v>9421</v>
      </c>
      <c r="G43" s="114">
        <v>4094</v>
      </c>
      <c r="H43" s="114">
        <v>11133</v>
      </c>
      <c r="I43" s="115">
        <v>7635</v>
      </c>
      <c r="J43" s="114">
        <v>5032</v>
      </c>
      <c r="K43" s="114">
        <v>2603</v>
      </c>
      <c r="L43" s="423">
        <v>3657</v>
      </c>
      <c r="M43" s="424">
        <v>3444</v>
      </c>
    </row>
    <row r="44" spans="1:13" ht="11.1" customHeight="1" x14ac:dyDescent="0.2">
      <c r="A44" s="422" t="s">
        <v>388</v>
      </c>
      <c r="B44" s="115">
        <v>34457</v>
      </c>
      <c r="C44" s="114">
        <v>19254</v>
      </c>
      <c r="D44" s="114">
        <v>15203</v>
      </c>
      <c r="E44" s="114">
        <v>25030</v>
      </c>
      <c r="F44" s="114">
        <v>9427</v>
      </c>
      <c r="G44" s="114">
        <v>4560</v>
      </c>
      <c r="H44" s="114">
        <v>11162</v>
      </c>
      <c r="I44" s="115">
        <v>7534</v>
      </c>
      <c r="J44" s="114">
        <v>4827</v>
      </c>
      <c r="K44" s="114">
        <v>2707</v>
      </c>
      <c r="L44" s="423">
        <v>4152</v>
      </c>
      <c r="M44" s="424">
        <v>3654</v>
      </c>
    </row>
    <row r="45" spans="1:13" s="110" customFormat="1" ht="11.1" customHeight="1" x14ac:dyDescent="0.2">
      <c r="A45" s="422" t="s">
        <v>389</v>
      </c>
      <c r="B45" s="115">
        <v>34006</v>
      </c>
      <c r="C45" s="114">
        <v>18845</v>
      </c>
      <c r="D45" s="114">
        <v>15161</v>
      </c>
      <c r="E45" s="114">
        <v>24667</v>
      </c>
      <c r="F45" s="114">
        <v>9339</v>
      </c>
      <c r="G45" s="114">
        <v>4307</v>
      </c>
      <c r="H45" s="114">
        <v>11105</v>
      </c>
      <c r="I45" s="115">
        <v>7581</v>
      </c>
      <c r="J45" s="114">
        <v>4866</v>
      </c>
      <c r="K45" s="114">
        <v>2715</v>
      </c>
      <c r="L45" s="423">
        <v>2649</v>
      </c>
      <c r="M45" s="424">
        <v>3179</v>
      </c>
    </row>
    <row r="46" spans="1:13" ht="15" customHeight="1" x14ac:dyDescent="0.2">
      <c r="A46" s="422" t="s">
        <v>398</v>
      </c>
      <c r="B46" s="115">
        <v>34125</v>
      </c>
      <c r="C46" s="114">
        <v>18984</v>
      </c>
      <c r="D46" s="114">
        <v>15141</v>
      </c>
      <c r="E46" s="114">
        <v>24725</v>
      </c>
      <c r="F46" s="114">
        <v>9400</v>
      </c>
      <c r="G46" s="114">
        <v>4248</v>
      </c>
      <c r="H46" s="114">
        <v>11252</v>
      </c>
      <c r="I46" s="115">
        <v>7497</v>
      </c>
      <c r="J46" s="114">
        <v>4761</v>
      </c>
      <c r="K46" s="114">
        <v>2736</v>
      </c>
      <c r="L46" s="423">
        <v>3250</v>
      </c>
      <c r="M46" s="424">
        <v>3154</v>
      </c>
    </row>
    <row r="47" spans="1:13" ht="11.1" customHeight="1" x14ac:dyDescent="0.2">
      <c r="A47" s="422" t="s">
        <v>387</v>
      </c>
      <c r="B47" s="115">
        <v>34080</v>
      </c>
      <c r="C47" s="114">
        <v>19087</v>
      </c>
      <c r="D47" s="114">
        <v>14993</v>
      </c>
      <c r="E47" s="114">
        <v>24667</v>
      </c>
      <c r="F47" s="114">
        <v>9413</v>
      </c>
      <c r="G47" s="114">
        <v>3945</v>
      </c>
      <c r="H47" s="114">
        <v>11355</v>
      </c>
      <c r="I47" s="115">
        <v>7650</v>
      </c>
      <c r="J47" s="114">
        <v>4877</v>
      </c>
      <c r="K47" s="114">
        <v>2773</v>
      </c>
      <c r="L47" s="423">
        <v>3287</v>
      </c>
      <c r="M47" s="424">
        <v>3369</v>
      </c>
    </row>
    <row r="48" spans="1:13" ht="11.1" customHeight="1" x14ac:dyDescent="0.2">
      <c r="A48" s="422" t="s">
        <v>388</v>
      </c>
      <c r="B48" s="115">
        <v>34729</v>
      </c>
      <c r="C48" s="114">
        <v>19424</v>
      </c>
      <c r="D48" s="114">
        <v>15305</v>
      </c>
      <c r="E48" s="114">
        <v>25215</v>
      </c>
      <c r="F48" s="114">
        <v>9514</v>
      </c>
      <c r="G48" s="114">
        <v>4535</v>
      </c>
      <c r="H48" s="114">
        <v>11428</v>
      </c>
      <c r="I48" s="115">
        <v>7676</v>
      </c>
      <c r="J48" s="114">
        <v>4780</v>
      </c>
      <c r="K48" s="114">
        <v>2896</v>
      </c>
      <c r="L48" s="423">
        <v>5262</v>
      </c>
      <c r="M48" s="424">
        <v>4546</v>
      </c>
    </row>
    <row r="49" spans="1:17" s="110" customFormat="1" ht="11.1" customHeight="1" x14ac:dyDescent="0.2">
      <c r="A49" s="422" t="s">
        <v>389</v>
      </c>
      <c r="B49" s="115">
        <v>34341</v>
      </c>
      <c r="C49" s="114">
        <v>19004</v>
      </c>
      <c r="D49" s="114">
        <v>15337</v>
      </c>
      <c r="E49" s="114">
        <v>24862</v>
      </c>
      <c r="F49" s="114">
        <v>9479</v>
      </c>
      <c r="G49" s="114">
        <v>4424</v>
      </c>
      <c r="H49" s="114">
        <v>11323</v>
      </c>
      <c r="I49" s="115">
        <v>7684</v>
      </c>
      <c r="J49" s="114">
        <v>4852</v>
      </c>
      <c r="K49" s="114">
        <v>2832</v>
      </c>
      <c r="L49" s="423">
        <v>2365</v>
      </c>
      <c r="M49" s="424">
        <v>3059</v>
      </c>
    </row>
    <row r="50" spans="1:17" ht="15" customHeight="1" x14ac:dyDescent="0.2">
      <c r="A50" s="422" t="s">
        <v>399</v>
      </c>
      <c r="B50" s="143">
        <v>34273</v>
      </c>
      <c r="C50" s="144">
        <v>18975</v>
      </c>
      <c r="D50" s="144">
        <v>15298</v>
      </c>
      <c r="E50" s="144">
        <v>24821</v>
      </c>
      <c r="F50" s="144">
        <v>9452</v>
      </c>
      <c r="G50" s="144">
        <v>4229</v>
      </c>
      <c r="H50" s="144">
        <v>11416</v>
      </c>
      <c r="I50" s="143">
        <v>7354</v>
      </c>
      <c r="J50" s="144">
        <v>4636</v>
      </c>
      <c r="K50" s="144">
        <v>2718</v>
      </c>
      <c r="L50" s="426">
        <v>3474</v>
      </c>
      <c r="M50" s="427">
        <v>3596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0.43369963369963371</v>
      </c>
      <c r="C6" s="480">
        <f>'Tabelle 3.3'!J11</f>
        <v>-1.9074296385220755</v>
      </c>
      <c r="D6" s="481">
        <f t="shared" ref="D6:E9" si="0">IF(OR(AND(B6&gt;=-50,B6&lt;=50),ISNUMBER(B6)=FALSE),B6,"")</f>
        <v>0.43369963369963371</v>
      </c>
      <c r="E6" s="481">
        <f t="shared" si="0"/>
        <v>-1.9074296385220755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0.43369963369963371</v>
      </c>
      <c r="C14" s="480">
        <f>'Tabelle 3.3'!J11</f>
        <v>-1.9074296385220755</v>
      </c>
      <c r="D14" s="481">
        <f>IF(OR(AND(B14&gt;=-50,B14&lt;=50),ISNUMBER(B14)=FALSE),B14,"")</f>
        <v>0.43369963369963371</v>
      </c>
      <c r="E14" s="481">
        <f>IF(OR(AND(C14&gt;=-50,C14&lt;=50),ISNUMBER(C14)=FALSE),C14,"")</f>
        <v>-1.9074296385220755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2.4271844660194173</v>
      </c>
      <c r="C15" s="480">
        <f>'Tabelle 3.3'!J12</f>
        <v>2.816901408450704</v>
      </c>
      <c r="D15" s="481">
        <f t="shared" ref="D15:E45" si="3">IF(OR(AND(B15&gt;=-50,B15&lt;=50),ISNUMBER(B15)=FALSE),B15,"")</f>
        <v>2.4271844660194173</v>
      </c>
      <c r="E15" s="481">
        <f t="shared" si="3"/>
        <v>2.816901408450704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-1.7114914425427872</v>
      </c>
      <c r="C16" s="480">
        <f>'Tabelle 3.3'!J13</f>
        <v>-20.289855072463769</v>
      </c>
      <c r="D16" s="481">
        <f t="shared" si="3"/>
        <v>-1.7114914425427872</v>
      </c>
      <c r="E16" s="481">
        <f t="shared" si="3"/>
        <v>-20.289855072463769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0.73097092006991893</v>
      </c>
      <c r="C17" s="480">
        <f>'Tabelle 3.3'!J14</f>
        <v>-4.8158640226628897</v>
      </c>
      <c r="D17" s="481">
        <f t="shared" si="3"/>
        <v>0.73097092006991893</v>
      </c>
      <c r="E17" s="481">
        <f t="shared" si="3"/>
        <v>-4.8158640226628897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1.8867924528301887</v>
      </c>
      <c r="C18" s="480">
        <f>'Tabelle 3.3'!J15</f>
        <v>-11.494252873563218</v>
      </c>
      <c r="D18" s="481">
        <f t="shared" si="3"/>
        <v>1.8867924528301887</v>
      </c>
      <c r="E18" s="481">
        <f t="shared" si="3"/>
        <v>-11.494252873563218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-3.2008830022075054</v>
      </c>
      <c r="C19" s="480">
        <f>'Tabelle 3.3'!J16</f>
        <v>4</v>
      </c>
      <c r="D19" s="481">
        <f t="shared" si="3"/>
        <v>-3.2008830022075054</v>
      </c>
      <c r="E19" s="481">
        <f t="shared" si="3"/>
        <v>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2.3600973236009732</v>
      </c>
      <c r="C20" s="480">
        <f>'Tabelle 3.3'!J17</f>
        <v>-3.7037037037037037</v>
      </c>
      <c r="D20" s="481">
        <f t="shared" si="3"/>
        <v>2.3600973236009732</v>
      </c>
      <c r="E20" s="481">
        <f t="shared" si="3"/>
        <v>-3.7037037037037037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-0.76555023923444976</v>
      </c>
      <c r="C21" s="480">
        <f>'Tabelle 3.3'!J18</f>
        <v>-9.6</v>
      </c>
      <c r="D21" s="481">
        <f t="shared" si="3"/>
        <v>-0.76555023923444976</v>
      </c>
      <c r="E21" s="481">
        <f t="shared" si="3"/>
        <v>-9.6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2.5491949910554563</v>
      </c>
      <c r="C22" s="480">
        <f>'Tabelle 3.3'!J19</f>
        <v>-1.4040561622464898</v>
      </c>
      <c r="D22" s="481">
        <f t="shared" si="3"/>
        <v>2.5491949910554563</v>
      </c>
      <c r="E22" s="481">
        <f t="shared" si="3"/>
        <v>-1.4040561622464898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1.0277492291880781</v>
      </c>
      <c r="C23" s="480">
        <f>'Tabelle 3.3'!J20</f>
        <v>3.0211480362537766</v>
      </c>
      <c r="D23" s="481">
        <f t="shared" si="3"/>
        <v>1.0277492291880781</v>
      </c>
      <c r="E23" s="481">
        <f t="shared" si="3"/>
        <v>3.0211480362537766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-2.1468926553672318</v>
      </c>
      <c r="C24" s="480">
        <f>'Tabelle 3.3'!J21</f>
        <v>-14.8989898989899</v>
      </c>
      <c r="D24" s="481">
        <f t="shared" si="3"/>
        <v>-2.1468926553672318</v>
      </c>
      <c r="E24" s="481">
        <f t="shared" si="3"/>
        <v>-14.8989898989899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0.88105726872246692</v>
      </c>
      <c r="C25" s="480">
        <f>'Tabelle 3.3'!J22</f>
        <v>-6.25</v>
      </c>
      <c r="D25" s="481">
        <f t="shared" si="3"/>
        <v>0.88105726872246692</v>
      </c>
      <c r="E25" s="481">
        <f t="shared" si="3"/>
        <v>-6.25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-0.66050198150594452</v>
      </c>
      <c r="C26" s="480">
        <f>'Tabelle 3.3'!J23</f>
        <v>-5.3571428571428568</v>
      </c>
      <c r="D26" s="481">
        <f t="shared" si="3"/>
        <v>-0.66050198150594452</v>
      </c>
      <c r="E26" s="481">
        <f t="shared" si="3"/>
        <v>-5.3571428571428568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1.453287197231834</v>
      </c>
      <c r="C27" s="480">
        <f>'Tabelle 3.3'!J24</f>
        <v>5.4519368723098998</v>
      </c>
      <c r="D27" s="481">
        <f t="shared" si="3"/>
        <v>1.453287197231834</v>
      </c>
      <c r="E27" s="481">
        <f t="shared" si="3"/>
        <v>5.4519368723098998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v>
      </c>
      <c r="C28" s="480">
        <f>'Tabelle 3.3'!J25</f>
        <v>9.7847358121330732</v>
      </c>
      <c r="D28" s="481">
        <f t="shared" si="3"/>
        <v>-4</v>
      </c>
      <c r="E28" s="481">
        <f t="shared" si="3"/>
        <v>9.7847358121330732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-6.1920808761583821</v>
      </c>
      <c r="C29" s="480">
        <f>'Tabelle 3.3'!J26</f>
        <v>-10.526315789473685</v>
      </c>
      <c r="D29" s="481">
        <f t="shared" si="3"/>
        <v>-6.1920808761583821</v>
      </c>
      <c r="E29" s="481">
        <f t="shared" si="3"/>
        <v>-10.526315789473685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1.1344299489506522</v>
      </c>
      <c r="C30" s="480">
        <f>'Tabelle 3.3'!J27</f>
        <v>-8</v>
      </c>
      <c r="D30" s="481">
        <f t="shared" si="3"/>
        <v>1.1344299489506522</v>
      </c>
      <c r="E30" s="481">
        <f t="shared" si="3"/>
        <v>-8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6.9246435845213847</v>
      </c>
      <c r="C31" s="480">
        <f>'Tabelle 3.3'!J28</f>
        <v>-6.0869565217391308</v>
      </c>
      <c r="D31" s="481">
        <f t="shared" si="3"/>
        <v>6.9246435845213847</v>
      </c>
      <c r="E31" s="481">
        <f t="shared" si="3"/>
        <v>-6.0869565217391308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2.0172910662824206</v>
      </c>
      <c r="C32" s="480">
        <f>'Tabelle 3.3'!J29</f>
        <v>-2.0869565217391304</v>
      </c>
      <c r="D32" s="481">
        <f t="shared" si="3"/>
        <v>2.0172910662824206</v>
      </c>
      <c r="E32" s="481">
        <f t="shared" si="3"/>
        <v>-2.0869565217391304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1.0765090349865436</v>
      </c>
      <c r="C33" s="480">
        <f>'Tabelle 3.3'!J30</f>
        <v>-0.75</v>
      </c>
      <c r="D33" s="481">
        <f t="shared" si="3"/>
        <v>1.0765090349865436</v>
      </c>
      <c r="E33" s="481">
        <f t="shared" si="3"/>
        <v>-0.75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-2.9345372460496613</v>
      </c>
      <c r="C34" s="480">
        <f>'Tabelle 3.3'!J31</f>
        <v>0.72511535926170068</v>
      </c>
      <c r="D34" s="481">
        <f t="shared" si="3"/>
        <v>-2.9345372460496613</v>
      </c>
      <c r="E34" s="481">
        <f t="shared" si="3"/>
        <v>0.72511535926170068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2.4271844660194173</v>
      </c>
      <c r="C37" s="480">
        <f>'Tabelle 3.3'!J34</f>
        <v>2.816901408450704</v>
      </c>
      <c r="D37" s="481">
        <f t="shared" si="3"/>
        <v>2.4271844660194173</v>
      </c>
      <c r="E37" s="481">
        <f t="shared" si="3"/>
        <v>2.816901408450704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9.3652445369406867E-2</v>
      </c>
      <c r="C38" s="480">
        <f>'Tabelle 3.3'!J35</f>
        <v>-8.4065244667503141</v>
      </c>
      <c r="D38" s="481">
        <f t="shared" si="3"/>
        <v>9.3652445369406867E-2</v>
      </c>
      <c r="E38" s="481">
        <f t="shared" si="3"/>
        <v>-8.4065244667503141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0.55123616767452388</v>
      </c>
      <c r="C39" s="480">
        <f>'Tabelle 3.3'!J36</f>
        <v>-1.1766480615477448</v>
      </c>
      <c r="D39" s="481">
        <f t="shared" si="3"/>
        <v>0.55123616767452388</v>
      </c>
      <c r="E39" s="481">
        <f t="shared" si="3"/>
        <v>-1.1766480615477448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0.55123616767452388</v>
      </c>
      <c r="C45" s="480">
        <f>'Tabelle 3.3'!J36</f>
        <v>-1.1766480615477448</v>
      </c>
      <c r="D45" s="481">
        <f t="shared" si="3"/>
        <v>0.55123616767452388</v>
      </c>
      <c r="E45" s="481">
        <f t="shared" si="3"/>
        <v>-1.1766480615477448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31374</v>
      </c>
      <c r="C51" s="487">
        <v>5218</v>
      </c>
      <c r="D51" s="487">
        <v>2279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31701</v>
      </c>
      <c r="C52" s="487">
        <v>5312</v>
      </c>
      <c r="D52" s="487">
        <v>2300</v>
      </c>
      <c r="E52" s="488">
        <f t="shared" ref="E52:G70" si="11">IF($A$51=37802,IF(COUNTBLANK(B$51:B$70)&gt;0,#N/A,B52/B$51*100),IF(COUNTBLANK(B$51:B$75)&gt;0,#N/A,B52/B$51*100))</f>
        <v>101.04226429527634</v>
      </c>
      <c r="F52" s="488">
        <f t="shared" si="11"/>
        <v>101.80145649674203</v>
      </c>
      <c r="G52" s="488">
        <f t="shared" si="11"/>
        <v>100.92145677928916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32339</v>
      </c>
      <c r="C53" s="487">
        <v>5170</v>
      </c>
      <c r="D53" s="487">
        <v>2357</v>
      </c>
      <c r="E53" s="488">
        <f t="shared" si="11"/>
        <v>103.07579524446994</v>
      </c>
      <c r="F53" s="488">
        <f t="shared" si="11"/>
        <v>99.080107320812573</v>
      </c>
      <c r="G53" s="488">
        <f t="shared" si="11"/>
        <v>103.42255375164547</v>
      </c>
      <c r="H53" s="489">
        <f>IF(ISERROR(L53)=TRUE,IF(MONTH(A53)=MONTH(MAX(A$51:A$75)),A53,""),"")</f>
        <v>41883</v>
      </c>
      <c r="I53" s="488">
        <f t="shared" si="12"/>
        <v>103.07579524446994</v>
      </c>
      <c r="J53" s="488">
        <f t="shared" si="10"/>
        <v>99.080107320812573</v>
      </c>
      <c r="K53" s="488">
        <f t="shared" si="10"/>
        <v>103.42255375164547</v>
      </c>
      <c r="L53" s="488" t="e">
        <f t="shared" si="13"/>
        <v>#N/A</v>
      </c>
    </row>
    <row r="54" spans="1:14" ht="15" customHeight="1" x14ac:dyDescent="0.2">
      <c r="A54" s="490" t="s">
        <v>462</v>
      </c>
      <c r="B54" s="487">
        <v>31717</v>
      </c>
      <c r="C54" s="487">
        <v>5228</v>
      </c>
      <c r="D54" s="487">
        <v>2285</v>
      </c>
      <c r="E54" s="488">
        <f t="shared" si="11"/>
        <v>101.09326193663544</v>
      </c>
      <c r="F54" s="488">
        <f t="shared" si="11"/>
        <v>100.19164430816406</v>
      </c>
      <c r="G54" s="488">
        <f t="shared" si="11"/>
        <v>100.2632733655112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31985</v>
      </c>
      <c r="C55" s="487">
        <v>5006</v>
      </c>
      <c r="D55" s="487">
        <v>2221</v>
      </c>
      <c r="E55" s="488">
        <f t="shared" si="11"/>
        <v>101.94747242940014</v>
      </c>
      <c r="F55" s="488">
        <f t="shared" si="11"/>
        <v>95.93714066692219</v>
      </c>
      <c r="G55" s="488">
        <f t="shared" si="11"/>
        <v>97.455024133391845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32656</v>
      </c>
      <c r="C56" s="487">
        <v>5016</v>
      </c>
      <c r="D56" s="487">
        <v>2291</v>
      </c>
      <c r="E56" s="488">
        <f t="shared" si="11"/>
        <v>104.08618601389685</v>
      </c>
      <c r="F56" s="488">
        <f t="shared" si="11"/>
        <v>96.128784975086234</v>
      </c>
      <c r="G56" s="488">
        <f t="shared" si="11"/>
        <v>100.52654673102236</v>
      </c>
      <c r="H56" s="489" t="str">
        <f t="shared" si="14"/>
        <v/>
      </c>
      <c r="I56" s="488" t="str">
        <f t="shared" si="12"/>
        <v/>
      </c>
      <c r="J56" s="488" t="str">
        <f t="shared" si="10"/>
        <v/>
      </c>
      <c r="K56" s="488" t="str">
        <f t="shared" si="10"/>
        <v/>
      </c>
      <c r="L56" s="488" t="e">
        <f t="shared" si="13"/>
        <v>#N/A</v>
      </c>
    </row>
    <row r="57" spans="1:14" ht="15" customHeight="1" x14ac:dyDescent="0.2">
      <c r="A57" s="490">
        <v>42248</v>
      </c>
      <c r="B57" s="487">
        <v>33202</v>
      </c>
      <c r="C57" s="487">
        <v>4880</v>
      </c>
      <c r="D57" s="487">
        <v>2349</v>
      </c>
      <c r="E57" s="488">
        <f t="shared" si="11"/>
        <v>105.8264805252757</v>
      </c>
      <c r="F57" s="488">
        <f t="shared" si="11"/>
        <v>93.52242238405519</v>
      </c>
      <c r="G57" s="488">
        <f t="shared" si="11"/>
        <v>103.07152259763055</v>
      </c>
      <c r="H57" s="489">
        <f t="shared" si="14"/>
        <v>42248</v>
      </c>
      <c r="I57" s="488">
        <f t="shared" si="12"/>
        <v>105.8264805252757</v>
      </c>
      <c r="J57" s="488">
        <f t="shared" si="10"/>
        <v>93.52242238405519</v>
      </c>
      <c r="K57" s="488">
        <f t="shared" si="10"/>
        <v>103.07152259763055</v>
      </c>
      <c r="L57" s="488" t="e">
        <f t="shared" si="13"/>
        <v>#N/A</v>
      </c>
    </row>
    <row r="58" spans="1:14" ht="15" customHeight="1" x14ac:dyDescent="0.2">
      <c r="A58" s="490" t="s">
        <v>465</v>
      </c>
      <c r="B58" s="487">
        <v>32186</v>
      </c>
      <c r="C58" s="487">
        <v>4942</v>
      </c>
      <c r="D58" s="487">
        <v>2345</v>
      </c>
      <c r="E58" s="488">
        <f t="shared" si="11"/>
        <v>102.58813029897367</v>
      </c>
      <c r="F58" s="488">
        <f t="shared" si="11"/>
        <v>94.710617094672287</v>
      </c>
      <c r="G58" s="488">
        <f t="shared" si="11"/>
        <v>102.89600702062307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32221</v>
      </c>
      <c r="C59" s="487">
        <v>4962</v>
      </c>
      <c r="D59" s="487">
        <v>2297</v>
      </c>
      <c r="E59" s="488">
        <f t="shared" si="11"/>
        <v>102.69968763944668</v>
      </c>
      <c r="F59" s="488">
        <f t="shared" si="11"/>
        <v>95.093905711000389</v>
      </c>
      <c r="G59" s="488">
        <f t="shared" si="11"/>
        <v>100.78982009653356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32631</v>
      </c>
      <c r="C60" s="487">
        <v>5089</v>
      </c>
      <c r="D60" s="487">
        <v>2440</v>
      </c>
      <c r="E60" s="488">
        <f t="shared" si="11"/>
        <v>104.00650219927327</v>
      </c>
      <c r="F60" s="488">
        <f t="shared" si="11"/>
        <v>97.527788424683791</v>
      </c>
      <c r="G60" s="488">
        <f t="shared" si="11"/>
        <v>107.06450197455024</v>
      </c>
      <c r="H60" s="489" t="str">
        <f t="shared" si="14"/>
        <v/>
      </c>
      <c r="I60" s="488" t="str">
        <f t="shared" si="12"/>
        <v/>
      </c>
      <c r="J60" s="488" t="str">
        <f t="shared" si="10"/>
        <v/>
      </c>
      <c r="K60" s="488" t="str">
        <f t="shared" si="10"/>
        <v/>
      </c>
      <c r="L60" s="488" t="e">
        <f t="shared" si="13"/>
        <v>#N/A</v>
      </c>
    </row>
    <row r="61" spans="1:14" ht="15" customHeight="1" x14ac:dyDescent="0.2">
      <c r="A61" s="490">
        <v>42614</v>
      </c>
      <c r="B61" s="487">
        <v>33226</v>
      </c>
      <c r="C61" s="487">
        <v>4981</v>
      </c>
      <c r="D61" s="487">
        <v>2519</v>
      </c>
      <c r="E61" s="488">
        <f t="shared" si="11"/>
        <v>105.90297698731435</v>
      </c>
      <c r="F61" s="488">
        <f t="shared" si="11"/>
        <v>95.458029896512073</v>
      </c>
      <c r="G61" s="488">
        <f t="shared" si="11"/>
        <v>110.53093462044757</v>
      </c>
      <c r="H61" s="489">
        <f t="shared" si="14"/>
        <v>42614</v>
      </c>
      <c r="I61" s="488">
        <f t="shared" si="12"/>
        <v>105.90297698731435</v>
      </c>
      <c r="J61" s="488">
        <f t="shared" si="10"/>
        <v>95.458029896512073</v>
      </c>
      <c r="K61" s="488">
        <f t="shared" si="10"/>
        <v>110.53093462044757</v>
      </c>
      <c r="L61" s="488" t="e">
        <f t="shared" si="13"/>
        <v>#N/A</v>
      </c>
    </row>
    <row r="62" spans="1:14" ht="15" customHeight="1" x14ac:dyDescent="0.2">
      <c r="A62" s="490" t="s">
        <v>468</v>
      </c>
      <c r="B62" s="487">
        <v>32610</v>
      </c>
      <c r="C62" s="487">
        <v>5008</v>
      </c>
      <c r="D62" s="487">
        <v>2458</v>
      </c>
      <c r="E62" s="488">
        <f t="shared" si="11"/>
        <v>103.93956779498947</v>
      </c>
      <c r="F62" s="488">
        <f t="shared" si="11"/>
        <v>95.975469528554996</v>
      </c>
      <c r="G62" s="488">
        <f t="shared" si="11"/>
        <v>107.85432207108381</v>
      </c>
      <c r="H62" s="489" t="str">
        <f t="shared" si="14"/>
        <v/>
      </c>
      <c r="I62" s="488" t="str">
        <f t="shared" si="12"/>
        <v/>
      </c>
      <c r="J62" s="488" t="str">
        <f t="shared" si="10"/>
        <v/>
      </c>
      <c r="K62" s="488" t="str">
        <f t="shared" si="10"/>
        <v/>
      </c>
      <c r="L62" s="488" t="e">
        <f t="shared" si="13"/>
        <v>#N/A</v>
      </c>
    </row>
    <row r="63" spans="1:14" ht="15" customHeight="1" x14ac:dyDescent="0.2">
      <c r="A63" s="490" t="s">
        <v>469</v>
      </c>
      <c r="B63" s="487">
        <v>33026</v>
      </c>
      <c r="C63" s="487">
        <v>5073</v>
      </c>
      <c r="D63" s="487">
        <v>2435</v>
      </c>
      <c r="E63" s="488">
        <f t="shared" si="11"/>
        <v>105.26550647032576</v>
      </c>
      <c r="F63" s="488">
        <f t="shared" si="11"/>
        <v>97.221157531621316</v>
      </c>
      <c r="G63" s="488">
        <f t="shared" si="11"/>
        <v>106.84510750329093</v>
      </c>
      <c r="H63" s="489" t="str">
        <f t="shared" si="14"/>
        <v/>
      </c>
      <c r="I63" s="488" t="str">
        <f t="shared" si="12"/>
        <v/>
      </c>
      <c r="J63" s="488" t="str">
        <f t="shared" si="10"/>
        <v/>
      </c>
      <c r="K63" s="488" t="str">
        <f t="shared" si="10"/>
        <v/>
      </c>
      <c r="L63" s="488" t="e">
        <f t="shared" si="13"/>
        <v>#N/A</v>
      </c>
    </row>
    <row r="64" spans="1:14" ht="15" customHeight="1" x14ac:dyDescent="0.2">
      <c r="A64" s="490" t="s">
        <v>470</v>
      </c>
      <c r="B64" s="487">
        <v>33285</v>
      </c>
      <c r="C64" s="487">
        <v>5155</v>
      </c>
      <c r="D64" s="487">
        <v>2482</v>
      </c>
      <c r="E64" s="488">
        <f t="shared" si="11"/>
        <v>106.09103078982598</v>
      </c>
      <c r="F64" s="488">
        <f t="shared" si="11"/>
        <v>98.7926408585665</v>
      </c>
      <c r="G64" s="488">
        <f t="shared" si="11"/>
        <v>108.90741553312857</v>
      </c>
      <c r="H64" s="489" t="str">
        <f t="shared" si="14"/>
        <v/>
      </c>
      <c r="I64" s="488" t="str">
        <f t="shared" si="12"/>
        <v/>
      </c>
      <c r="J64" s="488" t="str">
        <f t="shared" si="10"/>
        <v/>
      </c>
      <c r="K64" s="488" t="str">
        <f t="shared" si="10"/>
        <v/>
      </c>
      <c r="L64" s="488" t="e">
        <f t="shared" si="13"/>
        <v>#N/A</v>
      </c>
    </row>
    <row r="65" spans="1:12" ht="15" customHeight="1" x14ac:dyDescent="0.2">
      <c r="A65" s="490">
        <v>42979</v>
      </c>
      <c r="B65" s="487">
        <v>34049</v>
      </c>
      <c r="C65" s="487">
        <v>5092</v>
      </c>
      <c r="D65" s="487">
        <v>2582</v>
      </c>
      <c r="E65" s="488">
        <f t="shared" si="11"/>
        <v>108.52616816472238</v>
      </c>
      <c r="F65" s="488">
        <f t="shared" si="11"/>
        <v>97.585281717133</v>
      </c>
      <c r="G65" s="488">
        <f t="shared" si="11"/>
        <v>113.29530495831506</v>
      </c>
      <c r="H65" s="489">
        <f t="shared" si="14"/>
        <v>42979</v>
      </c>
      <c r="I65" s="488">
        <f t="shared" si="12"/>
        <v>108.52616816472238</v>
      </c>
      <c r="J65" s="488">
        <f t="shared" si="10"/>
        <v>97.585281717133</v>
      </c>
      <c r="K65" s="488">
        <f t="shared" si="10"/>
        <v>113.29530495831506</v>
      </c>
      <c r="L65" s="488" t="e">
        <f t="shared" si="13"/>
        <v>#N/A</v>
      </c>
    </row>
    <row r="66" spans="1:12" ht="15" customHeight="1" x14ac:dyDescent="0.2">
      <c r="A66" s="490" t="s">
        <v>471</v>
      </c>
      <c r="B66" s="487">
        <v>33630</v>
      </c>
      <c r="C66" s="487">
        <v>4985</v>
      </c>
      <c r="D66" s="487">
        <v>2588</v>
      </c>
      <c r="E66" s="488">
        <f t="shared" si="11"/>
        <v>107.19066743163128</v>
      </c>
      <c r="F66" s="488">
        <f t="shared" si="11"/>
        <v>95.534687619777685</v>
      </c>
      <c r="G66" s="488">
        <f t="shared" si="11"/>
        <v>113.55857832382623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33556</v>
      </c>
      <c r="C67" s="487">
        <v>4903</v>
      </c>
      <c r="D67" s="487">
        <v>2569</v>
      </c>
      <c r="E67" s="488">
        <f t="shared" si="11"/>
        <v>106.95480334034551</v>
      </c>
      <c r="F67" s="488">
        <f t="shared" si="11"/>
        <v>93.963204292832501</v>
      </c>
      <c r="G67" s="488">
        <f t="shared" si="11"/>
        <v>112.7248793330408</v>
      </c>
      <c r="H67" s="489" t="str">
        <f t="shared" si="14"/>
        <v/>
      </c>
      <c r="I67" s="488" t="str">
        <f t="shared" si="12"/>
        <v/>
      </c>
      <c r="J67" s="488" t="str">
        <f t="shared" si="12"/>
        <v/>
      </c>
      <c r="K67" s="488" t="str">
        <f t="shared" si="12"/>
        <v/>
      </c>
      <c r="L67" s="488" t="e">
        <f t="shared" si="13"/>
        <v>#N/A</v>
      </c>
    </row>
    <row r="68" spans="1:12" ht="15" customHeight="1" x14ac:dyDescent="0.2">
      <c r="A68" s="490" t="s">
        <v>473</v>
      </c>
      <c r="B68" s="487">
        <v>33817</v>
      </c>
      <c r="C68" s="487">
        <v>5032</v>
      </c>
      <c r="D68" s="487">
        <v>2603</v>
      </c>
      <c r="E68" s="488">
        <f t="shared" si="11"/>
        <v>107.78670236501561</v>
      </c>
      <c r="F68" s="488">
        <f t="shared" si="11"/>
        <v>96.435415868148709</v>
      </c>
      <c r="G68" s="488">
        <f t="shared" si="11"/>
        <v>114.21676173760422</v>
      </c>
      <c r="H68" s="489" t="str">
        <f t="shared" si="14"/>
        <v/>
      </c>
      <c r="I68" s="488" t="str">
        <f t="shared" si="12"/>
        <v/>
      </c>
      <c r="J68" s="488" t="str">
        <f t="shared" si="12"/>
        <v/>
      </c>
      <c r="K68" s="488" t="str">
        <f t="shared" si="12"/>
        <v/>
      </c>
      <c r="L68" s="488" t="e">
        <f t="shared" si="13"/>
        <v>#N/A</v>
      </c>
    </row>
    <row r="69" spans="1:12" ht="15" customHeight="1" x14ac:dyDescent="0.2">
      <c r="A69" s="490">
        <v>43344</v>
      </c>
      <c r="B69" s="487">
        <v>34457</v>
      </c>
      <c r="C69" s="487">
        <v>4827</v>
      </c>
      <c r="D69" s="487">
        <v>2707</v>
      </c>
      <c r="E69" s="488">
        <f t="shared" si="11"/>
        <v>109.82660801937911</v>
      </c>
      <c r="F69" s="488">
        <f t="shared" si="11"/>
        <v>92.506707550785734</v>
      </c>
      <c r="G69" s="488">
        <f t="shared" si="11"/>
        <v>118.78016673979816</v>
      </c>
      <c r="H69" s="489">
        <f t="shared" si="14"/>
        <v>43344</v>
      </c>
      <c r="I69" s="488">
        <f t="shared" si="12"/>
        <v>109.82660801937911</v>
      </c>
      <c r="J69" s="488">
        <f t="shared" si="12"/>
        <v>92.506707550785734</v>
      </c>
      <c r="K69" s="488">
        <f t="shared" si="12"/>
        <v>118.78016673979816</v>
      </c>
      <c r="L69" s="488" t="e">
        <f t="shared" si="13"/>
        <v>#N/A</v>
      </c>
    </row>
    <row r="70" spans="1:12" ht="15" customHeight="1" x14ac:dyDescent="0.2">
      <c r="A70" s="490" t="s">
        <v>474</v>
      </c>
      <c r="B70" s="487">
        <v>34006</v>
      </c>
      <c r="C70" s="487">
        <v>4866</v>
      </c>
      <c r="D70" s="487">
        <v>2715</v>
      </c>
      <c r="E70" s="488">
        <f t="shared" si="11"/>
        <v>108.38911200356985</v>
      </c>
      <c r="F70" s="488">
        <f t="shared" si="11"/>
        <v>93.25412035262552</v>
      </c>
      <c r="G70" s="488">
        <f t="shared" si="11"/>
        <v>119.13119789381308</v>
      </c>
      <c r="H70" s="489" t="str">
        <f t="shared" si="14"/>
        <v/>
      </c>
      <c r="I70" s="488" t="str">
        <f t="shared" si="12"/>
        <v/>
      </c>
      <c r="J70" s="488" t="str">
        <f t="shared" si="12"/>
        <v/>
      </c>
      <c r="K70" s="488" t="str">
        <f t="shared" si="12"/>
        <v/>
      </c>
      <c r="L70" s="488" t="e">
        <f t="shared" si="13"/>
        <v>#N/A</v>
      </c>
    </row>
    <row r="71" spans="1:12" ht="15" customHeight="1" x14ac:dyDescent="0.2">
      <c r="A71" s="490" t="s">
        <v>475</v>
      </c>
      <c r="B71" s="487">
        <v>34125</v>
      </c>
      <c r="C71" s="487">
        <v>4761</v>
      </c>
      <c r="D71" s="487">
        <v>2736</v>
      </c>
      <c r="E71" s="491">
        <f t="shared" ref="E71:G75" si="15">IF($A$51=37802,IF(COUNTBLANK(B$51:B$70)&gt;0,#N/A,IF(ISBLANK(B71)=FALSE,B71/B$51*100,#N/A)),IF(COUNTBLANK(B$51:B$75)&gt;0,#N/A,B71/B$51*100))</f>
        <v>108.76840696117804</v>
      </c>
      <c r="F71" s="491">
        <f t="shared" si="15"/>
        <v>91.241855116903025</v>
      </c>
      <c r="G71" s="491">
        <f t="shared" si="15"/>
        <v>120.05265467310224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34080</v>
      </c>
      <c r="C72" s="487">
        <v>4877</v>
      </c>
      <c r="D72" s="487">
        <v>2773</v>
      </c>
      <c r="E72" s="491">
        <f t="shared" si="15"/>
        <v>108.62497609485561</v>
      </c>
      <c r="F72" s="491">
        <f t="shared" si="15"/>
        <v>93.464929091605981</v>
      </c>
      <c r="G72" s="491">
        <f t="shared" si="15"/>
        <v>121.67617376042124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34729</v>
      </c>
      <c r="C73" s="487">
        <v>4780</v>
      </c>
      <c r="D73" s="487">
        <v>2896</v>
      </c>
      <c r="E73" s="491">
        <f t="shared" si="15"/>
        <v>110.6935679224836</v>
      </c>
      <c r="F73" s="491">
        <f t="shared" si="15"/>
        <v>91.605979302414724</v>
      </c>
      <c r="G73" s="491">
        <f t="shared" si="15"/>
        <v>127.0732777534006</v>
      </c>
      <c r="H73" s="492">
        <f>IF(A$51=37802,IF(ISERROR(L73)=TRUE,IF(ISBLANK(A73)=FALSE,IF(MONTH(A73)=MONTH(MAX(A$51:A$75)),A73,""),""),""),IF(ISERROR(L73)=TRUE,IF(MONTH(A73)=MONTH(MAX(A$51:A$75)),A73,""),""))</f>
        <v>43709</v>
      </c>
      <c r="I73" s="488">
        <f t="shared" si="12"/>
        <v>110.6935679224836</v>
      </c>
      <c r="J73" s="488">
        <f t="shared" si="12"/>
        <v>91.605979302414724</v>
      </c>
      <c r="K73" s="488">
        <f t="shared" si="12"/>
        <v>127.0732777534006</v>
      </c>
      <c r="L73" s="488" t="e">
        <f t="shared" si="13"/>
        <v>#N/A</v>
      </c>
    </row>
    <row r="74" spans="1:12" ht="15" customHeight="1" x14ac:dyDescent="0.2">
      <c r="A74" s="490" t="s">
        <v>477</v>
      </c>
      <c r="B74" s="487">
        <v>34341</v>
      </c>
      <c r="C74" s="487">
        <v>4852</v>
      </c>
      <c r="D74" s="487">
        <v>2832</v>
      </c>
      <c r="E74" s="491">
        <f t="shared" si="15"/>
        <v>109.45687511952573</v>
      </c>
      <c r="F74" s="491">
        <f t="shared" si="15"/>
        <v>92.98581832119585</v>
      </c>
      <c r="G74" s="491">
        <f t="shared" si="15"/>
        <v>124.26502852128127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34273</v>
      </c>
      <c r="C75" s="493">
        <v>4636</v>
      </c>
      <c r="D75" s="493">
        <v>2718</v>
      </c>
      <c r="E75" s="491">
        <f t="shared" si="15"/>
        <v>109.2401351437496</v>
      </c>
      <c r="F75" s="491">
        <f t="shared" si="15"/>
        <v>88.846301264852428</v>
      </c>
      <c r="G75" s="491">
        <f t="shared" si="15"/>
        <v>119.26283457656868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110.6935679224836</v>
      </c>
      <c r="J77" s="488">
        <f>IF(J75&lt;&gt;"",J75,IF(J74&lt;&gt;"",J74,IF(J73&lt;&gt;"",J73,IF(J72&lt;&gt;"",J72,IF(J71&lt;&gt;"",J71,IF(J70&lt;&gt;"",J70,""))))))</f>
        <v>91.605979302414724</v>
      </c>
      <c r="K77" s="488">
        <f>IF(K75&lt;&gt;"",K75,IF(K74&lt;&gt;"",K74,IF(K73&lt;&gt;"",K73,IF(K72&lt;&gt;"",K72,IF(K71&lt;&gt;"",K71,IF(K70&lt;&gt;"",K70,""))))))</f>
        <v>127.0732777534006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+10,7%</v>
      </c>
      <c r="J79" s="488" t="str">
        <f>"GeB - ausschließlich: "&amp;IF(J77&gt;100,"+","")&amp;TEXT(J77-100,"0,0")&amp;"%"</f>
        <v>GeB - ausschließlich: -8,4%</v>
      </c>
      <c r="K79" s="488" t="str">
        <f>"GeB - im Nebenjob: "&amp;IF(K77&gt;100,"+","")&amp;TEXT(K77-100,"0,0")&amp;"%"</f>
        <v>GeB - im Nebenjob: +27,1%</v>
      </c>
    </row>
    <row r="81" spans="9:9" ht="15" customHeight="1" x14ac:dyDescent="0.2">
      <c r="I81" s="488" t="str">
        <f>IF(ISERROR(HLOOKUP(1,I$78:K$79,2,FALSE)),"",HLOOKUP(1,I$78:K$79,2,FALSE))</f>
        <v>GeB - im Nebenjob: +27,1%</v>
      </c>
    </row>
    <row r="82" spans="9:9" ht="15" customHeight="1" x14ac:dyDescent="0.2">
      <c r="I82" s="488" t="str">
        <f>IF(ISERROR(HLOOKUP(2,I$78:K$79,2,FALSE)),"",HLOOKUP(2,I$78:K$79,2,FALSE))</f>
        <v>SvB: +10,7%</v>
      </c>
    </row>
    <row r="83" spans="9:9" ht="15" customHeight="1" x14ac:dyDescent="0.2">
      <c r="I83" s="488" t="str">
        <f>IF(ISERROR(HLOOKUP(3,I$78:K$79,2,FALSE)),"",HLOOKUP(3,I$78:K$79,2,FALSE))</f>
        <v>GeB - ausschließlich: -8,4%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34273</v>
      </c>
      <c r="E12" s="114">
        <v>34341</v>
      </c>
      <c r="F12" s="114">
        <v>34729</v>
      </c>
      <c r="G12" s="114">
        <v>34080</v>
      </c>
      <c r="H12" s="114">
        <v>34125</v>
      </c>
      <c r="I12" s="115">
        <v>148</v>
      </c>
      <c r="J12" s="116">
        <v>0.43369963369963371</v>
      </c>
      <c r="N12" s="117"/>
    </row>
    <row r="13" spans="1:15" s="110" customFormat="1" ht="13.5" customHeight="1" x14ac:dyDescent="0.2">
      <c r="A13" s="118" t="s">
        <v>105</v>
      </c>
      <c r="B13" s="119" t="s">
        <v>106</v>
      </c>
      <c r="C13" s="113">
        <v>55.36428092084148</v>
      </c>
      <c r="D13" s="114">
        <v>18975</v>
      </c>
      <c r="E13" s="114">
        <v>19004</v>
      </c>
      <c r="F13" s="114">
        <v>19424</v>
      </c>
      <c r="G13" s="114">
        <v>19087</v>
      </c>
      <c r="H13" s="114">
        <v>18984</v>
      </c>
      <c r="I13" s="115">
        <v>-9</v>
      </c>
      <c r="J13" s="116">
        <v>-4.7408343868520858E-2</v>
      </c>
    </row>
    <row r="14" spans="1:15" s="110" customFormat="1" ht="13.5" customHeight="1" x14ac:dyDescent="0.2">
      <c r="A14" s="120"/>
      <c r="B14" s="119" t="s">
        <v>107</v>
      </c>
      <c r="C14" s="113">
        <v>44.63571907915852</v>
      </c>
      <c r="D14" s="114">
        <v>15298</v>
      </c>
      <c r="E14" s="114">
        <v>15337</v>
      </c>
      <c r="F14" s="114">
        <v>15305</v>
      </c>
      <c r="G14" s="114">
        <v>14993</v>
      </c>
      <c r="H14" s="114">
        <v>15141</v>
      </c>
      <c r="I14" s="115">
        <v>157</v>
      </c>
      <c r="J14" s="116">
        <v>1.0369196222178192</v>
      </c>
    </row>
    <row r="15" spans="1:15" s="110" customFormat="1" ht="13.5" customHeight="1" x14ac:dyDescent="0.2">
      <c r="A15" s="118" t="s">
        <v>105</v>
      </c>
      <c r="B15" s="121" t="s">
        <v>108</v>
      </c>
      <c r="C15" s="113">
        <v>12.33915910483471</v>
      </c>
      <c r="D15" s="114">
        <v>4229</v>
      </c>
      <c r="E15" s="114">
        <v>4424</v>
      </c>
      <c r="F15" s="114">
        <v>4535</v>
      </c>
      <c r="G15" s="114">
        <v>3945</v>
      </c>
      <c r="H15" s="114">
        <v>4248</v>
      </c>
      <c r="I15" s="115">
        <v>-19</v>
      </c>
      <c r="J15" s="116">
        <v>-0.4472693032015066</v>
      </c>
    </row>
    <row r="16" spans="1:15" s="110" customFormat="1" ht="13.5" customHeight="1" x14ac:dyDescent="0.2">
      <c r="A16" s="118"/>
      <c r="B16" s="121" t="s">
        <v>109</v>
      </c>
      <c r="C16" s="113">
        <v>66.407959618358475</v>
      </c>
      <c r="D16" s="114">
        <v>22760</v>
      </c>
      <c r="E16" s="114">
        <v>22724</v>
      </c>
      <c r="F16" s="114">
        <v>23037</v>
      </c>
      <c r="G16" s="114">
        <v>23078</v>
      </c>
      <c r="H16" s="114">
        <v>22891</v>
      </c>
      <c r="I16" s="115">
        <v>-131</v>
      </c>
      <c r="J16" s="116">
        <v>-0.57227731422829931</v>
      </c>
    </row>
    <row r="17" spans="1:10" s="110" customFormat="1" ht="13.5" customHeight="1" x14ac:dyDescent="0.2">
      <c r="A17" s="118"/>
      <c r="B17" s="121" t="s">
        <v>110</v>
      </c>
      <c r="C17" s="113">
        <v>20.149972281387683</v>
      </c>
      <c r="D17" s="114">
        <v>6906</v>
      </c>
      <c r="E17" s="114">
        <v>6818</v>
      </c>
      <c r="F17" s="114">
        <v>6801</v>
      </c>
      <c r="G17" s="114">
        <v>6718</v>
      </c>
      <c r="H17" s="114">
        <v>6654</v>
      </c>
      <c r="I17" s="115">
        <v>252</v>
      </c>
      <c r="J17" s="116">
        <v>3.7871956717763751</v>
      </c>
    </row>
    <row r="18" spans="1:10" s="110" customFormat="1" ht="13.5" customHeight="1" x14ac:dyDescent="0.2">
      <c r="A18" s="120"/>
      <c r="B18" s="121" t="s">
        <v>111</v>
      </c>
      <c r="C18" s="113">
        <v>1.1029089954191347</v>
      </c>
      <c r="D18" s="114">
        <v>378</v>
      </c>
      <c r="E18" s="114">
        <v>375</v>
      </c>
      <c r="F18" s="114">
        <v>356</v>
      </c>
      <c r="G18" s="114">
        <v>339</v>
      </c>
      <c r="H18" s="114">
        <v>332</v>
      </c>
      <c r="I18" s="115">
        <v>46</v>
      </c>
      <c r="J18" s="116">
        <v>13.855421686746988</v>
      </c>
    </row>
    <row r="19" spans="1:10" s="110" customFormat="1" ht="13.5" customHeight="1" x14ac:dyDescent="0.2">
      <c r="A19" s="120"/>
      <c r="B19" s="121" t="s">
        <v>112</v>
      </c>
      <c r="C19" s="113">
        <v>0.32970559915968839</v>
      </c>
      <c r="D19" s="114">
        <v>113</v>
      </c>
      <c r="E19" s="114">
        <v>111</v>
      </c>
      <c r="F19" s="114">
        <v>93</v>
      </c>
      <c r="G19" s="114">
        <v>82</v>
      </c>
      <c r="H19" s="114">
        <v>81</v>
      </c>
      <c r="I19" s="115">
        <v>32</v>
      </c>
      <c r="J19" s="116">
        <v>39.506172839506171</v>
      </c>
    </row>
    <row r="20" spans="1:10" s="110" customFormat="1" ht="13.5" customHeight="1" x14ac:dyDescent="0.2">
      <c r="A20" s="118" t="s">
        <v>113</v>
      </c>
      <c r="B20" s="122" t="s">
        <v>114</v>
      </c>
      <c r="C20" s="113">
        <v>72.421439617191382</v>
      </c>
      <c r="D20" s="114">
        <v>24821</v>
      </c>
      <c r="E20" s="114">
        <v>24862</v>
      </c>
      <c r="F20" s="114">
        <v>25215</v>
      </c>
      <c r="G20" s="114">
        <v>24667</v>
      </c>
      <c r="H20" s="114">
        <v>24725</v>
      </c>
      <c r="I20" s="115">
        <v>96</v>
      </c>
      <c r="J20" s="116">
        <v>0.38827098078867545</v>
      </c>
    </row>
    <row r="21" spans="1:10" s="110" customFormat="1" ht="13.5" customHeight="1" x14ac:dyDescent="0.2">
      <c r="A21" s="120"/>
      <c r="B21" s="122" t="s">
        <v>115</v>
      </c>
      <c r="C21" s="113">
        <v>27.578560382808625</v>
      </c>
      <c r="D21" s="114">
        <v>9452</v>
      </c>
      <c r="E21" s="114">
        <v>9479</v>
      </c>
      <c r="F21" s="114">
        <v>9514</v>
      </c>
      <c r="G21" s="114">
        <v>9413</v>
      </c>
      <c r="H21" s="114">
        <v>9400</v>
      </c>
      <c r="I21" s="115">
        <v>52</v>
      </c>
      <c r="J21" s="116">
        <v>0.55319148936170215</v>
      </c>
    </row>
    <row r="22" spans="1:10" s="110" customFormat="1" ht="13.5" customHeight="1" x14ac:dyDescent="0.2">
      <c r="A22" s="118" t="s">
        <v>113</v>
      </c>
      <c r="B22" s="122" t="s">
        <v>116</v>
      </c>
      <c r="C22" s="113">
        <v>82.236746126688644</v>
      </c>
      <c r="D22" s="114">
        <v>28185</v>
      </c>
      <c r="E22" s="114">
        <v>28412</v>
      </c>
      <c r="F22" s="114">
        <v>28605</v>
      </c>
      <c r="G22" s="114">
        <v>27998</v>
      </c>
      <c r="H22" s="114">
        <v>28182</v>
      </c>
      <c r="I22" s="115">
        <v>3</v>
      </c>
      <c r="J22" s="116">
        <v>1.0645092612305727E-2</v>
      </c>
    </row>
    <row r="23" spans="1:10" s="110" customFormat="1" ht="13.5" customHeight="1" x14ac:dyDescent="0.2">
      <c r="A23" s="123"/>
      <c r="B23" s="124" t="s">
        <v>117</v>
      </c>
      <c r="C23" s="125">
        <v>17.725323140664663</v>
      </c>
      <c r="D23" s="114">
        <v>6075</v>
      </c>
      <c r="E23" s="114">
        <v>5919</v>
      </c>
      <c r="F23" s="114">
        <v>6111</v>
      </c>
      <c r="G23" s="114">
        <v>6071</v>
      </c>
      <c r="H23" s="114">
        <v>5932</v>
      </c>
      <c r="I23" s="115">
        <v>143</v>
      </c>
      <c r="J23" s="116">
        <v>2.4106540795684421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7354</v>
      </c>
      <c r="E26" s="114">
        <v>7684</v>
      </c>
      <c r="F26" s="114">
        <v>7676</v>
      </c>
      <c r="G26" s="114">
        <v>7650</v>
      </c>
      <c r="H26" s="140">
        <v>7497</v>
      </c>
      <c r="I26" s="115">
        <v>-143</v>
      </c>
      <c r="J26" s="116">
        <v>-1.9074296385220755</v>
      </c>
    </row>
    <row r="27" spans="1:10" s="110" customFormat="1" ht="13.5" customHeight="1" x14ac:dyDescent="0.2">
      <c r="A27" s="118" t="s">
        <v>105</v>
      </c>
      <c r="B27" s="119" t="s">
        <v>106</v>
      </c>
      <c r="C27" s="113">
        <v>38.999184117487083</v>
      </c>
      <c r="D27" s="115">
        <v>2868</v>
      </c>
      <c r="E27" s="114">
        <v>2923</v>
      </c>
      <c r="F27" s="114">
        <v>2925</v>
      </c>
      <c r="G27" s="114">
        <v>2924</v>
      </c>
      <c r="H27" s="140">
        <v>2873</v>
      </c>
      <c r="I27" s="115">
        <v>-5</v>
      </c>
      <c r="J27" s="116">
        <v>-0.17403411068569441</v>
      </c>
    </row>
    <row r="28" spans="1:10" s="110" customFormat="1" ht="13.5" customHeight="1" x14ac:dyDescent="0.2">
      <c r="A28" s="120"/>
      <c r="B28" s="119" t="s">
        <v>107</v>
      </c>
      <c r="C28" s="113">
        <v>61.000815882512917</v>
      </c>
      <c r="D28" s="115">
        <v>4486</v>
      </c>
      <c r="E28" s="114">
        <v>4761</v>
      </c>
      <c r="F28" s="114">
        <v>4751</v>
      </c>
      <c r="G28" s="114">
        <v>4726</v>
      </c>
      <c r="H28" s="140">
        <v>4624</v>
      </c>
      <c r="I28" s="115">
        <v>-138</v>
      </c>
      <c r="J28" s="116">
        <v>-2.9844290657439445</v>
      </c>
    </row>
    <row r="29" spans="1:10" s="110" customFormat="1" ht="13.5" customHeight="1" x14ac:dyDescent="0.2">
      <c r="A29" s="118" t="s">
        <v>105</v>
      </c>
      <c r="B29" s="121" t="s">
        <v>108</v>
      </c>
      <c r="C29" s="113">
        <v>15.868914876257818</v>
      </c>
      <c r="D29" s="115">
        <v>1167</v>
      </c>
      <c r="E29" s="114">
        <v>1258</v>
      </c>
      <c r="F29" s="114">
        <v>1240</v>
      </c>
      <c r="G29" s="114">
        <v>1287</v>
      </c>
      <c r="H29" s="140">
        <v>1190</v>
      </c>
      <c r="I29" s="115">
        <v>-23</v>
      </c>
      <c r="J29" s="116">
        <v>-1.9327731092436975</v>
      </c>
    </row>
    <row r="30" spans="1:10" s="110" customFormat="1" ht="13.5" customHeight="1" x14ac:dyDescent="0.2">
      <c r="A30" s="118"/>
      <c r="B30" s="121" t="s">
        <v>109</v>
      </c>
      <c r="C30" s="113">
        <v>48.286646722871907</v>
      </c>
      <c r="D30" s="115">
        <v>3551</v>
      </c>
      <c r="E30" s="114">
        <v>3740</v>
      </c>
      <c r="F30" s="114">
        <v>3767</v>
      </c>
      <c r="G30" s="114">
        <v>3734</v>
      </c>
      <c r="H30" s="140">
        <v>3721</v>
      </c>
      <c r="I30" s="115">
        <v>-170</v>
      </c>
      <c r="J30" s="116">
        <v>-4.5686643375436713</v>
      </c>
    </row>
    <row r="31" spans="1:10" s="110" customFormat="1" ht="13.5" customHeight="1" x14ac:dyDescent="0.2">
      <c r="A31" s="118"/>
      <c r="B31" s="121" t="s">
        <v>110</v>
      </c>
      <c r="C31" s="113">
        <v>19.676366603209139</v>
      </c>
      <c r="D31" s="115">
        <v>1447</v>
      </c>
      <c r="E31" s="114">
        <v>1471</v>
      </c>
      <c r="F31" s="114">
        <v>1477</v>
      </c>
      <c r="G31" s="114">
        <v>1465</v>
      </c>
      <c r="H31" s="140">
        <v>1470</v>
      </c>
      <c r="I31" s="115">
        <v>-23</v>
      </c>
      <c r="J31" s="116">
        <v>-1.564625850340136</v>
      </c>
    </row>
    <row r="32" spans="1:10" s="110" customFormat="1" ht="13.5" customHeight="1" x14ac:dyDescent="0.2">
      <c r="A32" s="120"/>
      <c r="B32" s="121" t="s">
        <v>111</v>
      </c>
      <c r="C32" s="113">
        <v>16.168071797661138</v>
      </c>
      <c r="D32" s="115">
        <v>1189</v>
      </c>
      <c r="E32" s="114">
        <v>1215</v>
      </c>
      <c r="F32" s="114">
        <v>1192</v>
      </c>
      <c r="G32" s="114">
        <v>1164</v>
      </c>
      <c r="H32" s="140">
        <v>1116</v>
      </c>
      <c r="I32" s="115">
        <v>73</v>
      </c>
      <c r="J32" s="116">
        <v>6.5412186379928317</v>
      </c>
    </row>
    <row r="33" spans="1:10" s="110" customFormat="1" ht="13.5" customHeight="1" x14ac:dyDescent="0.2">
      <c r="A33" s="120"/>
      <c r="B33" s="121" t="s">
        <v>112</v>
      </c>
      <c r="C33" s="113">
        <v>1.5365787326624967</v>
      </c>
      <c r="D33" s="115">
        <v>113</v>
      </c>
      <c r="E33" s="114">
        <v>139</v>
      </c>
      <c r="F33" s="114">
        <v>140</v>
      </c>
      <c r="G33" s="114">
        <v>119</v>
      </c>
      <c r="H33" s="140">
        <v>101</v>
      </c>
      <c r="I33" s="115">
        <v>12</v>
      </c>
      <c r="J33" s="116">
        <v>11.881188118811881</v>
      </c>
    </row>
    <row r="34" spans="1:10" s="110" customFormat="1" ht="13.5" customHeight="1" x14ac:dyDescent="0.2">
      <c r="A34" s="118" t="s">
        <v>113</v>
      </c>
      <c r="B34" s="122" t="s">
        <v>116</v>
      </c>
      <c r="C34" s="113">
        <v>85.327712809355447</v>
      </c>
      <c r="D34" s="115">
        <v>6275</v>
      </c>
      <c r="E34" s="114">
        <v>6581</v>
      </c>
      <c r="F34" s="114">
        <v>6609</v>
      </c>
      <c r="G34" s="114">
        <v>6599</v>
      </c>
      <c r="H34" s="140">
        <v>6429</v>
      </c>
      <c r="I34" s="115">
        <v>-154</v>
      </c>
      <c r="J34" s="116">
        <v>-2.3953958624980558</v>
      </c>
    </row>
    <row r="35" spans="1:10" s="110" customFormat="1" ht="13.5" customHeight="1" x14ac:dyDescent="0.2">
      <c r="A35" s="118"/>
      <c r="B35" s="119" t="s">
        <v>117</v>
      </c>
      <c r="C35" s="113">
        <v>14.50911068806092</v>
      </c>
      <c r="D35" s="115">
        <v>1067</v>
      </c>
      <c r="E35" s="114">
        <v>1087</v>
      </c>
      <c r="F35" s="114">
        <v>1052</v>
      </c>
      <c r="G35" s="114">
        <v>1035</v>
      </c>
      <c r="H35" s="140">
        <v>1053</v>
      </c>
      <c r="I35" s="115">
        <v>14</v>
      </c>
      <c r="J35" s="116">
        <v>1.3295346628679963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4636</v>
      </c>
      <c r="E37" s="114">
        <v>4852</v>
      </c>
      <c r="F37" s="114">
        <v>4780</v>
      </c>
      <c r="G37" s="114">
        <v>4877</v>
      </c>
      <c r="H37" s="140">
        <v>4761</v>
      </c>
      <c r="I37" s="115">
        <v>-125</v>
      </c>
      <c r="J37" s="116">
        <v>-2.6254988447805081</v>
      </c>
    </row>
    <row r="38" spans="1:10" s="110" customFormat="1" ht="13.5" customHeight="1" x14ac:dyDescent="0.2">
      <c r="A38" s="118" t="s">
        <v>105</v>
      </c>
      <c r="B38" s="119" t="s">
        <v>106</v>
      </c>
      <c r="C38" s="113">
        <v>36.389128559102673</v>
      </c>
      <c r="D38" s="115">
        <v>1687</v>
      </c>
      <c r="E38" s="114">
        <v>1704</v>
      </c>
      <c r="F38" s="114">
        <v>1680</v>
      </c>
      <c r="G38" s="114">
        <v>1727</v>
      </c>
      <c r="H38" s="140">
        <v>1694</v>
      </c>
      <c r="I38" s="115">
        <v>-7</v>
      </c>
      <c r="J38" s="116">
        <v>-0.41322314049586778</v>
      </c>
    </row>
    <row r="39" spans="1:10" s="110" customFormat="1" ht="13.5" customHeight="1" x14ac:dyDescent="0.2">
      <c r="A39" s="120"/>
      <c r="B39" s="119" t="s">
        <v>107</v>
      </c>
      <c r="C39" s="113">
        <v>63.610871440897327</v>
      </c>
      <c r="D39" s="115">
        <v>2949</v>
      </c>
      <c r="E39" s="114">
        <v>3148</v>
      </c>
      <c r="F39" s="114">
        <v>3100</v>
      </c>
      <c r="G39" s="114">
        <v>3150</v>
      </c>
      <c r="H39" s="140">
        <v>3067</v>
      </c>
      <c r="I39" s="115">
        <v>-118</v>
      </c>
      <c r="J39" s="116">
        <v>-3.8474078904466906</v>
      </c>
    </row>
    <row r="40" spans="1:10" s="110" customFormat="1" ht="13.5" customHeight="1" x14ac:dyDescent="0.2">
      <c r="A40" s="118" t="s">
        <v>105</v>
      </c>
      <c r="B40" s="121" t="s">
        <v>108</v>
      </c>
      <c r="C40" s="113">
        <v>19.046591889559966</v>
      </c>
      <c r="D40" s="115">
        <v>883</v>
      </c>
      <c r="E40" s="114">
        <v>932</v>
      </c>
      <c r="F40" s="114">
        <v>898</v>
      </c>
      <c r="G40" s="114">
        <v>982</v>
      </c>
      <c r="H40" s="140">
        <v>884</v>
      </c>
      <c r="I40" s="115">
        <v>-1</v>
      </c>
      <c r="J40" s="116">
        <v>-0.11312217194570136</v>
      </c>
    </row>
    <row r="41" spans="1:10" s="110" customFormat="1" ht="13.5" customHeight="1" x14ac:dyDescent="0.2">
      <c r="A41" s="118"/>
      <c r="B41" s="121" t="s">
        <v>109</v>
      </c>
      <c r="C41" s="113">
        <v>35.979292493528902</v>
      </c>
      <c r="D41" s="115">
        <v>1668</v>
      </c>
      <c r="E41" s="114">
        <v>1789</v>
      </c>
      <c r="F41" s="114">
        <v>1770</v>
      </c>
      <c r="G41" s="114">
        <v>1816</v>
      </c>
      <c r="H41" s="140">
        <v>1832</v>
      </c>
      <c r="I41" s="115">
        <v>-164</v>
      </c>
      <c r="J41" s="116">
        <v>-8.9519650655021827</v>
      </c>
    </row>
    <row r="42" spans="1:10" s="110" customFormat="1" ht="13.5" customHeight="1" x14ac:dyDescent="0.2">
      <c r="A42" s="118"/>
      <c r="B42" s="121" t="s">
        <v>110</v>
      </c>
      <c r="C42" s="113">
        <v>19.974115616911131</v>
      </c>
      <c r="D42" s="115">
        <v>926</v>
      </c>
      <c r="E42" s="114">
        <v>947</v>
      </c>
      <c r="F42" s="114">
        <v>948</v>
      </c>
      <c r="G42" s="114">
        <v>948</v>
      </c>
      <c r="H42" s="140">
        <v>960</v>
      </c>
      <c r="I42" s="115">
        <v>-34</v>
      </c>
      <c r="J42" s="116">
        <v>-3.5416666666666665</v>
      </c>
    </row>
    <row r="43" spans="1:10" s="110" customFormat="1" ht="13.5" customHeight="1" x14ac:dyDescent="0.2">
      <c r="A43" s="120"/>
      <c r="B43" s="121" t="s">
        <v>111</v>
      </c>
      <c r="C43" s="113">
        <v>25</v>
      </c>
      <c r="D43" s="115">
        <v>1159</v>
      </c>
      <c r="E43" s="114">
        <v>1184</v>
      </c>
      <c r="F43" s="114">
        <v>1164</v>
      </c>
      <c r="G43" s="114">
        <v>1131</v>
      </c>
      <c r="H43" s="140">
        <v>1085</v>
      </c>
      <c r="I43" s="115">
        <v>74</v>
      </c>
      <c r="J43" s="116">
        <v>6.8202764976958523</v>
      </c>
    </row>
    <row r="44" spans="1:10" s="110" customFormat="1" ht="13.5" customHeight="1" x14ac:dyDescent="0.2">
      <c r="A44" s="120"/>
      <c r="B44" s="121" t="s">
        <v>112</v>
      </c>
      <c r="C44" s="113">
        <v>2.3080241587575494</v>
      </c>
      <c r="D44" s="115">
        <v>107</v>
      </c>
      <c r="E44" s="114">
        <v>131</v>
      </c>
      <c r="F44" s="114">
        <v>132</v>
      </c>
      <c r="G44" s="114">
        <v>111</v>
      </c>
      <c r="H44" s="140">
        <v>95</v>
      </c>
      <c r="I44" s="115">
        <v>12</v>
      </c>
      <c r="J44" s="116">
        <v>12.631578947368421</v>
      </c>
    </row>
    <row r="45" spans="1:10" s="110" customFormat="1" ht="13.5" customHeight="1" x14ac:dyDescent="0.2">
      <c r="A45" s="118" t="s">
        <v>113</v>
      </c>
      <c r="B45" s="122" t="s">
        <v>116</v>
      </c>
      <c r="C45" s="113">
        <v>84.62036238136325</v>
      </c>
      <c r="D45" s="115">
        <v>3923</v>
      </c>
      <c r="E45" s="114">
        <v>4131</v>
      </c>
      <c r="F45" s="114">
        <v>4095</v>
      </c>
      <c r="G45" s="114">
        <v>4190</v>
      </c>
      <c r="H45" s="140">
        <v>4057</v>
      </c>
      <c r="I45" s="115">
        <v>-134</v>
      </c>
      <c r="J45" s="116">
        <v>-3.3029332018733055</v>
      </c>
    </row>
    <row r="46" spans="1:10" s="110" customFormat="1" ht="13.5" customHeight="1" x14ac:dyDescent="0.2">
      <c r="A46" s="118"/>
      <c r="B46" s="119" t="s">
        <v>117</v>
      </c>
      <c r="C46" s="113">
        <v>15.120793787748058</v>
      </c>
      <c r="D46" s="115">
        <v>701</v>
      </c>
      <c r="E46" s="114">
        <v>705</v>
      </c>
      <c r="F46" s="114">
        <v>670</v>
      </c>
      <c r="G46" s="114">
        <v>671</v>
      </c>
      <c r="H46" s="140">
        <v>689</v>
      </c>
      <c r="I46" s="115">
        <v>12</v>
      </c>
      <c r="J46" s="116">
        <v>1.741654571843251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2718</v>
      </c>
      <c r="E48" s="114">
        <v>2832</v>
      </c>
      <c r="F48" s="114">
        <v>2896</v>
      </c>
      <c r="G48" s="114">
        <v>2773</v>
      </c>
      <c r="H48" s="140">
        <v>2736</v>
      </c>
      <c r="I48" s="115">
        <v>-18</v>
      </c>
      <c r="J48" s="116">
        <v>-0.65789473684210531</v>
      </c>
    </row>
    <row r="49" spans="1:12" s="110" customFormat="1" ht="13.5" customHeight="1" x14ac:dyDescent="0.2">
      <c r="A49" s="118" t="s">
        <v>105</v>
      </c>
      <c r="B49" s="119" t="s">
        <v>106</v>
      </c>
      <c r="C49" s="113">
        <v>43.451066961000734</v>
      </c>
      <c r="D49" s="115">
        <v>1181</v>
      </c>
      <c r="E49" s="114">
        <v>1219</v>
      </c>
      <c r="F49" s="114">
        <v>1245</v>
      </c>
      <c r="G49" s="114">
        <v>1197</v>
      </c>
      <c r="H49" s="140">
        <v>1179</v>
      </c>
      <c r="I49" s="115">
        <v>2</v>
      </c>
      <c r="J49" s="116">
        <v>0.16963528413910092</v>
      </c>
    </row>
    <row r="50" spans="1:12" s="110" customFormat="1" ht="13.5" customHeight="1" x14ac:dyDescent="0.2">
      <c r="A50" s="120"/>
      <c r="B50" s="119" t="s">
        <v>107</v>
      </c>
      <c r="C50" s="113">
        <v>56.548933038999266</v>
      </c>
      <c r="D50" s="115">
        <v>1537</v>
      </c>
      <c r="E50" s="114">
        <v>1613</v>
      </c>
      <c r="F50" s="114">
        <v>1651</v>
      </c>
      <c r="G50" s="114">
        <v>1576</v>
      </c>
      <c r="H50" s="140">
        <v>1557</v>
      </c>
      <c r="I50" s="115">
        <v>-20</v>
      </c>
      <c r="J50" s="116">
        <v>-1.2845215157353886</v>
      </c>
    </row>
    <row r="51" spans="1:12" s="110" customFormat="1" ht="13.5" customHeight="1" x14ac:dyDescent="0.2">
      <c r="A51" s="118" t="s">
        <v>105</v>
      </c>
      <c r="B51" s="121" t="s">
        <v>108</v>
      </c>
      <c r="C51" s="113">
        <v>10.448859455481973</v>
      </c>
      <c r="D51" s="115">
        <v>284</v>
      </c>
      <c r="E51" s="114">
        <v>326</v>
      </c>
      <c r="F51" s="114">
        <v>342</v>
      </c>
      <c r="G51" s="114">
        <v>305</v>
      </c>
      <c r="H51" s="140">
        <v>306</v>
      </c>
      <c r="I51" s="115">
        <v>-22</v>
      </c>
      <c r="J51" s="116">
        <v>-7.1895424836601309</v>
      </c>
    </row>
    <row r="52" spans="1:12" s="110" customFormat="1" ht="13.5" customHeight="1" x14ac:dyDescent="0.2">
      <c r="A52" s="118"/>
      <c r="B52" s="121" t="s">
        <v>109</v>
      </c>
      <c r="C52" s="113">
        <v>69.278881530537163</v>
      </c>
      <c r="D52" s="115">
        <v>1883</v>
      </c>
      <c r="E52" s="114">
        <v>1951</v>
      </c>
      <c r="F52" s="114">
        <v>1997</v>
      </c>
      <c r="G52" s="114">
        <v>1918</v>
      </c>
      <c r="H52" s="140">
        <v>1889</v>
      </c>
      <c r="I52" s="115">
        <v>-6</v>
      </c>
      <c r="J52" s="116">
        <v>-0.31762837480148226</v>
      </c>
    </row>
    <row r="53" spans="1:12" s="110" customFormat="1" ht="13.5" customHeight="1" x14ac:dyDescent="0.2">
      <c r="A53" s="118"/>
      <c r="B53" s="121" t="s">
        <v>110</v>
      </c>
      <c r="C53" s="113">
        <v>19.16850625459897</v>
      </c>
      <c r="D53" s="115">
        <v>521</v>
      </c>
      <c r="E53" s="114">
        <v>524</v>
      </c>
      <c r="F53" s="114">
        <v>529</v>
      </c>
      <c r="G53" s="114">
        <v>517</v>
      </c>
      <c r="H53" s="140">
        <v>510</v>
      </c>
      <c r="I53" s="115">
        <v>11</v>
      </c>
      <c r="J53" s="116">
        <v>2.1568627450980391</v>
      </c>
    </row>
    <row r="54" spans="1:12" s="110" customFormat="1" ht="13.5" customHeight="1" x14ac:dyDescent="0.2">
      <c r="A54" s="120"/>
      <c r="B54" s="121" t="s">
        <v>111</v>
      </c>
      <c r="C54" s="113">
        <v>1.1037527593818985</v>
      </c>
      <c r="D54" s="115">
        <v>30</v>
      </c>
      <c r="E54" s="114">
        <v>31</v>
      </c>
      <c r="F54" s="114">
        <v>28</v>
      </c>
      <c r="G54" s="114">
        <v>33</v>
      </c>
      <c r="H54" s="140">
        <v>31</v>
      </c>
      <c r="I54" s="115">
        <v>-1</v>
      </c>
      <c r="J54" s="116">
        <v>-3.225806451612903</v>
      </c>
    </row>
    <row r="55" spans="1:12" s="110" customFormat="1" ht="13.5" customHeight="1" x14ac:dyDescent="0.2">
      <c r="A55" s="120"/>
      <c r="B55" s="121" t="s">
        <v>112</v>
      </c>
      <c r="C55" s="113">
        <v>0.22075055187637968</v>
      </c>
      <c r="D55" s="115">
        <v>6</v>
      </c>
      <c r="E55" s="114">
        <v>8</v>
      </c>
      <c r="F55" s="114">
        <v>8</v>
      </c>
      <c r="G55" s="114">
        <v>8</v>
      </c>
      <c r="H55" s="140">
        <v>6</v>
      </c>
      <c r="I55" s="115">
        <v>0</v>
      </c>
      <c r="J55" s="116">
        <v>0</v>
      </c>
    </row>
    <row r="56" spans="1:12" s="110" customFormat="1" ht="13.5" customHeight="1" x14ac:dyDescent="0.2">
      <c r="A56" s="118" t="s">
        <v>113</v>
      </c>
      <c r="B56" s="122" t="s">
        <v>116</v>
      </c>
      <c r="C56" s="113">
        <v>86.534216335540833</v>
      </c>
      <c r="D56" s="115">
        <v>2352</v>
      </c>
      <c r="E56" s="114">
        <v>2450</v>
      </c>
      <c r="F56" s="114">
        <v>2514</v>
      </c>
      <c r="G56" s="114">
        <v>2409</v>
      </c>
      <c r="H56" s="140">
        <v>2372</v>
      </c>
      <c r="I56" s="115">
        <v>-20</v>
      </c>
      <c r="J56" s="116">
        <v>-0.84317032040472173</v>
      </c>
    </row>
    <row r="57" spans="1:12" s="110" customFormat="1" ht="13.5" customHeight="1" x14ac:dyDescent="0.2">
      <c r="A57" s="142"/>
      <c r="B57" s="124" t="s">
        <v>117</v>
      </c>
      <c r="C57" s="125">
        <v>13.465783664459162</v>
      </c>
      <c r="D57" s="143">
        <v>366</v>
      </c>
      <c r="E57" s="144">
        <v>382</v>
      </c>
      <c r="F57" s="144">
        <v>382</v>
      </c>
      <c r="G57" s="144">
        <v>364</v>
      </c>
      <c r="H57" s="145">
        <v>364</v>
      </c>
      <c r="I57" s="143">
        <v>2</v>
      </c>
      <c r="J57" s="146">
        <v>0.5494505494505495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34273</v>
      </c>
      <c r="E12" s="236">
        <v>34341</v>
      </c>
      <c r="F12" s="114">
        <v>34729</v>
      </c>
      <c r="G12" s="114">
        <v>34080</v>
      </c>
      <c r="H12" s="140">
        <v>34125</v>
      </c>
      <c r="I12" s="115">
        <v>148</v>
      </c>
      <c r="J12" s="116">
        <v>0.43369963369963371</v>
      </c>
    </row>
    <row r="13" spans="1:15" s="110" customFormat="1" ht="12" customHeight="1" x14ac:dyDescent="0.2">
      <c r="A13" s="118" t="s">
        <v>105</v>
      </c>
      <c r="B13" s="119" t="s">
        <v>106</v>
      </c>
      <c r="C13" s="113">
        <v>55.36428092084148</v>
      </c>
      <c r="D13" s="115">
        <v>18975</v>
      </c>
      <c r="E13" s="114">
        <v>19004</v>
      </c>
      <c r="F13" s="114">
        <v>19424</v>
      </c>
      <c r="G13" s="114">
        <v>19087</v>
      </c>
      <c r="H13" s="140">
        <v>18984</v>
      </c>
      <c r="I13" s="115">
        <v>-9</v>
      </c>
      <c r="J13" s="116">
        <v>-4.7408343868520858E-2</v>
      </c>
    </row>
    <row r="14" spans="1:15" s="110" customFormat="1" ht="12" customHeight="1" x14ac:dyDescent="0.2">
      <c r="A14" s="118"/>
      <c r="B14" s="119" t="s">
        <v>107</v>
      </c>
      <c r="C14" s="113">
        <v>44.63571907915852</v>
      </c>
      <c r="D14" s="115">
        <v>15298</v>
      </c>
      <c r="E14" s="114">
        <v>15337</v>
      </c>
      <c r="F14" s="114">
        <v>15305</v>
      </c>
      <c r="G14" s="114">
        <v>14993</v>
      </c>
      <c r="H14" s="140">
        <v>15141</v>
      </c>
      <c r="I14" s="115">
        <v>157</v>
      </c>
      <c r="J14" s="116">
        <v>1.0369196222178192</v>
      </c>
    </row>
    <row r="15" spans="1:15" s="110" customFormat="1" ht="12" customHeight="1" x14ac:dyDescent="0.2">
      <c r="A15" s="118" t="s">
        <v>105</v>
      </c>
      <c r="B15" s="121" t="s">
        <v>108</v>
      </c>
      <c r="C15" s="113">
        <v>12.33915910483471</v>
      </c>
      <c r="D15" s="115">
        <v>4229</v>
      </c>
      <c r="E15" s="114">
        <v>4424</v>
      </c>
      <c r="F15" s="114">
        <v>4535</v>
      </c>
      <c r="G15" s="114">
        <v>3945</v>
      </c>
      <c r="H15" s="140">
        <v>4248</v>
      </c>
      <c r="I15" s="115">
        <v>-19</v>
      </c>
      <c r="J15" s="116">
        <v>-0.4472693032015066</v>
      </c>
    </row>
    <row r="16" spans="1:15" s="110" customFormat="1" ht="12" customHeight="1" x14ac:dyDescent="0.2">
      <c r="A16" s="118"/>
      <c r="B16" s="121" t="s">
        <v>109</v>
      </c>
      <c r="C16" s="113">
        <v>66.407959618358475</v>
      </c>
      <c r="D16" s="115">
        <v>22760</v>
      </c>
      <c r="E16" s="114">
        <v>22724</v>
      </c>
      <c r="F16" s="114">
        <v>23037</v>
      </c>
      <c r="G16" s="114">
        <v>23078</v>
      </c>
      <c r="H16" s="140">
        <v>22891</v>
      </c>
      <c r="I16" s="115">
        <v>-131</v>
      </c>
      <c r="J16" s="116">
        <v>-0.57227731422829931</v>
      </c>
    </row>
    <row r="17" spans="1:10" s="110" customFormat="1" ht="12" customHeight="1" x14ac:dyDescent="0.2">
      <c r="A17" s="118"/>
      <c r="B17" s="121" t="s">
        <v>110</v>
      </c>
      <c r="C17" s="113">
        <v>20.149972281387683</v>
      </c>
      <c r="D17" s="115">
        <v>6906</v>
      </c>
      <c r="E17" s="114">
        <v>6818</v>
      </c>
      <c r="F17" s="114">
        <v>6801</v>
      </c>
      <c r="G17" s="114">
        <v>6718</v>
      </c>
      <c r="H17" s="140">
        <v>6654</v>
      </c>
      <c r="I17" s="115">
        <v>252</v>
      </c>
      <c r="J17" s="116">
        <v>3.7871956717763751</v>
      </c>
    </row>
    <row r="18" spans="1:10" s="110" customFormat="1" ht="12" customHeight="1" x14ac:dyDescent="0.2">
      <c r="A18" s="120"/>
      <c r="B18" s="121" t="s">
        <v>111</v>
      </c>
      <c r="C18" s="113">
        <v>1.1029089954191347</v>
      </c>
      <c r="D18" s="115">
        <v>378</v>
      </c>
      <c r="E18" s="114">
        <v>375</v>
      </c>
      <c r="F18" s="114">
        <v>356</v>
      </c>
      <c r="G18" s="114">
        <v>339</v>
      </c>
      <c r="H18" s="140">
        <v>332</v>
      </c>
      <c r="I18" s="115">
        <v>46</v>
      </c>
      <c r="J18" s="116">
        <v>13.855421686746988</v>
      </c>
    </row>
    <row r="19" spans="1:10" s="110" customFormat="1" ht="12" customHeight="1" x14ac:dyDescent="0.2">
      <c r="A19" s="120"/>
      <c r="B19" s="121" t="s">
        <v>112</v>
      </c>
      <c r="C19" s="113">
        <v>0.32970559915968839</v>
      </c>
      <c r="D19" s="115">
        <v>113</v>
      </c>
      <c r="E19" s="114">
        <v>111</v>
      </c>
      <c r="F19" s="114">
        <v>93</v>
      </c>
      <c r="G19" s="114">
        <v>82</v>
      </c>
      <c r="H19" s="140">
        <v>81</v>
      </c>
      <c r="I19" s="115">
        <v>32</v>
      </c>
      <c r="J19" s="116">
        <v>39.506172839506171</v>
      </c>
    </row>
    <row r="20" spans="1:10" s="110" customFormat="1" ht="12" customHeight="1" x14ac:dyDescent="0.2">
      <c r="A20" s="118" t="s">
        <v>113</v>
      </c>
      <c r="B20" s="119" t="s">
        <v>181</v>
      </c>
      <c r="C20" s="113">
        <v>72.421439617191382</v>
      </c>
      <c r="D20" s="115">
        <v>24821</v>
      </c>
      <c r="E20" s="114">
        <v>24862</v>
      </c>
      <c r="F20" s="114">
        <v>25215</v>
      </c>
      <c r="G20" s="114">
        <v>24667</v>
      </c>
      <c r="H20" s="140">
        <v>24725</v>
      </c>
      <c r="I20" s="115">
        <v>96</v>
      </c>
      <c r="J20" s="116">
        <v>0.38827098078867545</v>
      </c>
    </row>
    <row r="21" spans="1:10" s="110" customFormat="1" ht="12" customHeight="1" x14ac:dyDescent="0.2">
      <c r="A21" s="118"/>
      <c r="B21" s="119" t="s">
        <v>182</v>
      </c>
      <c r="C21" s="113">
        <v>27.578560382808625</v>
      </c>
      <c r="D21" s="115">
        <v>9452</v>
      </c>
      <c r="E21" s="114">
        <v>9479</v>
      </c>
      <c r="F21" s="114">
        <v>9514</v>
      </c>
      <c r="G21" s="114">
        <v>9413</v>
      </c>
      <c r="H21" s="140">
        <v>9400</v>
      </c>
      <c r="I21" s="115">
        <v>52</v>
      </c>
      <c r="J21" s="116">
        <v>0.55319148936170215</v>
      </c>
    </row>
    <row r="22" spans="1:10" s="110" customFormat="1" ht="12" customHeight="1" x14ac:dyDescent="0.2">
      <c r="A22" s="118" t="s">
        <v>113</v>
      </c>
      <c r="B22" s="119" t="s">
        <v>116</v>
      </c>
      <c r="C22" s="113">
        <v>82.236746126688644</v>
      </c>
      <c r="D22" s="115">
        <v>28185</v>
      </c>
      <c r="E22" s="114">
        <v>28412</v>
      </c>
      <c r="F22" s="114">
        <v>28605</v>
      </c>
      <c r="G22" s="114">
        <v>27998</v>
      </c>
      <c r="H22" s="140">
        <v>28182</v>
      </c>
      <c r="I22" s="115">
        <v>3</v>
      </c>
      <c r="J22" s="116">
        <v>1.0645092612305727E-2</v>
      </c>
    </row>
    <row r="23" spans="1:10" s="110" customFormat="1" ht="12" customHeight="1" x14ac:dyDescent="0.2">
      <c r="A23" s="118"/>
      <c r="B23" s="119" t="s">
        <v>117</v>
      </c>
      <c r="C23" s="113">
        <v>17.725323140664663</v>
      </c>
      <c r="D23" s="115">
        <v>6075</v>
      </c>
      <c r="E23" s="114">
        <v>5919</v>
      </c>
      <c r="F23" s="114">
        <v>6111</v>
      </c>
      <c r="G23" s="114">
        <v>6071</v>
      </c>
      <c r="H23" s="140">
        <v>5932</v>
      </c>
      <c r="I23" s="115">
        <v>143</v>
      </c>
      <c r="J23" s="116">
        <v>2.4106540795684421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34040</v>
      </c>
      <c r="E64" s="236">
        <v>34183</v>
      </c>
      <c r="F64" s="236">
        <v>34540</v>
      </c>
      <c r="G64" s="236">
        <v>33865</v>
      </c>
      <c r="H64" s="140">
        <v>33778</v>
      </c>
      <c r="I64" s="115">
        <v>262</v>
      </c>
      <c r="J64" s="116">
        <v>0.77565279175794899</v>
      </c>
    </row>
    <row r="65" spans="1:12" s="110" customFormat="1" ht="12" customHeight="1" x14ac:dyDescent="0.2">
      <c r="A65" s="118" t="s">
        <v>105</v>
      </c>
      <c r="B65" s="119" t="s">
        <v>106</v>
      </c>
      <c r="C65" s="113">
        <v>56.603995299647472</v>
      </c>
      <c r="D65" s="235">
        <v>19268</v>
      </c>
      <c r="E65" s="236">
        <v>19317</v>
      </c>
      <c r="F65" s="236">
        <v>19691</v>
      </c>
      <c r="G65" s="236">
        <v>19276</v>
      </c>
      <c r="H65" s="140">
        <v>19216</v>
      </c>
      <c r="I65" s="115">
        <v>52</v>
      </c>
      <c r="J65" s="116">
        <v>0.27060782681099083</v>
      </c>
    </row>
    <row r="66" spans="1:12" s="110" customFormat="1" ht="12" customHeight="1" x14ac:dyDescent="0.2">
      <c r="A66" s="118"/>
      <c r="B66" s="119" t="s">
        <v>107</v>
      </c>
      <c r="C66" s="113">
        <v>43.396004700352528</v>
      </c>
      <c r="D66" s="235">
        <v>14772</v>
      </c>
      <c r="E66" s="236">
        <v>14866</v>
      </c>
      <c r="F66" s="236">
        <v>14849</v>
      </c>
      <c r="G66" s="236">
        <v>14589</v>
      </c>
      <c r="H66" s="140">
        <v>14562</v>
      </c>
      <c r="I66" s="115">
        <v>210</v>
      </c>
      <c r="J66" s="116">
        <v>1.442109600329625</v>
      </c>
    </row>
    <row r="67" spans="1:12" s="110" customFormat="1" ht="12" customHeight="1" x14ac:dyDescent="0.2">
      <c r="A67" s="118" t="s">
        <v>105</v>
      </c>
      <c r="B67" s="121" t="s">
        <v>108</v>
      </c>
      <c r="C67" s="113">
        <v>11.574618096357227</v>
      </c>
      <c r="D67" s="235">
        <v>3940</v>
      </c>
      <c r="E67" s="236">
        <v>4057</v>
      </c>
      <c r="F67" s="236">
        <v>4221</v>
      </c>
      <c r="G67" s="236">
        <v>3796</v>
      </c>
      <c r="H67" s="140">
        <v>3900</v>
      </c>
      <c r="I67" s="115">
        <v>40</v>
      </c>
      <c r="J67" s="116">
        <v>1.0256410256410255</v>
      </c>
    </row>
    <row r="68" spans="1:12" s="110" customFormat="1" ht="12" customHeight="1" x14ac:dyDescent="0.2">
      <c r="A68" s="118"/>
      <c r="B68" s="121" t="s">
        <v>109</v>
      </c>
      <c r="C68" s="113">
        <v>67.799647473560512</v>
      </c>
      <c r="D68" s="235">
        <v>23079</v>
      </c>
      <c r="E68" s="236">
        <v>23188</v>
      </c>
      <c r="F68" s="236">
        <v>23411</v>
      </c>
      <c r="G68" s="236">
        <v>23273</v>
      </c>
      <c r="H68" s="140">
        <v>23160</v>
      </c>
      <c r="I68" s="115">
        <v>-81</v>
      </c>
      <c r="J68" s="116">
        <v>-0.34974093264248707</v>
      </c>
    </row>
    <row r="69" spans="1:12" s="110" customFormat="1" ht="12" customHeight="1" x14ac:dyDescent="0.2">
      <c r="A69" s="118"/>
      <c r="B69" s="121" t="s">
        <v>110</v>
      </c>
      <c r="C69" s="113">
        <v>19.509400705052879</v>
      </c>
      <c r="D69" s="235">
        <v>6641</v>
      </c>
      <c r="E69" s="236">
        <v>6559</v>
      </c>
      <c r="F69" s="236">
        <v>6547</v>
      </c>
      <c r="G69" s="236">
        <v>6452</v>
      </c>
      <c r="H69" s="140">
        <v>6389</v>
      </c>
      <c r="I69" s="115">
        <v>252</v>
      </c>
      <c r="J69" s="116">
        <v>3.944279229926436</v>
      </c>
    </row>
    <row r="70" spans="1:12" s="110" customFormat="1" ht="12" customHeight="1" x14ac:dyDescent="0.2">
      <c r="A70" s="120"/>
      <c r="B70" s="121" t="s">
        <v>111</v>
      </c>
      <c r="C70" s="113">
        <v>1.1163337250293772</v>
      </c>
      <c r="D70" s="235">
        <v>380</v>
      </c>
      <c r="E70" s="236">
        <v>379</v>
      </c>
      <c r="F70" s="236">
        <v>361</v>
      </c>
      <c r="G70" s="236">
        <v>344</v>
      </c>
      <c r="H70" s="140">
        <v>329</v>
      </c>
      <c r="I70" s="115">
        <v>51</v>
      </c>
      <c r="J70" s="116">
        <v>15.501519756838906</v>
      </c>
    </row>
    <row r="71" spans="1:12" s="110" customFormat="1" ht="12" customHeight="1" x14ac:dyDescent="0.2">
      <c r="A71" s="120"/>
      <c r="B71" s="121" t="s">
        <v>112</v>
      </c>
      <c r="C71" s="113">
        <v>0.31727379553466512</v>
      </c>
      <c r="D71" s="235">
        <v>108</v>
      </c>
      <c r="E71" s="236">
        <v>118</v>
      </c>
      <c r="F71" s="236">
        <v>108</v>
      </c>
      <c r="G71" s="236">
        <v>98</v>
      </c>
      <c r="H71" s="140">
        <v>80</v>
      </c>
      <c r="I71" s="115">
        <v>28</v>
      </c>
      <c r="J71" s="116">
        <v>35</v>
      </c>
    </row>
    <row r="72" spans="1:12" s="110" customFormat="1" ht="12" customHeight="1" x14ac:dyDescent="0.2">
      <c r="A72" s="118" t="s">
        <v>113</v>
      </c>
      <c r="B72" s="119" t="s">
        <v>181</v>
      </c>
      <c r="C72" s="113">
        <v>72.373678025851945</v>
      </c>
      <c r="D72" s="235">
        <v>24636</v>
      </c>
      <c r="E72" s="236">
        <v>24721</v>
      </c>
      <c r="F72" s="236">
        <v>25016</v>
      </c>
      <c r="G72" s="236">
        <v>24468</v>
      </c>
      <c r="H72" s="140">
        <v>24526</v>
      </c>
      <c r="I72" s="115">
        <v>110</v>
      </c>
      <c r="J72" s="116">
        <v>0.44850362880208761</v>
      </c>
    </row>
    <row r="73" spans="1:12" s="110" customFormat="1" ht="12" customHeight="1" x14ac:dyDescent="0.2">
      <c r="A73" s="118"/>
      <c r="B73" s="119" t="s">
        <v>182</v>
      </c>
      <c r="C73" s="113">
        <v>27.626321974148063</v>
      </c>
      <c r="D73" s="115">
        <v>9404</v>
      </c>
      <c r="E73" s="114">
        <v>9462</v>
      </c>
      <c r="F73" s="114">
        <v>9524</v>
      </c>
      <c r="G73" s="114">
        <v>9397</v>
      </c>
      <c r="H73" s="140">
        <v>9252</v>
      </c>
      <c r="I73" s="115">
        <v>152</v>
      </c>
      <c r="J73" s="116">
        <v>1.6428880242109813</v>
      </c>
    </row>
    <row r="74" spans="1:12" s="110" customFormat="1" ht="12" customHeight="1" x14ac:dyDescent="0.2">
      <c r="A74" s="118" t="s">
        <v>113</v>
      </c>
      <c r="B74" s="119" t="s">
        <v>116</v>
      </c>
      <c r="C74" s="113">
        <v>79.923619271445361</v>
      </c>
      <c r="D74" s="115">
        <v>27206</v>
      </c>
      <c r="E74" s="114">
        <v>27488</v>
      </c>
      <c r="F74" s="114">
        <v>27642</v>
      </c>
      <c r="G74" s="114">
        <v>27157</v>
      </c>
      <c r="H74" s="140">
        <v>27246</v>
      </c>
      <c r="I74" s="115">
        <v>-40</v>
      </c>
      <c r="J74" s="116">
        <v>-0.14681054099684357</v>
      </c>
    </row>
    <row r="75" spans="1:12" s="110" customFormat="1" ht="12" customHeight="1" x14ac:dyDescent="0.2">
      <c r="A75" s="142"/>
      <c r="B75" s="124" t="s">
        <v>117</v>
      </c>
      <c r="C75" s="125">
        <v>20.014688601645123</v>
      </c>
      <c r="D75" s="143">
        <v>6813</v>
      </c>
      <c r="E75" s="144">
        <v>6675</v>
      </c>
      <c r="F75" s="144">
        <v>6877</v>
      </c>
      <c r="G75" s="144">
        <v>6689</v>
      </c>
      <c r="H75" s="145">
        <v>6511</v>
      </c>
      <c r="I75" s="143">
        <v>302</v>
      </c>
      <c r="J75" s="146">
        <v>4.6383044079250499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34273</v>
      </c>
      <c r="G11" s="114">
        <v>34341</v>
      </c>
      <c r="H11" s="114">
        <v>34729</v>
      </c>
      <c r="I11" s="114">
        <v>34080</v>
      </c>
      <c r="J11" s="140">
        <v>34125</v>
      </c>
      <c r="K11" s="114">
        <v>148</v>
      </c>
      <c r="L11" s="116">
        <v>0.43369963369963371</v>
      </c>
    </row>
    <row r="12" spans="1:17" s="110" customFormat="1" ht="24.95" customHeight="1" x14ac:dyDescent="0.2">
      <c r="A12" s="604" t="s">
        <v>185</v>
      </c>
      <c r="B12" s="605"/>
      <c r="C12" s="605"/>
      <c r="D12" s="606"/>
      <c r="E12" s="113">
        <v>55.36428092084148</v>
      </c>
      <c r="F12" s="115">
        <v>18975</v>
      </c>
      <c r="G12" s="114">
        <v>19004</v>
      </c>
      <c r="H12" s="114">
        <v>19424</v>
      </c>
      <c r="I12" s="114">
        <v>19087</v>
      </c>
      <c r="J12" s="140">
        <v>18984</v>
      </c>
      <c r="K12" s="114">
        <v>-9</v>
      </c>
      <c r="L12" s="116">
        <v>-4.7408343868520858E-2</v>
      </c>
    </row>
    <row r="13" spans="1:17" s="110" customFormat="1" ht="15" customHeight="1" x14ac:dyDescent="0.2">
      <c r="A13" s="120"/>
      <c r="B13" s="612" t="s">
        <v>107</v>
      </c>
      <c r="C13" s="612"/>
      <c r="E13" s="113">
        <v>44.63571907915852</v>
      </c>
      <c r="F13" s="115">
        <v>15298</v>
      </c>
      <c r="G13" s="114">
        <v>15337</v>
      </c>
      <c r="H13" s="114">
        <v>15305</v>
      </c>
      <c r="I13" s="114">
        <v>14993</v>
      </c>
      <c r="J13" s="140">
        <v>15141</v>
      </c>
      <c r="K13" s="114">
        <v>157</v>
      </c>
      <c r="L13" s="116">
        <v>1.0369196222178192</v>
      </c>
    </row>
    <row r="14" spans="1:17" s="110" customFormat="1" ht="24.95" customHeight="1" x14ac:dyDescent="0.2">
      <c r="A14" s="604" t="s">
        <v>186</v>
      </c>
      <c r="B14" s="605"/>
      <c r="C14" s="605"/>
      <c r="D14" s="606"/>
      <c r="E14" s="113">
        <v>12.33915910483471</v>
      </c>
      <c r="F14" s="115">
        <v>4229</v>
      </c>
      <c r="G14" s="114">
        <v>4424</v>
      </c>
      <c r="H14" s="114">
        <v>4535</v>
      </c>
      <c r="I14" s="114">
        <v>3945</v>
      </c>
      <c r="J14" s="140">
        <v>4248</v>
      </c>
      <c r="K14" s="114">
        <v>-19</v>
      </c>
      <c r="L14" s="116">
        <v>-0.4472693032015066</v>
      </c>
    </row>
    <row r="15" spans="1:17" s="110" customFormat="1" ht="15" customHeight="1" x14ac:dyDescent="0.2">
      <c r="A15" s="120"/>
      <c r="B15" s="119"/>
      <c r="C15" s="258" t="s">
        <v>106</v>
      </c>
      <c r="E15" s="113">
        <v>56.987467486403403</v>
      </c>
      <c r="F15" s="115">
        <v>2410</v>
      </c>
      <c r="G15" s="114">
        <v>2544</v>
      </c>
      <c r="H15" s="114">
        <v>2616</v>
      </c>
      <c r="I15" s="114">
        <v>2269</v>
      </c>
      <c r="J15" s="140">
        <v>2431</v>
      </c>
      <c r="K15" s="114">
        <v>-21</v>
      </c>
      <c r="L15" s="116">
        <v>-0.86384204031262857</v>
      </c>
    </row>
    <row r="16" spans="1:17" s="110" customFormat="1" ht="15" customHeight="1" x14ac:dyDescent="0.2">
      <c r="A16" s="120"/>
      <c r="B16" s="119"/>
      <c r="C16" s="258" t="s">
        <v>107</v>
      </c>
      <c r="E16" s="113">
        <v>43.012532513596597</v>
      </c>
      <c r="F16" s="115">
        <v>1819</v>
      </c>
      <c r="G16" s="114">
        <v>1880</v>
      </c>
      <c r="H16" s="114">
        <v>1919</v>
      </c>
      <c r="I16" s="114">
        <v>1676</v>
      </c>
      <c r="J16" s="140">
        <v>1817</v>
      </c>
      <c r="K16" s="114">
        <v>2</v>
      </c>
      <c r="L16" s="116">
        <v>0.11007154650522839</v>
      </c>
    </row>
    <row r="17" spans="1:12" s="110" customFormat="1" ht="15" customHeight="1" x14ac:dyDescent="0.2">
      <c r="A17" s="120"/>
      <c r="B17" s="121" t="s">
        <v>109</v>
      </c>
      <c r="C17" s="258"/>
      <c r="E17" s="113">
        <v>66.407959618358475</v>
      </c>
      <c r="F17" s="115">
        <v>22760</v>
      </c>
      <c r="G17" s="114">
        <v>22724</v>
      </c>
      <c r="H17" s="114">
        <v>23037</v>
      </c>
      <c r="I17" s="114">
        <v>23078</v>
      </c>
      <c r="J17" s="140">
        <v>22891</v>
      </c>
      <c r="K17" s="114">
        <v>-131</v>
      </c>
      <c r="L17" s="116">
        <v>-0.57227731422829931</v>
      </c>
    </row>
    <row r="18" spans="1:12" s="110" customFormat="1" ht="15" customHeight="1" x14ac:dyDescent="0.2">
      <c r="A18" s="120"/>
      <c r="B18" s="119"/>
      <c r="C18" s="258" t="s">
        <v>106</v>
      </c>
      <c r="E18" s="113">
        <v>55.369068541300528</v>
      </c>
      <c r="F18" s="115">
        <v>12602</v>
      </c>
      <c r="G18" s="114">
        <v>12557</v>
      </c>
      <c r="H18" s="114">
        <v>12898</v>
      </c>
      <c r="I18" s="114">
        <v>12964</v>
      </c>
      <c r="J18" s="140">
        <v>12756</v>
      </c>
      <c r="K18" s="114">
        <v>-154</v>
      </c>
      <c r="L18" s="116">
        <v>-1.2072750078394481</v>
      </c>
    </row>
    <row r="19" spans="1:12" s="110" customFormat="1" ht="15" customHeight="1" x14ac:dyDescent="0.2">
      <c r="A19" s="120"/>
      <c r="B19" s="119"/>
      <c r="C19" s="258" t="s">
        <v>107</v>
      </c>
      <c r="E19" s="113">
        <v>44.630931458699472</v>
      </c>
      <c r="F19" s="115">
        <v>10158</v>
      </c>
      <c r="G19" s="114">
        <v>10167</v>
      </c>
      <c r="H19" s="114">
        <v>10139</v>
      </c>
      <c r="I19" s="114">
        <v>10114</v>
      </c>
      <c r="J19" s="140">
        <v>10135</v>
      </c>
      <c r="K19" s="114">
        <v>23</v>
      </c>
      <c r="L19" s="116">
        <v>0.22693635915145535</v>
      </c>
    </row>
    <row r="20" spans="1:12" s="110" customFormat="1" ht="15" customHeight="1" x14ac:dyDescent="0.2">
      <c r="A20" s="120"/>
      <c r="B20" s="121" t="s">
        <v>110</v>
      </c>
      <c r="C20" s="258"/>
      <c r="E20" s="113">
        <v>20.149972281387683</v>
      </c>
      <c r="F20" s="115">
        <v>6906</v>
      </c>
      <c r="G20" s="114">
        <v>6818</v>
      </c>
      <c r="H20" s="114">
        <v>6801</v>
      </c>
      <c r="I20" s="114">
        <v>6718</v>
      </c>
      <c r="J20" s="140">
        <v>6654</v>
      </c>
      <c r="K20" s="114">
        <v>252</v>
      </c>
      <c r="L20" s="116">
        <v>3.7871956717763751</v>
      </c>
    </row>
    <row r="21" spans="1:12" s="110" customFormat="1" ht="15" customHeight="1" x14ac:dyDescent="0.2">
      <c r="A21" s="120"/>
      <c r="B21" s="119"/>
      <c r="C21" s="258" t="s">
        <v>106</v>
      </c>
      <c r="E21" s="113">
        <v>54.257167680278016</v>
      </c>
      <c r="F21" s="115">
        <v>3747</v>
      </c>
      <c r="G21" s="114">
        <v>3686</v>
      </c>
      <c r="H21" s="114">
        <v>3692</v>
      </c>
      <c r="I21" s="114">
        <v>3650</v>
      </c>
      <c r="J21" s="140">
        <v>3591</v>
      </c>
      <c r="K21" s="114">
        <v>156</v>
      </c>
      <c r="L21" s="116">
        <v>4.3441938178780282</v>
      </c>
    </row>
    <row r="22" spans="1:12" s="110" customFormat="1" ht="15" customHeight="1" x14ac:dyDescent="0.2">
      <c r="A22" s="120"/>
      <c r="B22" s="119"/>
      <c r="C22" s="258" t="s">
        <v>107</v>
      </c>
      <c r="E22" s="113">
        <v>45.742832319721984</v>
      </c>
      <c r="F22" s="115">
        <v>3159</v>
      </c>
      <c r="G22" s="114">
        <v>3132</v>
      </c>
      <c r="H22" s="114">
        <v>3109</v>
      </c>
      <c r="I22" s="114">
        <v>3068</v>
      </c>
      <c r="J22" s="140">
        <v>3063</v>
      </c>
      <c r="K22" s="114">
        <v>96</v>
      </c>
      <c r="L22" s="116">
        <v>3.1341821743388834</v>
      </c>
    </row>
    <row r="23" spans="1:12" s="110" customFormat="1" ht="15" customHeight="1" x14ac:dyDescent="0.2">
      <c r="A23" s="120"/>
      <c r="B23" s="121" t="s">
        <v>111</v>
      </c>
      <c r="C23" s="258"/>
      <c r="E23" s="113">
        <v>1.1029089954191347</v>
      </c>
      <c r="F23" s="115">
        <v>378</v>
      </c>
      <c r="G23" s="114">
        <v>375</v>
      </c>
      <c r="H23" s="114">
        <v>356</v>
      </c>
      <c r="I23" s="114">
        <v>339</v>
      </c>
      <c r="J23" s="140">
        <v>332</v>
      </c>
      <c r="K23" s="114">
        <v>46</v>
      </c>
      <c r="L23" s="116">
        <v>13.855421686746988</v>
      </c>
    </row>
    <row r="24" spans="1:12" s="110" customFormat="1" ht="15" customHeight="1" x14ac:dyDescent="0.2">
      <c r="A24" s="120"/>
      <c r="B24" s="119"/>
      <c r="C24" s="258" t="s">
        <v>106</v>
      </c>
      <c r="E24" s="113">
        <v>57.142857142857146</v>
      </c>
      <c r="F24" s="115">
        <v>216</v>
      </c>
      <c r="G24" s="114">
        <v>217</v>
      </c>
      <c r="H24" s="114">
        <v>218</v>
      </c>
      <c r="I24" s="114">
        <v>204</v>
      </c>
      <c r="J24" s="140">
        <v>206</v>
      </c>
      <c r="K24" s="114">
        <v>10</v>
      </c>
      <c r="L24" s="116">
        <v>4.8543689320388346</v>
      </c>
    </row>
    <row r="25" spans="1:12" s="110" customFormat="1" ht="15" customHeight="1" x14ac:dyDescent="0.2">
      <c r="A25" s="120"/>
      <c r="B25" s="119"/>
      <c r="C25" s="258" t="s">
        <v>107</v>
      </c>
      <c r="E25" s="113">
        <v>42.857142857142854</v>
      </c>
      <c r="F25" s="115">
        <v>162</v>
      </c>
      <c r="G25" s="114">
        <v>158</v>
      </c>
      <c r="H25" s="114">
        <v>138</v>
      </c>
      <c r="I25" s="114">
        <v>135</v>
      </c>
      <c r="J25" s="140">
        <v>126</v>
      </c>
      <c r="K25" s="114">
        <v>36</v>
      </c>
      <c r="L25" s="116">
        <v>28.571428571428573</v>
      </c>
    </row>
    <row r="26" spans="1:12" s="110" customFormat="1" ht="15" customHeight="1" x14ac:dyDescent="0.2">
      <c r="A26" s="120"/>
      <c r="C26" s="121" t="s">
        <v>187</v>
      </c>
      <c r="D26" s="110" t="s">
        <v>188</v>
      </c>
      <c r="E26" s="113">
        <v>0.32970559915968839</v>
      </c>
      <c r="F26" s="115">
        <v>113</v>
      </c>
      <c r="G26" s="114">
        <v>111</v>
      </c>
      <c r="H26" s="114">
        <v>93</v>
      </c>
      <c r="I26" s="114">
        <v>82</v>
      </c>
      <c r="J26" s="140">
        <v>81</v>
      </c>
      <c r="K26" s="114">
        <v>32</v>
      </c>
      <c r="L26" s="116">
        <v>39.506172839506171</v>
      </c>
    </row>
    <row r="27" spans="1:12" s="110" customFormat="1" ht="15" customHeight="1" x14ac:dyDescent="0.2">
      <c r="A27" s="120"/>
      <c r="B27" s="119"/>
      <c r="D27" s="259" t="s">
        <v>106</v>
      </c>
      <c r="E27" s="113">
        <v>49.557522123893804</v>
      </c>
      <c r="F27" s="115">
        <v>56</v>
      </c>
      <c r="G27" s="114">
        <v>51</v>
      </c>
      <c r="H27" s="114">
        <v>48</v>
      </c>
      <c r="I27" s="114">
        <v>43</v>
      </c>
      <c r="J27" s="140">
        <v>45</v>
      </c>
      <c r="K27" s="114">
        <v>11</v>
      </c>
      <c r="L27" s="116">
        <v>24.444444444444443</v>
      </c>
    </row>
    <row r="28" spans="1:12" s="110" customFormat="1" ht="15" customHeight="1" x14ac:dyDescent="0.2">
      <c r="A28" s="120"/>
      <c r="B28" s="119"/>
      <c r="D28" s="259" t="s">
        <v>107</v>
      </c>
      <c r="E28" s="113">
        <v>50.442477876106196</v>
      </c>
      <c r="F28" s="115">
        <v>57</v>
      </c>
      <c r="G28" s="114">
        <v>60</v>
      </c>
      <c r="H28" s="114">
        <v>45</v>
      </c>
      <c r="I28" s="114">
        <v>39</v>
      </c>
      <c r="J28" s="140">
        <v>36</v>
      </c>
      <c r="K28" s="114">
        <v>21</v>
      </c>
      <c r="L28" s="116">
        <v>58.333333333333336</v>
      </c>
    </row>
    <row r="29" spans="1:12" s="110" customFormat="1" ht="24.95" customHeight="1" x14ac:dyDescent="0.2">
      <c r="A29" s="604" t="s">
        <v>189</v>
      </c>
      <c r="B29" s="605"/>
      <c r="C29" s="605"/>
      <c r="D29" s="606"/>
      <c r="E29" s="113">
        <v>82.236746126688644</v>
      </c>
      <c r="F29" s="115">
        <v>28185</v>
      </c>
      <c r="G29" s="114">
        <v>28412</v>
      </c>
      <c r="H29" s="114">
        <v>28605</v>
      </c>
      <c r="I29" s="114">
        <v>27998</v>
      </c>
      <c r="J29" s="140">
        <v>28182</v>
      </c>
      <c r="K29" s="114">
        <v>3</v>
      </c>
      <c r="L29" s="116">
        <v>1.0645092612305727E-2</v>
      </c>
    </row>
    <row r="30" spans="1:12" s="110" customFormat="1" ht="15" customHeight="1" x14ac:dyDescent="0.2">
      <c r="A30" s="120"/>
      <c r="B30" s="119"/>
      <c r="C30" s="258" t="s">
        <v>106</v>
      </c>
      <c r="E30" s="113">
        <v>53.287209508603866</v>
      </c>
      <c r="F30" s="115">
        <v>15019</v>
      </c>
      <c r="G30" s="114">
        <v>15179</v>
      </c>
      <c r="H30" s="114">
        <v>15339</v>
      </c>
      <c r="I30" s="114">
        <v>15035</v>
      </c>
      <c r="J30" s="140">
        <v>15087</v>
      </c>
      <c r="K30" s="114">
        <v>-68</v>
      </c>
      <c r="L30" s="116">
        <v>-0.45071916219261615</v>
      </c>
    </row>
    <row r="31" spans="1:12" s="110" customFormat="1" ht="15" customHeight="1" x14ac:dyDescent="0.2">
      <c r="A31" s="120"/>
      <c r="B31" s="119"/>
      <c r="C31" s="258" t="s">
        <v>107</v>
      </c>
      <c r="E31" s="113">
        <v>46.712790491396134</v>
      </c>
      <c r="F31" s="115">
        <v>13166</v>
      </c>
      <c r="G31" s="114">
        <v>13233</v>
      </c>
      <c r="H31" s="114">
        <v>13266</v>
      </c>
      <c r="I31" s="114">
        <v>12963</v>
      </c>
      <c r="J31" s="140">
        <v>13095</v>
      </c>
      <c r="K31" s="114">
        <v>71</v>
      </c>
      <c r="L31" s="116">
        <v>0.5421916762122948</v>
      </c>
    </row>
    <row r="32" spans="1:12" s="110" customFormat="1" ht="15" customHeight="1" x14ac:dyDescent="0.2">
      <c r="A32" s="120"/>
      <c r="B32" s="119" t="s">
        <v>117</v>
      </c>
      <c r="C32" s="258"/>
      <c r="E32" s="113">
        <v>17.725323140664663</v>
      </c>
      <c r="F32" s="115">
        <v>6075</v>
      </c>
      <c r="G32" s="114">
        <v>5919</v>
      </c>
      <c r="H32" s="114">
        <v>6111</v>
      </c>
      <c r="I32" s="114">
        <v>6071</v>
      </c>
      <c r="J32" s="140">
        <v>5932</v>
      </c>
      <c r="K32" s="114">
        <v>143</v>
      </c>
      <c r="L32" s="116">
        <v>2.4106540795684421</v>
      </c>
    </row>
    <row r="33" spans="1:12" s="110" customFormat="1" ht="15" customHeight="1" x14ac:dyDescent="0.2">
      <c r="A33" s="120"/>
      <c r="B33" s="119"/>
      <c r="C33" s="258" t="s">
        <v>106</v>
      </c>
      <c r="E33" s="113">
        <v>64.938271604938265</v>
      </c>
      <c r="F33" s="115">
        <v>3945</v>
      </c>
      <c r="G33" s="114">
        <v>3817</v>
      </c>
      <c r="H33" s="114">
        <v>4073</v>
      </c>
      <c r="I33" s="114">
        <v>4042</v>
      </c>
      <c r="J33" s="140">
        <v>3887</v>
      </c>
      <c r="K33" s="114">
        <v>58</v>
      </c>
      <c r="L33" s="116">
        <v>1.4921533316182145</v>
      </c>
    </row>
    <row r="34" spans="1:12" s="110" customFormat="1" ht="15" customHeight="1" x14ac:dyDescent="0.2">
      <c r="A34" s="120"/>
      <c r="B34" s="119"/>
      <c r="C34" s="258" t="s">
        <v>107</v>
      </c>
      <c r="E34" s="113">
        <v>35.061728395061728</v>
      </c>
      <c r="F34" s="115">
        <v>2130</v>
      </c>
      <c r="G34" s="114">
        <v>2102</v>
      </c>
      <c r="H34" s="114">
        <v>2038</v>
      </c>
      <c r="I34" s="114">
        <v>2029</v>
      </c>
      <c r="J34" s="140">
        <v>2045</v>
      </c>
      <c r="K34" s="114">
        <v>85</v>
      </c>
      <c r="L34" s="116">
        <v>4.1564792176039118</v>
      </c>
    </row>
    <row r="35" spans="1:12" s="110" customFormat="1" ht="24.95" customHeight="1" x14ac:dyDescent="0.2">
      <c r="A35" s="604" t="s">
        <v>190</v>
      </c>
      <c r="B35" s="605"/>
      <c r="C35" s="605"/>
      <c r="D35" s="606"/>
      <c r="E35" s="113">
        <v>72.421439617191382</v>
      </c>
      <c r="F35" s="115">
        <v>24821</v>
      </c>
      <c r="G35" s="114">
        <v>24862</v>
      </c>
      <c r="H35" s="114">
        <v>25215</v>
      </c>
      <c r="I35" s="114">
        <v>24667</v>
      </c>
      <c r="J35" s="140">
        <v>24725</v>
      </c>
      <c r="K35" s="114">
        <v>96</v>
      </c>
      <c r="L35" s="116">
        <v>0.38827098078867545</v>
      </c>
    </row>
    <row r="36" spans="1:12" s="110" customFormat="1" ht="15" customHeight="1" x14ac:dyDescent="0.2">
      <c r="A36" s="120"/>
      <c r="B36" s="119"/>
      <c r="C36" s="258" t="s">
        <v>106</v>
      </c>
      <c r="E36" s="113">
        <v>68.607227750694975</v>
      </c>
      <c r="F36" s="115">
        <v>17029</v>
      </c>
      <c r="G36" s="114">
        <v>17037</v>
      </c>
      <c r="H36" s="114">
        <v>17353</v>
      </c>
      <c r="I36" s="114">
        <v>17080</v>
      </c>
      <c r="J36" s="140">
        <v>17009</v>
      </c>
      <c r="K36" s="114">
        <v>20</v>
      </c>
      <c r="L36" s="116">
        <v>0.11758480804280087</v>
      </c>
    </row>
    <row r="37" spans="1:12" s="110" customFormat="1" ht="15" customHeight="1" x14ac:dyDescent="0.2">
      <c r="A37" s="120"/>
      <c r="B37" s="119"/>
      <c r="C37" s="258" t="s">
        <v>107</v>
      </c>
      <c r="E37" s="113">
        <v>31.392772249305025</v>
      </c>
      <c r="F37" s="115">
        <v>7792</v>
      </c>
      <c r="G37" s="114">
        <v>7825</v>
      </c>
      <c r="H37" s="114">
        <v>7862</v>
      </c>
      <c r="I37" s="114">
        <v>7587</v>
      </c>
      <c r="J37" s="140">
        <v>7716</v>
      </c>
      <c r="K37" s="114">
        <v>76</v>
      </c>
      <c r="L37" s="116">
        <v>0.98496630378434424</v>
      </c>
    </row>
    <row r="38" spans="1:12" s="110" customFormat="1" ht="15" customHeight="1" x14ac:dyDescent="0.2">
      <c r="A38" s="120"/>
      <c r="B38" s="119" t="s">
        <v>182</v>
      </c>
      <c r="C38" s="258"/>
      <c r="E38" s="113">
        <v>27.578560382808625</v>
      </c>
      <c r="F38" s="115">
        <v>9452</v>
      </c>
      <c r="G38" s="114">
        <v>9479</v>
      </c>
      <c r="H38" s="114">
        <v>9514</v>
      </c>
      <c r="I38" s="114">
        <v>9413</v>
      </c>
      <c r="J38" s="140">
        <v>9400</v>
      </c>
      <c r="K38" s="114">
        <v>52</v>
      </c>
      <c r="L38" s="116">
        <v>0.55319148936170215</v>
      </c>
    </row>
    <row r="39" spans="1:12" s="110" customFormat="1" ht="15" customHeight="1" x14ac:dyDescent="0.2">
      <c r="A39" s="120"/>
      <c r="B39" s="119"/>
      <c r="C39" s="258" t="s">
        <v>106</v>
      </c>
      <c r="E39" s="113">
        <v>20.588235294117649</v>
      </c>
      <c r="F39" s="115">
        <v>1946</v>
      </c>
      <c r="G39" s="114">
        <v>1967</v>
      </c>
      <c r="H39" s="114">
        <v>2071</v>
      </c>
      <c r="I39" s="114">
        <v>2007</v>
      </c>
      <c r="J39" s="140">
        <v>1975</v>
      </c>
      <c r="K39" s="114">
        <v>-29</v>
      </c>
      <c r="L39" s="116">
        <v>-1.4683544303797469</v>
      </c>
    </row>
    <row r="40" spans="1:12" s="110" customFormat="1" ht="15" customHeight="1" x14ac:dyDescent="0.2">
      <c r="A40" s="120"/>
      <c r="B40" s="119"/>
      <c r="C40" s="258" t="s">
        <v>107</v>
      </c>
      <c r="E40" s="113">
        <v>79.411764705882348</v>
      </c>
      <c r="F40" s="115">
        <v>7506</v>
      </c>
      <c r="G40" s="114">
        <v>7512</v>
      </c>
      <c r="H40" s="114">
        <v>7443</v>
      </c>
      <c r="I40" s="114">
        <v>7406</v>
      </c>
      <c r="J40" s="140">
        <v>7425</v>
      </c>
      <c r="K40" s="114">
        <v>81</v>
      </c>
      <c r="L40" s="116">
        <v>1.0909090909090908</v>
      </c>
    </row>
    <row r="41" spans="1:12" s="110" customFormat="1" ht="24.75" customHeight="1" x14ac:dyDescent="0.2">
      <c r="A41" s="604" t="s">
        <v>518</v>
      </c>
      <c r="B41" s="605"/>
      <c r="C41" s="605"/>
      <c r="D41" s="606"/>
      <c r="E41" s="113">
        <v>5.0827181746564349</v>
      </c>
      <c r="F41" s="115">
        <v>1742</v>
      </c>
      <c r="G41" s="114">
        <v>1923</v>
      </c>
      <c r="H41" s="114">
        <v>1939</v>
      </c>
      <c r="I41" s="114">
        <v>1464</v>
      </c>
      <c r="J41" s="140">
        <v>1705</v>
      </c>
      <c r="K41" s="114">
        <v>37</v>
      </c>
      <c r="L41" s="116">
        <v>2.1700879765395893</v>
      </c>
    </row>
    <row r="42" spans="1:12" s="110" customFormat="1" ht="15" customHeight="1" x14ac:dyDescent="0.2">
      <c r="A42" s="120"/>
      <c r="B42" s="119"/>
      <c r="C42" s="258" t="s">
        <v>106</v>
      </c>
      <c r="E42" s="113">
        <v>54.190585533869118</v>
      </c>
      <c r="F42" s="115">
        <v>944</v>
      </c>
      <c r="G42" s="114">
        <v>1073</v>
      </c>
      <c r="H42" s="114">
        <v>1087</v>
      </c>
      <c r="I42" s="114">
        <v>801</v>
      </c>
      <c r="J42" s="140">
        <v>938</v>
      </c>
      <c r="K42" s="114">
        <v>6</v>
      </c>
      <c r="L42" s="116">
        <v>0.63965884861407252</v>
      </c>
    </row>
    <row r="43" spans="1:12" s="110" customFormat="1" ht="15" customHeight="1" x14ac:dyDescent="0.2">
      <c r="A43" s="123"/>
      <c r="B43" s="124"/>
      <c r="C43" s="260" t="s">
        <v>107</v>
      </c>
      <c r="D43" s="261"/>
      <c r="E43" s="125">
        <v>45.809414466130882</v>
      </c>
      <c r="F43" s="143">
        <v>798</v>
      </c>
      <c r="G43" s="144">
        <v>850</v>
      </c>
      <c r="H43" s="144">
        <v>852</v>
      </c>
      <c r="I43" s="144">
        <v>663</v>
      </c>
      <c r="J43" s="145">
        <v>767</v>
      </c>
      <c r="K43" s="144">
        <v>31</v>
      </c>
      <c r="L43" s="146">
        <v>4.0417209908735332</v>
      </c>
    </row>
    <row r="44" spans="1:12" s="110" customFormat="1" ht="45.75" customHeight="1" x14ac:dyDescent="0.2">
      <c r="A44" s="604" t="s">
        <v>191</v>
      </c>
      <c r="B44" s="605"/>
      <c r="C44" s="605"/>
      <c r="D44" s="606"/>
      <c r="E44" s="113">
        <v>1.9928223382837802</v>
      </c>
      <c r="F44" s="115">
        <v>683</v>
      </c>
      <c r="G44" s="114">
        <v>702</v>
      </c>
      <c r="H44" s="114">
        <v>717</v>
      </c>
      <c r="I44" s="114">
        <v>536</v>
      </c>
      <c r="J44" s="140">
        <v>681</v>
      </c>
      <c r="K44" s="114">
        <v>2</v>
      </c>
      <c r="L44" s="116">
        <v>0.29368575624082233</v>
      </c>
    </row>
    <row r="45" spans="1:12" s="110" customFormat="1" ht="15" customHeight="1" x14ac:dyDescent="0.2">
      <c r="A45" s="120"/>
      <c r="B45" s="119"/>
      <c r="C45" s="258" t="s">
        <v>106</v>
      </c>
      <c r="E45" s="113">
        <v>58.125915080527086</v>
      </c>
      <c r="F45" s="115">
        <v>397</v>
      </c>
      <c r="G45" s="114">
        <v>417</v>
      </c>
      <c r="H45" s="114">
        <v>428</v>
      </c>
      <c r="I45" s="114">
        <v>313</v>
      </c>
      <c r="J45" s="140">
        <v>403</v>
      </c>
      <c r="K45" s="114">
        <v>-6</v>
      </c>
      <c r="L45" s="116">
        <v>-1.4888337468982631</v>
      </c>
    </row>
    <row r="46" spans="1:12" s="110" customFormat="1" ht="15" customHeight="1" x14ac:dyDescent="0.2">
      <c r="A46" s="123"/>
      <c r="B46" s="124"/>
      <c r="C46" s="260" t="s">
        <v>107</v>
      </c>
      <c r="D46" s="261"/>
      <c r="E46" s="125">
        <v>41.874084919472914</v>
      </c>
      <c r="F46" s="143">
        <v>286</v>
      </c>
      <c r="G46" s="144">
        <v>285</v>
      </c>
      <c r="H46" s="144">
        <v>289</v>
      </c>
      <c r="I46" s="144">
        <v>223</v>
      </c>
      <c r="J46" s="145">
        <v>278</v>
      </c>
      <c r="K46" s="144">
        <v>8</v>
      </c>
      <c r="L46" s="146">
        <v>2.8776978417266186</v>
      </c>
    </row>
    <row r="47" spans="1:12" s="110" customFormat="1" ht="39" customHeight="1" x14ac:dyDescent="0.2">
      <c r="A47" s="604" t="s">
        <v>519</v>
      </c>
      <c r="B47" s="607"/>
      <c r="C47" s="607"/>
      <c r="D47" s="608"/>
      <c r="E47" s="113">
        <v>0.23925539054065884</v>
      </c>
      <c r="F47" s="115">
        <v>82</v>
      </c>
      <c r="G47" s="114">
        <v>84</v>
      </c>
      <c r="H47" s="114">
        <v>85</v>
      </c>
      <c r="I47" s="114">
        <v>56</v>
      </c>
      <c r="J47" s="140">
        <v>76</v>
      </c>
      <c r="K47" s="114">
        <v>6</v>
      </c>
      <c r="L47" s="116">
        <v>7.8947368421052628</v>
      </c>
    </row>
    <row r="48" spans="1:12" s="110" customFormat="1" ht="15" customHeight="1" x14ac:dyDescent="0.2">
      <c r="A48" s="120"/>
      <c r="B48" s="119"/>
      <c r="C48" s="258" t="s">
        <v>106</v>
      </c>
      <c r="E48" s="113">
        <v>35.365853658536587</v>
      </c>
      <c r="F48" s="115">
        <v>29</v>
      </c>
      <c r="G48" s="114">
        <v>32</v>
      </c>
      <c r="H48" s="114">
        <v>30</v>
      </c>
      <c r="I48" s="114">
        <v>19</v>
      </c>
      <c r="J48" s="140">
        <v>25</v>
      </c>
      <c r="K48" s="114">
        <v>4</v>
      </c>
      <c r="L48" s="116">
        <v>16</v>
      </c>
    </row>
    <row r="49" spans="1:12" s="110" customFormat="1" ht="15" customHeight="1" x14ac:dyDescent="0.2">
      <c r="A49" s="123"/>
      <c r="B49" s="124"/>
      <c r="C49" s="260" t="s">
        <v>107</v>
      </c>
      <c r="D49" s="261"/>
      <c r="E49" s="125">
        <v>64.634146341463421</v>
      </c>
      <c r="F49" s="143">
        <v>53</v>
      </c>
      <c r="G49" s="144">
        <v>52</v>
      </c>
      <c r="H49" s="144">
        <v>55</v>
      </c>
      <c r="I49" s="144">
        <v>37</v>
      </c>
      <c r="J49" s="145">
        <v>51</v>
      </c>
      <c r="K49" s="144">
        <v>2</v>
      </c>
      <c r="L49" s="146">
        <v>3.9215686274509802</v>
      </c>
    </row>
    <row r="50" spans="1:12" s="110" customFormat="1" ht="24.95" customHeight="1" x14ac:dyDescent="0.2">
      <c r="A50" s="609" t="s">
        <v>192</v>
      </c>
      <c r="B50" s="610"/>
      <c r="C50" s="610"/>
      <c r="D50" s="611"/>
      <c r="E50" s="262">
        <v>19.954483120823973</v>
      </c>
      <c r="F50" s="263">
        <v>6839</v>
      </c>
      <c r="G50" s="264">
        <v>7025</v>
      </c>
      <c r="H50" s="264">
        <v>7120</v>
      </c>
      <c r="I50" s="264">
        <v>6647</v>
      </c>
      <c r="J50" s="265">
        <v>6724</v>
      </c>
      <c r="K50" s="263">
        <v>115</v>
      </c>
      <c r="L50" s="266">
        <v>1.710291493158834</v>
      </c>
    </row>
    <row r="51" spans="1:12" s="110" customFormat="1" ht="15" customHeight="1" x14ac:dyDescent="0.2">
      <c r="A51" s="120"/>
      <c r="B51" s="119"/>
      <c r="C51" s="258" t="s">
        <v>106</v>
      </c>
      <c r="E51" s="113">
        <v>61.017692645123553</v>
      </c>
      <c r="F51" s="115">
        <v>4173</v>
      </c>
      <c r="G51" s="114">
        <v>4308</v>
      </c>
      <c r="H51" s="114">
        <v>4427</v>
      </c>
      <c r="I51" s="114">
        <v>4177</v>
      </c>
      <c r="J51" s="140">
        <v>4186</v>
      </c>
      <c r="K51" s="114">
        <v>-13</v>
      </c>
      <c r="L51" s="116">
        <v>-0.3105590062111801</v>
      </c>
    </row>
    <row r="52" spans="1:12" s="110" customFormat="1" ht="15" customHeight="1" x14ac:dyDescent="0.2">
      <c r="A52" s="120"/>
      <c r="B52" s="119"/>
      <c r="C52" s="258" t="s">
        <v>107</v>
      </c>
      <c r="E52" s="113">
        <v>38.982307354876447</v>
      </c>
      <c r="F52" s="115">
        <v>2666</v>
      </c>
      <c r="G52" s="114">
        <v>2717</v>
      </c>
      <c r="H52" s="114">
        <v>2693</v>
      </c>
      <c r="I52" s="114">
        <v>2470</v>
      </c>
      <c r="J52" s="140">
        <v>2538</v>
      </c>
      <c r="K52" s="114">
        <v>128</v>
      </c>
      <c r="L52" s="116">
        <v>5.0433412135539797</v>
      </c>
    </row>
    <row r="53" spans="1:12" s="110" customFormat="1" ht="15" customHeight="1" x14ac:dyDescent="0.2">
      <c r="A53" s="120"/>
      <c r="B53" s="119"/>
      <c r="C53" s="258" t="s">
        <v>187</v>
      </c>
      <c r="D53" s="110" t="s">
        <v>193</v>
      </c>
      <c r="E53" s="113">
        <v>18.087439684164352</v>
      </c>
      <c r="F53" s="115">
        <v>1237</v>
      </c>
      <c r="G53" s="114">
        <v>1414</v>
      </c>
      <c r="H53" s="114">
        <v>1436</v>
      </c>
      <c r="I53" s="114">
        <v>1095</v>
      </c>
      <c r="J53" s="140">
        <v>1172</v>
      </c>
      <c r="K53" s="114">
        <v>65</v>
      </c>
      <c r="L53" s="116">
        <v>5.5460750853242322</v>
      </c>
    </row>
    <row r="54" spans="1:12" s="110" customFormat="1" ht="15" customHeight="1" x14ac:dyDescent="0.2">
      <c r="A54" s="120"/>
      <c r="B54" s="119"/>
      <c r="D54" s="267" t="s">
        <v>194</v>
      </c>
      <c r="E54" s="113">
        <v>54.244139046079226</v>
      </c>
      <c r="F54" s="115">
        <v>671</v>
      </c>
      <c r="G54" s="114">
        <v>798</v>
      </c>
      <c r="H54" s="114">
        <v>811</v>
      </c>
      <c r="I54" s="114">
        <v>625</v>
      </c>
      <c r="J54" s="140">
        <v>674</v>
      </c>
      <c r="K54" s="114">
        <v>-3</v>
      </c>
      <c r="L54" s="116">
        <v>-0.44510385756676557</v>
      </c>
    </row>
    <row r="55" spans="1:12" s="110" customFormat="1" ht="15" customHeight="1" x14ac:dyDescent="0.2">
      <c r="A55" s="120"/>
      <c r="B55" s="119"/>
      <c r="D55" s="267" t="s">
        <v>195</v>
      </c>
      <c r="E55" s="113">
        <v>45.755860953920774</v>
      </c>
      <c r="F55" s="115">
        <v>566</v>
      </c>
      <c r="G55" s="114">
        <v>616</v>
      </c>
      <c r="H55" s="114">
        <v>625</v>
      </c>
      <c r="I55" s="114">
        <v>470</v>
      </c>
      <c r="J55" s="140">
        <v>498</v>
      </c>
      <c r="K55" s="114">
        <v>68</v>
      </c>
      <c r="L55" s="116">
        <v>13.654618473895582</v>
      </c>
    </row>
    <row r="56" spans="1:12" s="110" customFormat="1" ht="15" customHeight="1" x14ac:dyDescent="0.2">
      <c r="A56" s="120"/>
      <c r="B56" s="119" t="s">
        <v>196</v>
      </c>
      <c r="C56" s="258"/>
      <c r="E56" s="113">
        <v>58.398739532576663</v>
      </c>
      <c r="F56" s="115">
        <v>20015</v>
      </c>
      <c r="G56" s="114">
        <v>19969</v>
      </c>
      <c r="H56" s="114">
        <v>20081</v>
      </c>
      <c r="I56" s="114">
        <v>20027</v>
      </c>
      <c r="J56" s="140">
        <v>20011</v>
      </c>
      <c r="K56" s="114">
        <v>4</v>
      </c>
      <c r="L56" s="116">
        <v>1.9989006046674328E-2</v>
      </c>
    </row>
    <row r="57" spans="1:12" s="110" customFormat="1" ht="15" customHeight="1" x14ac:dyDescent="0.2">
      <c r="A57" s="120"/>
      <c r="B57" s="119"/>
      <c r="C57" s="258" t="s">
        <v>106</v>
      </c>
      <c r="E57" s="113">
        <v>53.24506620034974</v>
      </c>
      <c r="F57" s="115">
        <v>10657</v>
      </c>
      <c r="G57" s="114">
        <v>10608</v>
      </c>
      <c r="H57" s="114">
        <v>10753</v>
      </c>
      <c r="I57" s="114">
        <v>10759</v>
      </c>
      <c r="J57" s="140">
        <v>10667</v>
      </c>
      <c r="K57" s="114">
        <v>-10</v>
      </c>
      <c r="L57" s="116">
        <v>-9.3747070404049879E-2</v>
      </c>
    </row>
    <row r="58" spans="1:12" s="110" customFormat="1" ht="15" customHeight="1" x14ac:dyDescent="0.2">
      <c r="A58" s="120"/>
      <c r="B58" s="119"/>
      <c r="C58" s="258" t="s">
        <v>107</v>
      </c>
      <c r="E58" s="113">
        <v>46.75493379965026</v>
      </c>
      <c r="F58" s="115">
        <v>9358</v>
      </c>
      <c r="G58" s="114">
        <v>9361</v>
      </c>
      <c r="H58" s="114">
        <v>9328</v>
      </c>
      <c r="I58" s="114">
        <v>9268</v>
      </c>
      <c r="J58" s="140">
        <v>9344</v>
      </c>
      <c r="K58" s="114">
        <v>14</v>
      </c>
      <c r="L58" s="116">
        <v>0.14982876712328766</v>
      </c>
    </row>
    <row r="59" spans="1:12" s="110" customFormat="1" ht="15" customHeight="1" x14ac:dyDescent="0.2">
      <c r="A59" s="120"/>
      <c r="B59" s="119"/>
      <c r="C59" s="258" t="s">
        <v>105</v>
      </c>
      <c r="D59" s="110" t="s">
        <v>197</v>
      </c>
      <c r="E59" s="113">
        <v>92.085935548338739</v>
      </c>
      <c r="F59" s="115">
        <v>18431</v>
      </c>
      <c r="G59" s="114">
        <v>18387</v>
      </c>
      <c r="H59" s="114">
        <v>18495</v>
      </c>
      <c r="I59" s="114">
        <v>18456</v>
      </c>
      <c r="J59" s="140">
        <v>18447</v>
      </c>
      <c r="K59" s="114">
        <v>-16</v>
      </c>
      <c r="L59" s="116">
        <v>-8.6734970455900687E-2</v>
      </c>
    </row>
    <row r="60" spans="1:12" s="110" customFormat="1" ht="15" customHeight="1" x14ac:dyDescent="0.2">
      <c r="A60" s="120"/>
      <c r="B60" s="119"/>
      <c r="C60" s="258"/>
      <c r="D60" s="267" t="s">
        <v>198</v>
      </c>
      <c r="E60" s="113">
        <v>51.77147197656123</v>
      </c>
      <c r="F60" s="115">
        <v>9542</v>
      </c>
      <c r="G60" s="114">
        <v>9501</v>
      </c>
      <c r="H60" s="114">
        <v>9640</v>
      </c>
      <c r="I60" s="114">
        <v>9648</v>
      </c>
      <c r="J60" s="140">
        <v>9567</v>
      </c>
      <c r="K60" s="114">
        <v>-25</v>
      </c>
      <c r="L60" s="116">
        <v>-0.2613149367617853</v>
      </c>
    </row>
    <row r="61" spans="1:12" s="110" customFormat="1" ht="15" customHeight="1" x14ac:dyDescent="0.2">
      <c r="A61" s="120"/>
      <c r="B61" s="119"/>
      <c r="C61" s="258"/>
      <c r="D61" s="267" t="s">
        <v>199</v>
      </c>
      <c r="E61" s="113">
        <v>48.22852802343877</v>
      </c>
      <c r="F61" s="115">
        <v>8889</v>
      </c>
      <c r="G61" s="114">
        <v>8886</v>
      </c>
      <c r="H61" s="114">
        <v>8855</v>
      </c>
      <c r="I61" s="114">
        <v>8808</v>
      </c>
      <c r="J61" s="140">
        <v>8880</v>
      </c>
      <c r="K61" s="114">
        <v>9</v>
      </c>
      <c r="L61" s="116">
        <v>0.10135135135135136</v>
      </c>
    </row>
    <row r="62" spans="1:12" s="110" customFormat="1" ht="15" customHeight="1" x14ac:dyDescent="0.2">
      <c r="A62" s="120"/>
      <c r="B62" s="119"/>
      <c r="C62" s="258"/>
      <c r="D62" s="258" t="s">
        <v>200</v>
      </c>
      <c r="E62" s="113">
        <v>7.9140644516612539</v>
      </c>
      <c r="F62" s="115">
        <v>1584</v>
      </c>
      <c r="G62" s="114">
        <v>1582</v>
      </c>
      <c r="H62" s="114">
        <v>1586</v>
      </c>
      <c r="I62" s="114">
        <v>1571</v>
      </c>
      <c r="J62" s="140">
        <v>1564</v>
      </c>
      <c r="K62" s="114">
        <v>20</v>
      </c>
      <c r="L62" s="116">
        <v>1.2787723785166241</v>
      </c>
    </row>
    <row r="63" spans="1:12" s="110" customFormat="1" ht="15" customHeight="1" x14ac:dyDescent="0.2">
      <c r="A63" s="120"/>
      <c r="B63" s="119"/>
      <c r="C63" s="258"/>
      <c r="D63" s="267" t="s">
        <v>198</v>
      </c>
      <c r="E63" s="113">
        <v>70.391414141414145</v>
      </c>
      <c r="F63" s="115">
        <v>1115</v>
      </c>
      <c r="G63" s="114">
        <v>1107</v>
      </c>
      <c r="H63" s="114">
        <v>1113</v>
      </c>
      <c r="I63" s="114">
        <v>1111</v>
      </c>
      <c r="J63" s="140">
        <v>1100</v>
      </c>
      <c r="K63" s="114">
        <v>15</v>
      </c>
      <c r="L63" s="116">
        <v>1.3636363636363635</v>
      </c>
    </row>
    <row r="64" spans="1:12" s="110" customFormat="1" ht="15" customHeight="1" x14ac:dyDescent="0.2">
      <c r="A64" s="120"/>
      <c r="B64" s="119"/>
      <c r="C64" s="258"/>
      <c r="D64" s="267" t="s">
        <v>199</v>
      </c>
      <c r="E64" s="113">
        <v>29.608585858585858</v>
      </c>
      <c r="F64" s="115">
        <v>469</v>
      </c>
      <c r="G64" s="114">
        <v>475</v>
      </c>
      <c r="H64" s="114">
        <v>473</v>
      </c>
      <c r="I64" s="114">
        <v>460</v>
      </c>
      <c r="J64" s="140">
        <v>464</v>
      </c>
      <c r="K64" s="114">
        <v>5</v>
      </c>
      <c r="L64" s="116">
        <v>1.0775862068965518</v>
      </c>
    </row>
    <row r="65" spans="1:12" s="110" customFormat="1" ht="15" customHeight="1" x14ac:dyDescent="0.2">
      <c r="A65" s="120"/>
      <c r="B65" s="119" t="s">
        <v>201</v>
      </c>
      <c r="C65" s="258"/>
      <c r="E65" s="113">
        <v>10.641029381729059</v>
      </c>
      <c r="F65" s="115">
        <v>3647</v>
      </c>
      <c r="G65" s="114">
        <v>3636</v>
      </c>
      <c r="H65" s="114">
        <v>3603</v>
      </c>
      <c r="I65" s="114">
        <v>3569</v>
      </c>
      <c r="J65" s="140">
        <v>3520</v>
      </c>
      <c r="K65" s="114">
        <v>127</v>
      </c>
      <c r="L65" s="116">
        <v>3.6079545454545454</v>
      </c>
    </row>
    <row r="66" spans="1:12" s="110" customFormat="1" ht="15" customHeight="1" x14ac:dyDescent="0.2">
      <c r="A66" s="120"/>
      <c r="B66" s="119"/>
      <c r="C66" s="258" t="s">
        <v>106</v>
      </c>
      <c r="E66" s="113">
        <v>51.247600767754321</v>
      </c>
      <c r="F66" s="115">
        <v>1869</v>
      </c>
      <c r="G66" s="114">
        <v>1870</v>
      </c>
      <c r="H66" s="114">
        <v>1860</v>
      </c>
      <c r="I66" s="114">
        <v>1850</v>
      </c>
      <c r="J66" s="140">
        <v>1825</v>
      </c>
      <c r="K66" s="114">
        <v>44</v>
      </c>
      <c r="L66" s="116">
        <v>2.4109589041095889</v>
      </c>
    </row>
    <row r="67" spans="1:12" s="110" customFormat="1" ht="15" customHeight="1" x14ac:dyDescent="0.2">
      <c r="A67" s="120"/>
      <c r="B67" s="119"/>
      <c r="C67" s="258" t="s">
        <v>107</v>
      </c>
      <c r="E67" s="113">
        <v>48.752399232245679</v>
      </c>
      <c r="F67" s="115">
        <v>1778</v>
      </c>
      <c r="G67" s="114">
        <v>1766</v>
      </c>
      <c r="H67" s="114">
        <v>1743</v>
      </c>
      <c r="I67" s="114">
        <v>1719</v>
      </c>
      <c r="J67" s="140">
        <v>1695</v>
      </c>
      <c r="K67" s="114">
        <v>83</v>
      </c>
      <c r="L67" s="116">
        <v>4.8967551622418881</v>
      </c>
    </row>
    <row r="68" spans="1:12" s="110" customFormat="1" ht="15" customHeight="1" x14ac:dyDescent="0.2">
      <c r="A68" s="120"/>
      <c r="B68" s="119"/>
      <c r="C68" s="258" t="s">
        <v>105</v>
      </c>
      <c r="D68" s="110" t="s">
        <v>202</v>
      </c>
      <c r="E68" s="113">
        <v>16.972854400877434</v>
      </c>
      <c r="F68" s="115">
        <v>619</v>
      </c>
      <c r="G68" s="114">
        <v>605</v>
      </c>
      <c r="H68" s="114">
        <v>577</v>
      </c>
      <c r="I68" s="114">
        <v>574</v>
      </c>
      <c r="J68" s="140">
        <v>538</v>
      </c>
      <c r="K68" s="114">
        <v>81</v>
      </c>
      <c r="L68" s="116">
        <v>15.055762081784387</v>
      </c>
    </row>
    <row r="69" spans="1:12" s="110" customFormat="1" ht="15" customHeight="1" x14ac:dyDescent="0.2">
      <c r="A69" s="120"/>
      <c r="B69" s="119"/>
      <c r="C69" s="258"/>
      <c r="D69" s="267" t="s">
        <v>198</v>
      </c>
      <c r="E69" s="113">
        <v>47.172859450726982</v>
      </c>
      <c r="F69" s="115">
        <v>292</v>
      </c>
      <c r="G69" s="114">
        <v>290</v>
      </c>
      <c r="H69" s="114">
        <v>276</v>
      </c>
      <c r="I69" s="114">
        <v>282</v>
      </c>
      <c r="J69" s="140">
        <v>260</v>
      </c>
      <c r="K69" s="114">
        <v>32</v>
      </c>
      <c r="L69" s="116">
        <v>12.307692307692308</v>
      </c>
    </row>
    <row r="70" spans="1:12" s="110" customFormat="1" ht="15" customHeight="1" x14ac:dyDescent="0.2">
      <c r="A70" s="120"/>
      <c r="B70" s="119"/>
      <c r="C70" s="258"/>
      <c r="D70" s="267" t="s">
        <v>199</v>
      </c>
      <c r="E70" s="113">
        <v>52.827140549273018</v>
      </c>
      <c r="F70" s="115">
        <v>327</v>
      </c>
      <c r="G70" s="114">
        <v>315</v>
      </c>
      <c r="H70" s="114">
        <v>301</v>
      </c>
      <c r="I70" s="114">
        <v>292</v>
      </c>
      <c r="J70" s="140">
        <v>278</v>
      </c>
      <c r="K70" s="114">
        <v>49</v>
      </c>
      <c r="L70" s="116">
        <v>17.625899280575538</v>
      </c>
    </row>
    <row r="71" spans="1:12" s="110" customFormat="1" ht="15" customHeight="1" x14ac:dyDescent="0.2">
      <c r="A71" s="120"/>
      <c r="B71" s="119"/>
      <c r="C71" s="258"/>
      <c r="D71" s="110" t="s">
        <v>203</v>
      </c>
      <c r="E71" s="113">
        <v>75.706059775157669</v>
      </c>
      <c r="F71" s="115">
        <v>2761</v>
      </c>
      <c r="G71" s="114">
        <v>2759</v>
      </c>
      <c r="H71" s="114">
        <v>2752</v>
      </c>
      <c r="I71" s="114">
        <v>2736</v>
      </c>
      <c r="J71" s="140">
        <v>2725</v>
      </c>
      <c r="K71" s="114">
        <v>36</v>
      </c>
      <c r="L71" s="116">
        <v>1.3211009174311927</v>
      </c>
    </row>
    <row r="72" spans="1:12" s="110" customFormat="1" ht="15" customHeight="1" x14ac:dyDescent="0.2">
      <c r="A72" s="120"/>
      <c r="B72" s="119"/>
      <c r="C72" s="258"/>
      <c r="D72" s="267" t="s">
        <v>198</v>
      </c>
      <c r="E72" s="113">
        <v>51.177109742846795</v>
      </c>
      <c r="F72" s="115">
        <v>1413</v>
      </c>
      <c r="G72" s="114">
        <v>1419</v>
      </c>
      <c r="H72" s="114">
        <v>1419</v>
      </c>
      <c r="I72" s="114">
        <v>1411</v>
      </c>
      <c r="J72" s="140">
        <v>1411</v>
      </c>
      <c r="K72" s="114">
        <v>2</v>
      </c>
      <c r="L72" s="116">
        <v>0.14174344436569808</v>
      </c>
    </row>
    <row r="73" spans="1:12" s="110" customFormat="1" ht="15" customHeight="1" x14ac:dyDescent="0.2">
      <c r="A73" s="120"/>
      <c r="B73" s="119"/>
      <c r="C73" s="258"/>
      <c r="D73" s="267" t="s">
        <v>199</v>
      </c>
      <c r="E73" s="113">
        <v>48.822890257153205</v>
      </c>
      <c r="F73" s="115">
        <v>1348</v>
      </c>
      <c r="G73" s="114">
        <v>1340</v>
      </c>
      <c r="H73" s="114">
        <v>1333</v>
      </c>
      <c r="I73" s="114">
        <v>1325</v>
      </c>
      <c r="J73" s="140">
        <v>1314</v>
      </c>
      <c r="K73" s="114">
        <v>34</v>
      </c>
      <c r="L73" s="116">
        <v>2.5875190258751903</v>
      </c>
    </row>
    <row r="74" spans="1:12" s="110" customFormat="1" ht="15" customHeight="1" x14ac:dyDescent="0.2">
      <c r="A74" s="120"/>
      <c r="B74" s="119"/>
      <c r="C74" s="258"/>
      <c r="D74" s="110" t="s">
        <v>204</v>
      </c>
      <c r="E74" s="113">
        <v>7.3210858239649026</v>
      </c>
      <c r="F74" s="115">
        <v>267</v>
      </c>
      <c r="G74" s="114">
        <v>272</v>
      </c>
      <c r="H74" s="114">
        <v>274</v>
      </c>
      <c r="I74" s="114">
        <v>259</v>
      </c>
      <c r="J74" s="140">
        <v>257</v>
      </c>
      <c r="K74" s="114">
        <v>10</v>
      </c>
      <c r="L74" s="116">
        <v>3.8910505836575875</v>
      </c>
    </row>
    <row r="75" spans="1:12" s="110" customFormat="1" ht="15" customHeight="1" x14ac:dyDescent="0.2">
      <c r="A75" s="120"/>
      <c r="B75" s="119"/>
      <c r="C75" s="258"/>
      <c r="D75" s="267" t="s">
        <v>198</v>
      </c>
      <c r="E75" s="113">
        <v>61.423220973782769</v>
      </c>
      <c r="F75" s="115">
        <v>164</v>
      </c>
      <c r="G75" s="114">
        <v>161</v>
      </c>
      <c r="H75" s="114">
        <v>165</v>
      </c>
      <c r="I75" s="114">
        <v>157</v>
      </c>
      <c r="J75" s="140">
        <v>154</v>
      </c>
      <c r="K75" s="114">
        <v>10</v>
      </c>
      <c r="L75" s="116">
        <v>6.4935064935064934</v>
      </c>
    </row>
    <row r="76" spans="1:12" s="110" customFormat="1" ht="15" customHeight="1" x14ac:dyDescent="0.2">
      <c r="A76" s="120"/>
      <c r="B76" s="119"/>
      <c r="C76" s="258"/>
      <c r="D76" s="267" t="s">
        <v>199</v>
      </c>
      <c r="E76" s="113">
        <v>38.576779026217231</v>
      </c>
      <c r="F76" s="115">
        <v>103</v>
      </c>
      <c r="G76" s="114">
        <v>111</v>
      </c>
      <c r="H76" s="114">
        <v>109</v>
      </c>
      <c r="I76" s="114">
        <v>102</v>
      </c>
      <c r="J76" s="140">
        <v>103</v>
      </c>
      <c r="K76" s="114">
        <v>0</v>
      </c>
      <c r="L76" s="116">
        <v>0</v>
      </c>
    </row>
    <row r="77" spans="1:12" s="110" customFormat="1" ht="15" customHeight="1" x14ac:dyDescent="0.2">
      <c r="A77" s="534"/>
      <c r="B77" s="119" t="s">
        <v>205</v>
      </c>
      <c r="C77" s="268"/>
      <c r="D77" s="182"/>
      <c r="E77" s="113">
        <v>11.005747964870306</v>
      </c>
      <c r="F77" s="115">
        <v>3772</v>
      </c>
      <c r="G77" s="114">
        <v>3711</v>
      </c>
      <c r="H77" s="114">
        <v>3925</v>
      </c>
      <c r="I77" s="114">
        <v>3837</v>
      </c>
      <c r="J77" s="140">
        <v>3870</v>
      </c>
      <c r="K77" s="114">
        <v>-98</v>
      </c>
      <c r="L77" s="116">
        <v>-2.5322997416020674</v>
      </c>
    </row>
    <row r="78" spans="1:12" s="110" customFormat="1" ht="15" customHeight="1" x14ac:dyDescent="0.2">
      <c r="A78" s="120"/>
      <c r="B78" s="119"/>
      <c r="C78" s="268" t="s">
        <v>106</v>
      </c>
      <c r="D78" s="182"/>
      <c r="E78" s="113">
        <v>60.339342523860019</v>
      </c>
      <c r="F78" s="115">
        <v>2276</v>
      </c>
      <c r="G78" s="114">
        <v>2218</v>
      </c>
      <c r="H78" s="114">
        <v>2384</v>
      </c>
      <c r="I78" s="114">
        <v>2301</v>
      </c>
      <c r="J78" s="140">
        <v>2306</v>
      </c>
      <c r="K78" s="114">
        <v>-30</v>
      </c>
      <c r="L78" s="116">
        <v>-1.3009540329575022</v>
      </c>
    </row>
    <row r="79" spans="1:12" s="110" customFormat="1" ht="15" customHeight="1" x14ac:dyDescent="0.2">
      <c r="A79" s="123"/>
      <c r="B79" s="124"/>
      <c r="C79" s="260" t="s">
        <v>107</v>
      </c>
      <c r="D79" s="261"/>
      <c r="E79" s="125">
        <v>39.660657476139981</v>
      </c>
      <c r="F79" s="143">
        <v>1496</v>
      </c>
      <c r="G79" s="144">
        <v>1493</v>
      </c>
      <c r="H79" s="144">
        <v>1541</v>
      </c>
      <c r="I79" s="144">
        <v>1536</v>
      </c>
      <c r="J79" s="145">
        <v>1564</v>
      </c>
      <c r="K79" s="144">
        <v>-68</v>
      </c>
      <c r="L79" s="146">
        <v>-4.3478260869565215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34273</v>
      </c>
      <c r="E11" s="114">
        <v>34341</v>
      </c>
      <c r="F11" s="114">
        <v>34729</v>
      </c>
      <c r="G11" s="114">
        <v>34080</v>
      </c>
      <c r="H11" s="140">
        <v>34125</v>
      </c>
      <c r="I11" s="115">
        <v>148</v>
      </c>
      <c r="J11" s="116">
        <v>0.43369963369963371</v>
      </c>
    </row>
    <row r="12" spans="1:15" s="110" customFormat="1" ht="24.95" customHeight="1" x14ac:dyDescent="0.2">
      <c r="A12" s="193" t="s">
        <v>132</v>
      </c>
      <c r="B12" s="194" t="s">
        <v>133</v>
      </c>
      <c r="C12" s="113">
        <v>0.61564496834242699</v>
      </c>
      <c r="D12" s="115">
        <v>211</v>
      </c>
      <c r="E12" s="114">
        <v>158</v>
      </c>
      <c r="F12" s="114">
        <v>233</v>
      </c>
      <c r="G12" s="114">
        <v>243</v>
      </c>
      <c r="H12" s="140">
        <v>206</v>
      </c>
      <c r="I12" s="115">
        <v>5</v>
      </c>
      <c r="J12" s="116">
        <v>2.4271844660194173</v>
      </c>
    </row>
    <row r="13" spans="1:15" s="110" customFormat="1" ht="24.95" customHeight="1" x14ac:dyDescent="0.2">
      <c r="A13" s="193" t="s">
        <v>134</v>
      </c>
      <c r="B13" s="199" t="s">
        <v>214</v>
      </c>
      <c r="C13" s="113">
        <v>3.5188048901467628</v>
      </c>
      <c r="D13" s="115">
        <v>1206</v>
      </c>
      <c r="E13" s="114">
        <v>1222</v>
      </c>
      <c r="F13" s="114">
        <v>1222</v>
      </c>
      <c r="G13" s="114">
        <v>1203</v>
      </c>
      <c r="H13" s="140">
        <v>1227</v>
      </c>
      <c r="I13" s="115">
        <v>-21</v>
      </c>
      <c r="J13" s="116">
        <v>-1.7114914425427872</v>
      </c>
    </row>
    <row r="14" spans="1:15" s="287" customFormat="1" ht="24" customHeight="1" x14ac:dyDescent="0.2">
      <c r="A14" s="193" t="s">
        <v>215</v>
      </c>
      <c r="B14" s="199" t="s">
        <v>137</v>
      </c>
      <c r="C14" s="113">
        <v>18.495608788258981</v>
      </c>
      <c r="D14" s="115">
        <v>6339</v>
      </c>
      <c r="E14" s="114">
        <v>6376</v>
      </c>
      <c r="F14" s="114">
        <v>6453</v>
      </c>
      <c r="G14" s="114">
        <v>6282</v>
      </c>
      <c r="H14" s="140">
        <v>6293</v>
      </c>
      <c r="I14" s="115">
        <v>46</v>
      </c>
      <c r="J14" s="116">
        <v>0.73097092006991893</v>
      </c>
      <c r="K14" s="110"/>
      <c r="L14" s="110"/>
      <c r="M14" s="110"/>
      <c r="N14" s="110"/>
      <c r="O14" s="110"/>
    </row>
    <row r="15" spans="1:15" s="110" customFormat="1" ht="24.75" customHeight="1" x14ac:dyDescent="0.2">
      <c r="A15" s="193" t="s">
        <v>216</v>
      </c>
      <c r="B15" s="199" t="s">
        <v>217</v>
      </c>
      <c r="C15" s="113">
        <v>1.1029089954191347</v>
      </c>
      <c r="D15" s="115">
        <v>378</v>
      </c>
      <c r="E15" s="114">
        <v>347</v>
      </c>
      <c r="F15" s="114">
        <v>366</v>
      </c>
      <c r="G15" s="114">
        <v>362</v>
      </c>
      <c r="H15" s="140">
        <v>371</v>
      </c>
      <c r="I15" s="115">
        <v>7</v>
      </c>
      <c r="J15" s="116">
        <v>1.8867924528301887</v>
      </c>
    </row>
    <row r="16" spans="1:15" s="287" customFormat="1" ht="24.95" customHeight="1" x14ac:dyDescent="0.2">
      <c r="A16" s="193" t="s">
        <v>218</v>
      </c>
      <c r="B16" s="199" t="s">
        <v>141</v>
      </c>
      <c r="C16" s="113">
        <v>5.1177311586379952</v>
      </c>
      <c r="D16" s="115">
        <v>1754</v>
      </c>
      <c r="E16" s="114">
        <v>1788</v>
      </c>
      <c r="F16" s="114">
        <v>1801</v>
      </c>
      <c r="G16" s="114">
        <v>1791</v>
      </c>
      <c r="H16" s="140">
        <v>1812</v>
      </c>
      <c r="I16" s="115">
        <v>-58</v>
      </c>
      <c r="J16" s="116">
        <v>-3.2008830022075054</v>
      </c>
      <c r="K16" s="110"/>
      <c r="L16" s="110"/>
      <c r="M16" s="110"/>
      <c r="N16" s="110"/>
      <c r="O16" s="110"/>
    </row>
    <row r="17" spans="1:15" s="110" customFormat="1" ht="24.95" customHeight="1" x14ac:dyDescent="0.2">
      <c r="A17" s="193" t="s">
        <v>219</v>
      </c>
      <c r="B17" s="199" t="s">
        <v>220</v>
      </c>
      <c r="C17" s="113">
        <v>12.27496863420185</v>
      </c>
      <c r="D17" s="115">
        <v>4207</v>
      </c>
      <c r="E17" s="114">
        <v>4241</v>
      </c>
      <c r="F17" s="114">
        <v>4286</v>
      </c>
      <c r="G17" s="114">
        <v>4129</v>
      </c>
      <c r="H17" s="140">
        <v>4110</v>
      </c>
      <c r="I17" s="115">
        <v>97</v>
      </c>
      <c r="J17" s="116">
        <v>2.3600973236009732</v>
      </c>
    </row>
    <row r="18" spans="1:15" s="287" customFormat="1" ht="24.95" customHeight="1" x14ac:dyDescent="0.2">
      <c r="A18" s="201" t="s">
        <v>144</v>
      </c>
      <c r="B18" s="202" t="s">
        <v>145</v>
      </c>
      <c r="C18" s="113">
        <v>6.0514107314795904</v>
      </c>
      <c r="D18" s="115">
        <v>2074</v>
      </c>
      <c r="E18" s="114">
        <v>2048</v>
      </c>
      <c r="F18" s="114">
        <v>2187</v>
      </c>
      <c r="G18" s="114">
        <v>2125</v>
      </c>
      <c r="H18" s="140">
        <v>2090</v>
      </c>
      <c r="I18" s="115">
        <v>-16</v>
      </c>
      <c r="J18" s="116">
        <v>-0.76555023923444976</v>
      </c>
      <c r="K18" s="110"/>
      <c r="L18" s="110"/>
      <c r="M18" s="110"/>
      <c r="N18" s="110"/>
      <c r="O18" s="110"/>
    </row>
    <row r="19" spans="1:15" s="110" customFormat="1" ht="24.95" customHeight="1" x14ac:dyDescent="0.2">
      <c r="A19" s="193" t="s">
        <v>146</v>
      </c>
      <c r="B19" s="199" t="s">
        <v>147</v>
      </c>
      <c r="C19" s="113">
        <v>13.380795378286114</v>
      </c>
      <c r="D19" s="115">
        <v>4586</v>
      </c>
      <c r="E19" s="114">
        <v>4508</v>
      </c>
      <c r="F19" s="114">
        <v>4518</v>
      </c>
      <c r="G19" s="114">
        <v>4456</v>
      </c>
      <c r="H19" s="140">
        <v>4472</v>
      </c>
      <c r="I19" s="115">
        <v>114</v>
      </c>
      <c r="J19" s="116">
        <v>2.5491949910554563</v>
      </c>
    </row>
    <row r="20" spans="1:15" s="287" customFormat="1" ht="24.95" customHeight="1" x14ac:dyDescent="0.2">
      <c r="A20" s="193" t="s">
        <v>148</v>
      </c>
      <c r="B20" s="199" t="s">
        <v>149</v>
      </c>
      <c r="C20" s="113">
        <v>11.472587751291103</v>
      </c>
      <c r="D20" s="115">
        <v>3932</v>
      </c>
      <c r="E20" s="114">
        <v>3897</v>
      </c>
      <c r="F20" s="114">
        <v>3913</v>
      </c>
      <c r="G20" s="114">
        <v>3938</v>
      </c>
      <c r="H20" s="140">
        <v>3892</v>
      </c>
      <c r="I20" s="115">
        <v>40</v>
      </c>
      <c r="J20" s="116">
        <v>1.0277492291880781</v>
      </c>
      <c r="K20" s="110"/>
      <c r="L20" s="110"/>
      <c r="M20" s="110"/>
      <c r="N20" s="110"/>
      <c r="O20" s="110"/>
    </row>
    <row r="21" spans="1:15" s="110" customFormat="1" ht="24.95" customHeight="1" x14ac:dyDescent="0.2">
      <c r="A21" s="201" t="s">
        <v>150</v>
      </c>
      <c r="B21" s="202" t="s">
        <v>151</v>
      </c>
      <c r="C21" s="113">
        <v>2.5267703440025677</v>
      </c>
      <c r="D21" s="115">
        <v>866</v>
      </c>
      <c r="E21" s="114">
        <v>880</v>
      </c>
      <c r="F21" s="114">
        <v>890</v>
      </c>
      <c r="G21" s="114">
        <v>896</v>
      </c>
      <c r="H21" s="140">
        <v>885</v>
      </c>
      <c r="I21" s="115">
        <v>-19</v>
      </c>
      <c r="J21" s="116">
        <v>-2.1468926553672318</v>
      </c>
    </row>
    <row r="22" spans="1:15" s="110" customFormat="1" ht="24.95" customHeight="1" x14ac:dyDescent="0.2">
      <c r="A22" s="201" t="s">
        <v>152</v>
      </c>
      <c r="B22" s="199" t="s">
        <v>153</v>
      </c>
      <c r="C22" s="113">
        <v>1.3363288886295335</v>
      </c>
      <c r="D22" s="115">
        <v>458</v>
      </c>
      <c r="E22" s="114">
        <v>448</v>
      </c>
      <c r="F22" s="114">
        <v>438</v>
      </c>
      <c r="G22" s="114">
        <v>448</v>
      </c>
      <c r="H22" s="140">
        <v>454</v>
      </c>
      <c r="I22" s="115">
        <v>4</v>
      </c>
      <c r="J22" s="116">
        <v>0.88105726872246692</v>
      </c>
    </row>
    <row r="23" spans="1:15" s="110" customFormat="1" ht="24.95" customHeight="1" x14ac:dyDescent="0.2">
      <c r="A23" s="193" t="s">
        <v>154</v>
      </c>
      <c r="B23" s="199" t="s">
        <v>155</v>
      </c>
      <c r="C23" s="113">
        <v>2.1941469961777491</v>
      </c>
      <c r="D23" s="115">
        <v>752</v>
      </c>
      <c r="E23" s="114">
        <v>772</v>
      </c>
      <c r="F23" s="114">
        <v>781</v>
      </c>
      <c r="G23" s="114">
        <v>751</v>
      </c>
      <c r="H23" s="140">
        <v>757</v>
      </c>
      <c r="I23" s="115">
        <v>-5</v>
      </c>
      <c r="J23" s="116">
        <v>-0.66050198150594452</v>
      </c>
    </row>
    <row r="24" spans="1:15" s="110" customFormat="1" ht="24.95" customHeight="1" x14ac:dyDescent="0.2">
      <c r="A24" s="193" t="s">
        <v>156</v>
      </c>
      <c r="B24" s="199" t="s">
        <v>221</v>
      </c>
      <c r="C24" s="113">
        <v>4.2774195430805593</v>
      </c>
      <c r="D24" s="115">
        <v>1466</v>
      </c>
      <c r="E24" s="114">
        <v>1484</v>
      </c>
      <c r="F24" s="114">
        <v>1467</v>
      </c>
      <c r="G24" s="114">
        <v>1422</v>
      </c>
      <c r="H24" s="140">
        <v>1445</v>
      </c>
      <c r="I24" s="115">
        <v>21</v>
      </c>
      <c r="J24" s="116">
        <v>1.453287197231834</v>
      </c>
    </row>
    <row r="25" spans="1:15" s="110" customFormat="1" ht="24.95" customHeight="1" x14ac:dyDescent="0.2">
      <c r="A25" s="193" t="s">
        <v>222</v>
      </c>
      <c r="B25" s="204" t="s">
        <v>159</v>
      </c>
      <c r="C25" s="113">
        <v>1.8907011350042306</v>
      </c>
      <c r="D25" s="115">
        <v>648</v>
      </c>
      <c r="E25" s="114">
        <v>643</v>
      </c>
      <c r="F25" s="114">
        <v>637</v>
      </c>
      <c r="G25" s="114">
        <v>699</v>
      </c>
      <c r="H25" s="140">
        <v>675</v>
      </c>
      <c r="I25" s="115">
        <v>-27</v>
      </c>
      <c r="J25" s="116">
        <v>-4</v>
      </c>
    </row>
    <row r="26" spans="1:15" s="110" customFormat="1" ht="24.95" customHeight="1" x14ac:dyDescent="0.2">
      <c r="A26" s="201">
        <v>782.78300000000002</v>
      </c>
      <c r="B26" s="203" t="s">
        <v>160</v>
      </c>
      <c r="C26" s="113">
        <v>6.4978262772444779</v>
      </c>
      <c r="D26" s="115">
        <v>2227</v>
      </c>
      <c r="E26" s="114">
        <v>2299</v>
      </c>
      <c r="F26" s="114">
        <v>2380</v>
      </c>
      <c r="G26" s="114">
        <v>2405</v>
      </c>
      <c r="H26" s="140">
        <v>2374</v>
      </c>
      <c r="I26" s="115">
        <v>-147</v>
      </c>
      <c r="J26" s="116">
        <v>-6.1920808761583821</v>
      </c>
    </row>
    <row r="27" spans="1:15" s="110" customFormat="1" ht="24.95" customHeight="1" x14ac:dyDescent="0.2">
      <c r="A27" s="193" t="s">
        <v>161</v>
      </c>
      <c r="B27" s="199" t="s">
        <v>223</v>
      </c>
      <c r="C27" s="113">
        <v>5.2023458699267646</v>
      </c>
      <c r="D27" s="115">
        <v>1783</v>
      </c>
      <c r="E27" s="114">
        <v>1796</v>
      </c>
      <c r="F27" s="114">
        <v>1792</v>
      </c>
      <c r="G27" s="114">
        <v>1757</v>
      </c>
      <c r="H27" s="140">
        <v>1763</v>
      </c>
      <c r="I27" s="115">
        <v>20</v>
      </c>
      <c r="J27" s="116">
        <v>1.1344299489506522</v>
      </c>
    </row>
    <row r="28" spans="1:15" s="110" customFormat="1" ht="24.95" customHeight="1" x14ac:dyDescent="0.2">
      <c r="A28" s="193" t="s">
        <v>163</v>
      </c>
      <c r="B28" s="199" t="s">
        <v>164</v>
      </c>
      <c r="C28" s="113">
        <v>3.063636098386485</v>
      </c>
      <c r="D28" s="115">
        <v>1050</v>
      </c>
      <c r="E28" s="114">
        <v>1069</v>
      </c>
      <c r="F28" s="114">
        <v>1046</v>
      </c>
      <c r="G28" s="114">
        <v>979</v>
      </c>
      <c r="H28" s="140">
        <v>982</v>
      </c>
      <c r="I28" s="115">
        <v>68</v>
      </c>
      <c r="J28" s="116">
        <v>6.9246435845213847</v>
      </c>
    </row>
    <row r="29" spans="1:15" s="110" customFormat="1" ht="24.95" customHeight="1" x14ac:dyDescent="0.2">
      <c r="A29" s="193">
        <v>86</v>
      </c>
      <c r="B29" s="199" t="s">
        <v>165</v>
      </c>
      <c r="C29" s="113">
        <v>9.2959472471041344</v>
      </c>
      <c r="D29" s="115">
        <v>3186</v>
      </c>
      <c r="E29" s="114">
        <v>3205</v>
      </c>
      <c r="F29" s="114">
        <v>3210</v>
      </c>
      <c r="G29" s="114">
        <v>3121</v>
      </c>
      <c r="H29" s="140">
        <v>3123</v>
      </c>
      <c r="I29" s="115">
        <v>63</v>
      </c>
      <c r="J29" s="116">
        <v>2.0172910662824206</v>
      </c>
    </row>
    <row r="30" spans="1:15" s="110" customFormat="1" ht="24.95" customHeight="1" x14ac:dyDescent="0.2">
      <c r="A30" s="193">
        <v>87.88</v>
      </c>
      <c r="B30" s="204" t="s">
        <v>166</v>
      </c>
      <c r="C30" s="113">
        <v>7.6707612406267325</v>
      </c>
      <c r="D30" s="115">
        <v>2629</v>
      </c>
      <c r="E30" s="114">
        <v>2670</v>
      </c>
      <c r="F30" s="114">
        <v>2669</v>
      </c>
      <c r="G30" s="114">
        <v>2445</v>
      </c>
      <c r="H30" s="140">
        <v>2601</v>
      </c>
      <c r="I30" s="115">
        <v>28</v>
      </c>
      <c r="J30" s="116">
        <v>1.0765090349865436</v>
      </c>
    </row>
    <row r="31" spans="1:15" s="110" customFormat="1" ht="24.95" customHeight="1" x14ac:dyDescent="0.2">
      <c r="A31" s="193" t="s">
        <v>167</v>
      </c>
      <c r="B31" s="199" t="s">
        <v>168</v>
      </c>
      <c r="C31" s="113">
        <v>2.5092638520117876</v>
      </c>
      <c r="D31" s="115">
        <v>860</v>
      </c>
      <c r="E31" s="114">
        <v>866</v>
      </c>
      <c r="F31" s="114">
        <v>893</v>
      </c>
      <c r="G31" s="114">
        <v>910</v>
      </c>
      <c r="H31" s="140">
        <v>886</v>
      </c>
      <c r="I31" s="115">
        <v>-26</v>
      </c>
      <c r="J31" s="116">
        <v>-2.9345372460496613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0.61564496834242699</v>
      </c>
      <c r="D34" s="115">
        <v>211</v>
      </c>
      <c r="E34" s="114">
        <v>158</v>
      </c>
      <c r="F34" s="114">
        <v>233</v>
      </c>
      <c r="G34" s="114">
        <v>243</v>
      </c>
      <c r="H34" s="140">
        <v>206</v>
      </c>
      <c r="I34" s="115">
        <v>5</v>
      </c>
      <c r="J34" s="116">
        <v>2.4271844660194173</v>
      </c>
    </row>
    <row r="35" spans="1:10" s="110" customFormat="1" ht="24.95" customHeight="1" x14ac:dyDescent="0.2">
      <c r="A35" s="292" t="s">
        <v>171</v>
      </c>
      <c r="B35" s="293" t="s">
        <v>172</v>
      </c>
      <c r="C35" s="113">
        <v>28.065824409885334</v>
      </c>
      <c r="D35" s="115">
        <v>9619</v>
      </c>
      <c r="E35" s="114">
        <v>9646</v>
      </c>
      <c r="F35" s="114">
        <v>9862</v>
      </c>
      <c r="G35" s="114">
        <v>9610</v>
      </c>
      <c r="H35" s="140">
        <v>9610</v>
      </c>
      <c r="I35" s="115">
        <v>9</v>
      </c>
      <c r="J35" s="116">
        <v>9.3652445369406867E-2</v>
      </c>
    </row>
    <row r="36" spans="1:10" s="110" customFormat="1" ht="24.95" customHeight="1" x14ac:dyDescent="0.2">
      <c r="A36" s="294" t="s">
        <v>173</v>
      </c>
      <c r="B36" s="295" t="s">
        <v>174</v>
      </c>
      <c r="C36" s="125">
        <v>71.31853062177224</v>
      </c>
      <c r="D36" s="143">
        <v>24443</v>
      </c>
      <c r="E36" s="144">
        <v>24537</v>
      </c>
      <c r="F36" s="144">
        <v>24634</v>
      </c>
      <c r="G36" s="144">
        <v>24227</v>
      </c>
      <c r="H36" s="145">
        <v>24309</v>
      </c>
      <c r="I36" s="143">
        <v>134</v>
      </c>
      <c r="J36" s="146">
        <v>0.55123616767452388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2020-09-25T09:30:03Z</dcterms:created>
  <dcterms:modified xsi:type="dcterms:W3CDTF">2020-09-28T08:09:22Z</dcterms:modified>
</cp:coreProperties>
</file>