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I44" i="24"/>
  <c r="F44" i="24"/>
  <c r="C44" i="24"/>
  <c r="M44" i="24" s="1"/>
  <c r="B44" i="24"/>
  <c r="D44" i="24" s="1"/>
  <c r="M43" i="24"/>
  <c r="G43" i="24"/>
  <c r="E43" i="24"/>
  <c r="C43" i="24"/>
  <c r="I43" i="24" s="1"/>
  <c r="B43" i="24"/>
  <c r="J43" i="24" s="1"/>
  <c r="I42" i="24"/>
  <c r="F42" i="24"/>
  <c r="C42" i="24"/>
  <c r="M42" i="24" s="1"/>
  <c r="B42" i="24"/>
  <c r="D42" i="24" s="1"/>
  <c r="M41" i="24"/>
  <c r="J41" i="24"/>
  <c r="G41" i="24"/>
  <c r="E41" i="24"/>
  <c r="C41" i="24"/>
  <c r="I41" i="24" s="1"/>
  <c r="B41" i="24"/>
  <c r="I40" i="24"/>
  <c r="F40" i="24"/>
  <c r="C40" i="24"/>
  <c r="M40" i="24" s="1"/>
  <c r="B40" i="24"/>
  <c r="D40" i="24" s="1"/>
  <c r="M36" i="24"/>
  <c r="L36" i="24"/>
  <c r="K36" i="24"/>
  <c r="J36" i="24"/>
  <c r="I36" i="24"/>
  <c r="H36" i="24"/>
  <c r="G36" i="24"/>
  <c r="F36" i="24"/>
  <c r="E36" i="24"/>
  <c r="D36" i="24"/>
  <c r="C33" i="24"/>
  <c r="C25" i="24"/>
  <c r="K57" i="15"/>
  <c r="L57" i="15" s="1"/>
  <c r="C38" i="24"/>
  <c r="C37" i="24"/>
  <c r="C35" i="24"/>
  <c r="C34" i="24"/>
  <c r="C32" i="24"/>
  <c r="C31" i="24"/>
  <c r="C30" i="24"/>
  <c r="G30" i="24" s="1"/>
  <c r="C29" i="24"/>
  <c r="C28" i="24"/>
  <c r="C27" i="24"/>
  <c r="C26" i="24"/>
  <c r="C24" i="24"/>
  <c r="C23" i="24"/>
  <c r="C22" i="24"/>
  <c r="C21" i="24"/>
  <c r="C20" i="24"/>
  <c r="C19" i="24"/>
  <c r="C18" i="24"/>
  <c r="C17" i="24"/>
  <c r="C16" i="24"/>
  <c r="C15" i="24"/>
  <c r="C9" i="24"/>
  <c r="L9" i="24" s="1"/>
  <c r="C8" i="24"/>
  <c r="C7" i="24"/>
  <c r="B38" i="24"/>
  <c r="B37" i="24"/>
  <c r="B35" i="24"/>
  <c r="K35" i="24" s="1"/>
  <c r="B34" i="24"/>
  <c r="B33" i="24"/>
  <c r="B32" i="24"/>
  <c r="B31" i="24"/>
  <c r="B30" i="24"/>
  <c r="B29" i="24"/>
  <c r="B28" i="24"/>
  <c r="B27" i="24"/>
  <c r="B26" i="24"/>
  <c r="B25" i="24"/>
  <c r="B24" i="24"/>
  <c r="B23" i="24"/>
  <c r="B22" i="24"/>
  <c r="B21" i="24"/>
  <c r="B20" i="24"/>
  <c r="B19" i="24"/>
  <c r="D19" i="24" s="1"/>
  <c r="B18" i="24"/>
  <c r="B17" i="24"/>
  <c r="B16" i="24"/>
  <c r="B15" i="24"/>
  <c r="K15" i="24" s="1"/>
  <c r="B9" i="24"/>
  <c r="B8" i="24"/>
  <c r="B7" i="24"/>
  <c r="K8" i="24" l="1"/>
  <c r="J8" i="24"/>
  <c r="F8" i="24"/>
  <c r="H8" i="24"/>
  <c r="D8" i="24"/>
  <c r="G21" i="24"/>
  <c r="M21" i="24"/>
  <c r="E21" i="24"/>
  <c r="I21" i="24"/>
  <c r="L21" i="24"/>
  <c r="F25" i="24"/>
  <c r="D25" i="24"/>
  <c r="J25" i="24"/>
  <c r="K25" i="24"/>
  <c r="H25" i="24"/>
  <c r="F29" i="24"/>
  <c r="D29" i="24"/>
  <c r="J29" i="24"/>
  <c r="K29" i="24"/>
  <c r="H29" i="24"/>
  <c r="D38" i="24"/>
  <c r="K38" i="24"/>
  <c r="J38" i="24"/>
  <c r="H38" i="24"/>
  <c r="F38" i="24"/>
  <c r="F17" i="24"/>
  <c r="J17" i="24"/>
  <c r="K17" i="24"/>
  <c r="D17" i="24"/>
  <c r="H17" i="24"/>
  <c r="F21" i="24"/>
  <c r="J21" i="24"/>
  <c r="K21" i="24"/>
  <c r="H21" i="24"/>
  <c r="D21" i="24"/>
  <c r="I22" i="24"/>
  <c r="M22" i="24"/>
  <c r="E22" i="24"/>
  <c r="G22" i="24"/>
  <c r="F23" i="24"/>
  <c r="J23" i="24"/>
  <c r="K23" i="24"/>
  <c r="H23" i="24"/>
  <c r="D23" i="24"/>
  <c r="K32" i="24"/>
  <c r="J32" i="24"/>
  <c r="H32" i="24"/>
  <c r="F32" i="24"/>
  <c r="D32" i="24"/>
  <c r="I16" i="24"/>
  <c r="M16" i="24"/>
  <c r="E16" i="24"/>
  <c r="L16" i="24"/>
  <c r="G16" i="24"/>
  <c r="G29" i="24"/>
  <c r="M29" i="24"/>
  <c r="E29" i="24"/>
  <c r="L29" i="24"/>
  <c r="I29" i="24"/>
  <c r="G33" i="24"/>
  <c r="M33" i="24"/>
  <c r="E33" i="24"/>
  <c r="L33" i="24"/>
  <c r="I33" i="24"/>
  <c r="K26" i="24"/>
  <c r="J26" i="24"/>
  <c r="H26" i="24"/>
  <c r="F26" i="24"/>
  <c r="D26" i="24"/>
  <c r="H37" i="24"/>
  <c r="F37" i="24"/>
  <c r="D37" i="24"/>
  <c r="K37" i="24"/>
  <c r="J37" i="24"/>
  <c r="G19" i="24"/>
  <c r="M19" i="24"/>
  <c r="E19" i="24"/>
  <c r="I19" i="24"/>
  <c r="L19" i="24"/>
  <c r="G23" i="24"/>
  <c r="M23" i="24"/>
  <c r="E23" i="24"/>
  <c r="L23" i="24"/>
  <c r="I23" i="24"/>
  <c r="I26" i="24"/>
  <c r="M26" i="24"/>
  <c r="E26" i="24"/>
  <c r="L26" i="24"/>
  <c r="G26" i="24"/>
  <c r="I37" i="24"/>
  <c r="G37" i="24"/>
  <c r="L37" i="24"/>
  <c r="M37" i="24"/>
  <c r="E37" i="24"/>
  <c r="K58" i="24"/>
  <c r="J58" i="24"/>
  <c r="I58" i="24"/>
  <c r="F7" i="24"/>
  <c r="J7" i="24"/>
  <c r="K7" i="24"/>
  <c r="H7" i="24"/>
  <c r="D7" i="24"/>
  <c r="G35" i="24"/>
  <c r="M35" i="24"/>
  <c r="E35" i="24"/>
  <c r="L35" i="24"/>
  <c r="I35" i="24"/>
  <c r="F15" i="24"/>
  <c r="J15" i="24"/>
  <c r="D15" i="24"/>
  <c r="H15" i="24"/>
  <c r="F33" i="24"/>
  <c r="D33" i="24"/>
  <c r="J33" i="24"/>
  <c r="K33" i="24"/>
  <c r="H33" i="24"/>
  <c r="I30" i="24"/>
  <c r="M30" i="24"/>
  <c r="E30" i="24"/>
  <c r="L30" i="24"/>
  <c r="K74" i="24"/>
  <c r="J74" i="24"/>
  <c r="I74" i="24"/>
  <c r="I77" i="24" s="1"/>
  <c r="B14" i="24"/>
  <c r="B6" i="24"/>
  <c r="F27" i="24"/>
  <c r="D27" i="24"/>
  <c r="J27" i="24"/>
  <c r="H27" i="24"/>
  <c r="K30" i="24"/>
  <c r="J30" i="24"/>
  <c r="H30" i="24"/>
  <c r="F30" i="24"/>
  <c r="D30" i="24"/>
  <c r="G17" i="24"/>
  <c r="M17" i="24"/>
  <c r="E17" i="24"/>
  <c r="I17" i="24"/>
  <c r="L17" i="24"/>
  <c r="I20" i="24"/>
  <c r="M20" i="24"/>
  <c r="E20" i="24"/>
  <c r="G20" i="24"/>
  <c r="L20" i="24"/>
  <c r="I24" i="24"/>
  <c r="M24" i="24"/>
  <c r="E24" i="24"/>
  <c r="G24" i="24"/>
  <c r="L24" i="24"/>
  <c r="M38" i="24"/>
  <c r="E38" i="24"/>
  <c r="L38" i="24"/>
  <c r="G38" i="24"/>
  <c r="B45" i="24"/>
  <c r="B39" i="24"/>
  <c r="K18" i="24"/>
  <c r="J18" i="24"/>
  <c r="F18" i="24"/>
  <c r="H18" i="24"/>
  <c r="D18" i="24"/>
  <c r="K24" i="24"/>
  <c r="J24" i="24"/>
  <c r="H24" i="24"/>
  <c r="F24" i="24"/>
  <c r="D24" i="24"/>
  <c r="I8" i="24"/>
  <c r="M8" i="24"/>
  <c r="E8" i="24"/>
  <c r="L8" i="24"/>
  <c r="G8" i="24"/>
  <c r="G9" i="24"/>
  <c r="M9" i="24"/>
  <c r="E9" i="24"/>
  <c r="I9" i="24"/>
  <c r="C14" i="24"/>
  <c r="C6" i="24"/>
  <c r="G27" i="24"/>
  <c r="M27" i="24"/>
  <c r="E27" i="24"/>
  <c r="L27" i="24"/>
  <c r="I27" i="24"/>
  <c r="G31" i="24"/>
  <c r="M31" i="24"/>
  <c r="E31" i="24"/>
  <c r="L31" i="24"/>
  <c r="I31" i="24"/>
  <c r="I34" i="24"/>
  <c r="M34" i="24"/>
  <c r="E34" i="24"/>
  <c r="L34" i="24"/>
  <c r="G34" i="24"/>
  <c r="L22" i="24"/>
  <c r="I38" i="24"/>
  <c r="F35" i="24"/>
  <c r="D35" i="24"/>
  <c r="J35" i="24"/>
  <c r="H35" i="24"/>
  <c r="F9" i="24"/>
  <c r="J9" i="24"/>
  <c r="H9" i="24"/>
  <c r="D9" i="24"/>
  <c r="K9" i="24"/>
  <c r="K16" i="24"/>
  <c r="J16" i="24"/>
  <c r="F16" i="24"/>
  <c r="H16" i="24"/>
  <c r="D16" i="24"/>
  <c r="F19" i="24"/>
  <c r="J19" i="24"/>
  <c r="K19" i="24"/>
  <c r="H19" i="24"/>
  <c r="K22" i="24"/>
  <c r="J22" i="24"/>
  <c r="F22" i="24"/>
  <c r="D22" i="24"/>
  <c r="H22" i="24"/>
  <c r="K28" i="24"/>
  <c r="J28" i="24"/>
  <c r="H28" i="24"/>
  <c r="F28" i="24"/>
  <c r="D28" i="24"/>
  <c r="K34" i="24"/>
  <c r="J34" i="24"/>
  <c r="H34" i="24"/>
  <c r="F34" i="24"/>
  <c r="D34" i="24"/>
  <c r="G7" i="24"/>
  <c r="M7" i="24"/>
  <c r="E7" i="24"/>
  <c r="I7" i="24"/>
  <c r="L7" i="24"/>
  <c r="C45" i="24"/>
  <c r="C39" i="24"/>
  <c r="G25" i="24"/>
  <c r="M25" i="24"/>
  <c r="E25" i="24"/>
  <c r="L25" i="24"/>
  <c r="I25" i="24"/>
  <c r="K20" i="24"/>
  <c r="J20" i="24"/>
  <c r="F20" i="24"/>
  <c r="H20" i="24"/>
  <c r="D20" i="24"/>
  <c r="F31" i="24"/>
  <c r="D31" i="24"/>
  <c r="J31" i="24"/>
  <c r="K31" i="24"/>
  <c r="H31" i="24"/>
  <c r="G15" i="24"/>
  <c r="M15" i="24"/>
  <c r="E15" i="24"/>
  <c r="I15" i="24"/>
  <c r="L15" i="24"/>
  <c r="I18" i="24"/>
  <c r="M18" i="24"/>
  <c r="E18" i="24"/>
  <c r="L18" i="24"/>
  <c r="G18" i="24"/>
  <c r="I28" i="24"/>
  <c r="M28" i="24"/>
  <c r="E28" i="24"/>
  <c r="L28" i="24"/>
  <c r="G28" i="24"/>
  <c r="I32" i="24"/>
  <c r="M32" i="24"/>
  <c r="E32" i="24"/>
  <c r="G32" i="24"/>
  <c r="L32" i="24"/>
  <c r="K27" i="24"/>
  <c r="K66" i="24"/>
  <c r="J66" i="24"/>
  <c r="I66" i="24"/>
  <c r="K53" i="24"/>
  <c r="J53" i="24"/>
  <c r="K61" i="24"/>
  <c r="J61" i="24"/>
  <c r="K69" i="24"/>
  <c r="J69" i="24"/>
  <c r="H41" i="24"/>
  <c r="F41" i="24"/>
  <c r="D41" i="24"/>
  <c r="K41"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K51" i="24"/>
  <c r="J51" i="24"/>
  <c r="K59" i="24"/>
  <c r="J59" i="24"/>
  <c r="K67" i="24"/>
  <c r="J67" i="24"/>
  <c r="K75" i="24"/>
  <c r="K77" i="24" s="1"/>
  <c r="J75" i="24"/>
  <c r="J77" i="24" s="1"/>
  <c r="K56" i="24"/>
  <c r="J56" i="24"/>
  <c r="K64" i="24"/>
  <c r="J64" i="24"/>
  <c r="K72" i="24"/>
  <c r="J72" i="24"/>
  <c r="G40" i="24"/>
  <c r="G42" i="24"/>
  <c r="G44" i="24"/>
  <c r="H40" i="24"/>
  <c r="L41" i="24"/>
  <c r="H42" i="24"/>
  <c r="L43" i="24"/>
  <c r="H44" i="24"/>
  <c r="J40" i="24"/>
  <c r="J42" i="24"/>
  <c r="J44" i="24"/>
  <c r="K40" i="24"/>
  <c r="K42" i="24"/>
  <c r="K44" i="24"/>
  <c r="L40" i="24"/>
  <c r="L42" i="24"/>
  <c r="L44" i="24"/>
  <c r="E40" i="24"/>
  <c r="E42" i="24"/>
  <c r="E44" i="24"/>
  <c r="I78" i="24" l="1"/>
  <c r="I79" i="24"/>
  <c r="I45" i="24"/>
  <c r="G45" i="24"/>
  <c r="L45" i="24"/>
  <c r="E45" i="24"/>
  <c r="M45" i="24"/>
  <c r="I6" i="24"/>
  <c r="M6" i="24"/>
  <c r="E6" i="24"/>
  <c r="L6" i="24"/>
  <c r="G6" i="24"/>
  <c r="K79" i="24"/>
  <c r="K78" i="24"/>
  <c r="K6" i="24"/>
  <c r="J6" i="24"/>
  <c r="F6" i="24"/>
  <c r="H6" i="24"/>
  <c r="D6" i="24"/>
  <c r="J79" i="24"/>
  <c r="J78" i="24"/>
  <c r="I14" i="24"/>
  <c r="M14" i="24"/>
  <c r="E14" i="24"/>
  <c r="L14" i="24"/>
  <c r="G14" i="24"/>
  <c r="K14" i="24"/>
  <c r="J14" i="24"/>
  <c r="F14" i="24"/>
  <c r="H14" i="24"/>
  <c r="D14" i="24"/>
  <c r="H39" i="24"/>
  <c r="F39" i="24"/>
  <c r="D39" i="24"/>
  <c r="K39" i="24"/>
  <c r="J39" i="24"/>
  <c r="H45" i="24"/>
  <c r="F45" i="24"/>
  <c r="D45" i="24"/>
  <c r="K45" i="24"/>
  <c r="J45" i="24"/>
  <c r="I39" i="24"/>
  <c r="G39" i="24"/>
  <c r="L39" i="24"/>
  <c r="M39" i="24"/>
  <c r="E39" i="24"/>
  <c r="I83" i="24" l="1"/>
  <c r="I82" i="24"/>
  <c r="I81" i="24"/>
</calcChain>
</file>

<file path=xl/sharedStrings.xml><?xml version="1.0" encoding="utf-8"?>
<sst xmlns="http://schemas.openxmlformats.org/spreadsheetml/2006/main" count="1757" uniqueCount="521">
  <si>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</si>
  <si>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</si>
  <si>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</si>
  <si>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</si>
  <si>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</si>
  <si>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</si>
  <si>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</si>
  <si>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</si>
  <si>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</si>
  <si>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</si>
  <si>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</si>
  <si>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</si>
  <si>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</si>
  <si>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Alzey-Worms (07331)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</si>
  <si>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</si>
  <si>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</si>
  <si>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</si>
  <si>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</si>
  <si>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</si>
  <si>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</si>
  <si>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</si>
  <si>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</si>
  <si>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</si>
  <si>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</si>
  <si>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</si>
  <si>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</si>
  <si>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</si>
  <si>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</si>
  <si>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</si>
  <si>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</si>
  <si>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</si>
  <si>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</si>
  <si>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</si>
  <si>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</si>
  <si>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</si>
  <si>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</si>
  <si>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</si>
  <si>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</si>
  <si>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</si>
  <si>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</si>
  <si>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</si>
  <si>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</si>
  <si>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</si>
  <si>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</si>
  <si>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</si>
  <si>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</si>
  <si>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</si>
  <si>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</si>
  <si>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</si>
  <si>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</si>
  <si>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</si>
  <si>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</si>
  <si>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</si>
  <si>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</si>
  <si>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</si>
  <si>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</si>
  <si>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</si>
  <si>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</si>
  <si>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</si>
  <si>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</si>
  <si>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</si>
  <si>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</si>
  <si>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</si>
  <si>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</si>
  <si>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</si>
  <si>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</si>
  <si>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</si>
  <si>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</si>
  <si>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</si>
  <si>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</si>
  <si>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</si>
  <si>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</si>
  <si>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</si>
  <si>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</si>
  <si>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</si>
  <si>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</si>
  <si>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</si>
  <si>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</si>
  <si>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</si>
  <si>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</si>
  <si>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</si>
  <si>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</si>
  <si>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</si>
  <si>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</si>
  <si>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</si>
  <si>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</si>
  <si>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</si>
  <si>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</si>
  <si>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</si>
  <si>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</si>
  <si>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</si>
  <si>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</si>
  <si>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Alzey-Worms (07331);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</si>
  <si>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</si>
  <si>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</si>
  <si>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</si>
  <si>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</si>
  <si>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</si>
  <si>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</si>
  <si>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</si>
  <si>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</si>
  <si>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</si>
  <si>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</si>
  <si>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</si>
  <si>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</si>
  <si>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</si>
  <si>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</si>
  <si>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</si>
  <si>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</si>
  <si>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</si>
  <si>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</si>
  <si>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</si>
  <si>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</si>
  <si>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</si>
  <si>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</si>
  <si>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</si>
  <si>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</si>
  <si>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</si>
  <si>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</si>
  <si>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</si>
  <si>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</si>
  <si>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</si>
  <si>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</si>
  <si>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</si>
  <si>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</si>
  <si>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</si>
  <si>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</si>
  <si>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</si>
  <si>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</si>
  <si>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</si>
  <si>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</si>
  <si>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</si>
  <si>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</si>
  <si>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</si>
  <si>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</si>
  <si>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</si>
  <si>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</si>
  <si>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</si>
  <si>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</si>
  <si>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</si>
  <si>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</si>
  <si>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</si>
  <si>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</si>
  <si>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</si>
  <si>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</si>
  <si>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</si>
  <si>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</si>
  <si>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</si>
  <si>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</si>
  <si>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</si>
  <si>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</si>
  <si>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</si>
  <si>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</si>
  <si>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</si>
  <si>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</si>
  <si>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</si>
  <si>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</si>
  <si>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</si>
  <si>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</si>
  <si>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</si>
  <si>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</si>
  <si>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</si>
  <si>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</si>
  <si>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</si>
  <si>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</si>
  <si>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</si>
  <si>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</si>
  <si>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</si>
  <si>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</si>
  <si>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</si>
  <si>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</si>
  <si>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</si>
  <si>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</si>
  <si>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</si>
  <si>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</si>
  <si>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</si>
  <si>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</si>
  <si>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</si>
  <si>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</si>
  <si>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</si>
  <si>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</si>
  <si>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</si>
  <si>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</si>
  <si>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Alzey-Worms (07331)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</si>
  <si>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</si>
  <si>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</si>
  <si>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</si>
  <si>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</si>
  <si>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</si>
  <si>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</si>
  <si>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</si>
  <si>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</si>
  <si>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</si>
  <si>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</si>
  <si>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</si>
  <si>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</si>
  <si>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</si>
  <si>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</si>
  <si>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</si>
  <si>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</si>
  <si>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</si>
  <si>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</si>
  <si>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</si>
  <si>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</si>
  <si>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</si>
  <si>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</si>
  <si>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</si>
  <si>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</si>
  <si>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</si>
  <si>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</si>
  <si>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</si>
  <si>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</si>
  <si>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</si>
  <si>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</si>
  <si>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</si>
  <si>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</si>
  <si>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</si>
  <si>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</si>
  <si>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</si>
  <si>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</si>
  <si>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</si>
  <si>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</si>
  <si>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</si>
  <si>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</si>
  <si>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</si>
  <si>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</si>
  <si>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</si>
  <si>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</si>
  <si>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</si>
  <si>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</si>
  <si>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</si>
  <si>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</si>
  <si>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</si>
  <si>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</si>
  <si>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</si>
  <si>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</si>
  <si>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</si>
  <si>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</si>
  <si>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</si>
  <si>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</si>
  <si>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</si>
  <si>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</si>
  <si>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</si>
  <si>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</si>
  <si>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</si>
  <si>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</si>
  <si>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</si>
  <si>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</si>
  <si>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</si>
  <si>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</si>
  <si>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</si>
  <si>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</si>
  <si>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</si>
  <si>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</si>
  <si>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</si>
  <si>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</si>
  <si>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</si>
  <si>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</si>
  <si>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</si>
  <si>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</si>
  <si>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</si>
  <si>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</si>
  <si>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</si>
  <si>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</si>
  <si>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</si>
  <si>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</si>
  <si>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</si>
  <si>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</si>
  <si>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</si>
  <si>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</si>
  <si>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</si>
  <si>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</si>
  <si>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</si>
  <si>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</si>
  <si>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</si>
  <si>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</si>
  <si>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</si>
  <si>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</si>
  <si>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</si>
  <si>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</si>
  <si>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</si>
  <si>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</si>
  <si>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</si>
  <si>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</si>
  <si>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</si>
  <si>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</si>
  <si>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</si>
  <si>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</si>
  <si>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</si>
  <si>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</si>
  <si>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</si>
  <si>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</si>
  <si>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</si>
  <si>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</si>
  <si>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</si>
  <si>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</si>
  <si>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</si>
  <si>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</si>
  <si>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</si>
  <si>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</si>
  <si>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</si>
  <si>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</si>
  <si>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</si>
  <si>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</si>
  <si>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</si>
  <si>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</si>
  <si>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</si>
  <si>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</si>
  <si>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</si>
  <si>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</si>
  <si>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</si>
  <si>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</si>
  <si>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</si>
  <si>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</si>
  <si>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</si>
  <si>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</si>
  <si>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</si>
  <si>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</si>
  <si>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</si>
  <si>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</si>
  <si>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</si>
  <si>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</si>
  <si>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</si>
  <si>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</si>
  <si>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</si>
  <si>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</si>
  <si>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</si>
  <si>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</si>
  <si>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</si>
  <si>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</si>
  <si>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</si>
  <si>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</si>
  <si>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</si>
  <si>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</si>
  <si>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</si>
  <si>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</si>
  <si>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</si>
  <si>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</si>
  <si>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</si>
  <si>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</si>
  <si>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</si>
  <si>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</si>
  <si>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</si>
  <si>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</si>
  <si>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</si>
  <si>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</si>
  <si>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</si>
  <si>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</si>
  <si>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</si>
  <si>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</si>
  <si>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</si>
  <si>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</si>
  <si>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</si>
  <si>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</si>
  <si>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</si>
  <si>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</si>
  <si>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</si>
  <si>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</si>
  <si>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</si>
  <si>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</si>
  <si>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</si>
  <si>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</si>
  <si>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</si>
  <si>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</si>
  <si>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</si>
  <si>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</si>
  <si>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</si>
  <si>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</si>
  <si>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</si>
  <si>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</si>
  <si>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</si>
  <si>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</si>
  <si>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</si>
  <si>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Alzey-Worms (07331);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</si>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</sst>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{00752341-003F-4428-BF81-256C880EB2D5}</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ABE7-403F-A5A4-518FF2C1D673}"/>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{325F3C1D-8AA5-473A-99A3-2590BD9C8F35}</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ABE7-403F-A5A4-518FF2C1D67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{1B79719F-FE4D-4687-AAD1-6C850F0555AC}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BE7-403F-A5A4-518FF2C1D67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{4DD12078-DD82-423F-B88C-90ECD578BB1D}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BE7-403F-A5A4-518FF2C1D67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0.81509082440614811</c:v>
                </c:pt>
                <c:pt idx="1">
                  <c:v>0.73912918896366064</c:v>
                </c:pt>
                <c:pt idx="2">
                  <c:v>1.1186464311118853</c:v>
                </c:pt>
                <c:pt idx="3">
                  <c:v>1.0875687030768</c:v>
                </c:pt>
              </c:numCache>
            </c:numRef>
          </c:val>
          <c:extLst>
            <c:ext xmlns:c16="http://schemas.microsoft.com/office/drawing/2014/chart" uri="{C3380CC4-5D6E-409C-BE32-E72D297353CC}">
              <c16:uniqueId val="{00000004-ABE7-403F-A5A4-518FF2C1D67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{BB17CC76-5D91-4514-BDA0-0C1B2F6164B2}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BE7-403F-A5A4-518FF2C1D67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{97F23EBE-B369-4354-B9F1-9DD96C8F4C44}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BE7-403F-A5A4-518FF2C1D67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{D85417D2-63F5-4A35-88E6-BF42C82D29C4}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BE7-403F-A5A4-518FF2C1D67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{5CEA43A4-045E-430C-A77E-C210F31D5A52}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BE7-403F-A5A4-518FF2C1D67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BE7-403F-A5A4-518FF2C1D67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BE7-403F-A5A4-518FF2C1D67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{FF692A29-E7E4-4B8C-B5F7-F25E8BB27CB0}</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4552-4D0E-8BEA-ACB07F00A23E}"/>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{109DB8F3-295C-4BF3-8935-8B14D767B50B}</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4552-4D0E-8BEA-ACB07F00A23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{F3A278B8-5F7B-42FD-BF73-6C6239BEEAFF}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552-4D0E-8BEA-ACB07F00A23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{EC82D919-348A-4696-AD7C-4D39C7C825DF}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552-4D0E-8BEA-ACB07F00A2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-2.7970715224328893</c:v>
                </c:pt>
                <c:pt idx="1">
                  <c:v>-3.2711552602853353</c:v>
                </c:pt>
                <c:pt idx="2">
                  <c:v>-2.7637010795899166</c:v>
                </c:pt>
                <c:pt idx="3">
                  <c:v>-2.8655893304673015</c:v>
                </c:pt>
              </c:numCache>
            </c:numRef>
          </c:val>
          <c:extLst>
            <c:ext xmlns:c16="http://schemas.microsoft.com/office/drawing/2014/chart" uri="{C3380CC4-5D6E-409C-BE32-E72D297353CC}">
              <c16:uniqueId val="{00000004-4552-4D0E-8BEA-ACB07F00A23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{2F2B06E5-4571-4335-AF8B-ADA50D92C3F9}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552-4D0E-8BEA-ACB07F00A23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{C331341D-5CB6-44AC-B846-EEBF0BCE6782}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552-4D0E-8BEA-ACB07F00A23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{4887CA19-29DF-4FC1-8327-96552E349871}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552-4D0E-8BEA-ACB07F00A23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{9E68A1F3-65CF-444F-A606-94CB38ACB302}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552-4D0E-8BEA-ACB07F00A2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552-4D0E-8BEA-ACB07F00A23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552-4D0E-8BEA-ACB07F00A23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{9EB9B51A-CE9E-4431-885F-61122853678E}</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2E0B-48DF-B6E7-00C3CFDFB3B9}"/>
                </c:ext>
              </c:extLst>
            </c:dLbl>
            <c:dLbl>
              <c:idx val="1"/>
              <c:tx>
                <c:strRef>
                  <c:f>Daten_Diagramme!$D$15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{4B7D0E77-9C71-4F77-A711-DAC32EC88CBB}</c15:txfldGUID>
                      <c15:f>Daten_Diagramme!$D$15</c15:f>
                      <c15:dlblFieldTableCache>
                        <c:ptCount val="1"/>
                        <c:pt idx="0">
                          <c:v>-2.7</c:v>
                        </c:pt>
                      </c15:dlblFieldTableCache>
                    </c15:dlblFTEntry>
                  </c15:dlblFieldTable>
                  <c15:showDataLabelsRange val="0"/>
                </c:ext>
                <c:ext xmlns:c16="http://schemas.microsoft.com/office/drawing/2014/chart" uri="{C3380CC4-5D6E-409C-BE32-E72D297353CC}">
                  <c16:uniqueId val="{00000001-2E0B-48DF-B6E7-00C3CFDFB3B9}"/>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{E594ECCA-0181-4D15-9717-384BD134ED8E}</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2E0B-48DF-B6E7-00C3CFDFB3B9}"/>
                </c:ext>
              </c:extLst>
            </c:dLbl>
            <c:dLbl>
              <c:idx val="3"/>
              <c:tx>
                <c:strRef>
                  <c:f>Daten_Diagramme!$D$17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{771FB189-4C0B-4728-B3E6-04B583EBFFDF}</c15:txfldGUID>
                      <c15:f>Daten_Diagramme!$D$17</c15:f>
                      <c15:dlblFieldTableCache>
                        <c:ptCount val="1"/>
                        <c:pt idx="0">
                          <c:v>-1.9</c:v>
                        </c:pt>
                      </c15:dlblFieldTableCache>
                    </c15:dlblFTEntry>
                  </c15:dlblFieldTable>
                  <c15:showDataLabelsRange val="0"/>
                </c:ext>
                <c:ext xmlns:c16="http://schemas.microsoft.com/office/drawing/2014/chart" uri="{C3380CC4-5D6E-409C-BE32-E72D297353CC}">
                  <c16:uniqueId val="{00000003-2E0B-48DF-B6E7-00C3CFDFB3B9}"/>
                </c:ext>
              </c:extLst>
            </c:dLbl>
            <c:dLbl>
              <c:idx val="4"/>
              <c:tx>
                <c:strRef>
                  <c:f>Daten_Diagramme!$D$18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{1DA2D53D-FA3C-44DF-B5D4-16C919BB66F0}</c15:txfldGUID>
                      <c15:f>Daten_Diagramme!$D$18</c15:f>
                      <c15:dlblFieldTableCache>
                        <c:ptCount val="1"/>
                        <c:pt idx="0">
                          <c:v>-3.6</c:v>
                        </c:pt>
                      </c15:dlblFieldTableCache>
                    </c15:dlblFTEntry>
                  </c15:dlblFieldTable>
                  <c15:showDataLabelsRange val="0"/>
                </c:ext>
                <c:ext xmlns:c16="http://schemas.microsoft.com/office/drawing/2014/chart" uri="{C3380CC4-5D6E-409C-BE32-E72D297353CC}">
                  <c16:uniqueId val="{00000004-2E0B-48DF-B6E7-00C3CFDFB3B9}"/>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{46150478-9EF2-4F98-AEAC-FCF53FD68961}</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2E0B-48DF-B6E7-00C3CFDFB3B9}"/>
                </c:ext>
              </c:extLst>
            </c:dLbl>
            <c:dLbl>
              <c:idx val="6"/>
              <c:tx>
                <c:strRef>
                  <c:f>Daten_Diagramme!$D$20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{15A4A699-B7A9-4014-9AD7-48EB5D0A16FF}</c15:txfldGUID>
                      <c15:f>Daten_Diagramme!$D$20</c15:f>
                      <c15:dlblFieldTableCache>
                        <c:ptCount val="1"/>
                        <c:pt idx="0">
                          <c:v>-5.2</c:v>
                        </c:pt>
                      </c15:dlblFieldTableCache>
                    </c15:dlblFTEntry>
                  </c15:dlblFieldTable>
                  <c15:showDataLabelsRange val="0"/>
                </c:ext>
                <c:ext xmlns:c16="http://schemas.microsoft.com/office/drawing/2014/chart" uri="{C3380CC4-5D6E-409C-BE32-E72D297353CC}">
                  <c16:uniqueId val="{00000006-2E0B-48DF-B6E7-00C3CFDFB3B9}"/>
                </c:ext>
              </c:extLst>
            </c:dLbl>
            <c:dLbl>
              <c:idx val="7"/>
              <c:tx>
                <c:strRef>
                  <c:f>Daten_Diagramme!$D$21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{C6ACFDAF-79C7-43DF-8E07-E1F431819902}</c15:txfldGUID>
                      <c15:f>Daten_Diagramme!$D$21</c15:f>
                      <c15:dlblFieldTableCache>
                        <c:ptCount val="1"/>
                        <c:pt idx="0">
                          <c:v>1.3</c:v>
                        </c:pt>
                      </c15:dlblFieldTableCache>
                    </c15:dlblFTEntry>
                  </c15:dlblFieldTable>
                  <c15:showDataLabelsRange val="0"/>
                </c:ext>
                <c:ext xmlns:c16="http://schemas.microsoft.com/office/drawing/2014/chart" uri="{C3380CC4-5D6E-409C-BE32-E72D297353CC}">
                  <c16:uniqueId val="{00000007-2E0B-48DF-B6E7-00C3CFDFB3B9}"/>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{43D012A0-7E2C-43C2-A6CB-EA1F3F1A5C51}</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2E0B-48DF-B6E7-00C3CFDFB3B9}"/>
                </c:ext>
              </c:extLst>
            </c:dLbl>
            <c:dLbl>
              <c:idx val="9"/>
              <c:tx>
                <c:strRef>
                  <c:f>Daten_Diagramme!$D$23</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{38B56905-B12C-42FE-9231-9C42AEA7DE24}</c15:txfldGUID>
                      <c15:f>Daten_Diagramme!$D$23</c15:f>
                      <c15:dlblFieldTableCache>
                        <c:ptCount val="1"/>
                        <c:pt idx="0">
                          <c:v>6.2</c:v>
                        </c:pt>
                      </c15:dlblFieldTableCache>
                    </c15:dlblFTEntry>
                  </c15:dlblFieldTable>
                  <c15:showDataLabelsRange val="0"/>
                </c:ext>
                <c:ext xmlns:c16="http://schemas.microsoft.com/office/drawing/2014/chart" uri="{C3380CC4-5D6E-409C-BE32-E72D297353CC}">
                  <c16:uniqueId val="{00000009-2E0B-48DF-B6E7-00C3CFDFB3B9}"/>
                </c:ext>
              </c:extLst>
            </c:dLbl>
            <c:dLbl>
              <c:idx val="10"/>
              <c:tx>
                <c:strRef>
                  <c:f>Daten_Diagramme!$D$24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{AE36C118-72BF-4035-B022-1EC31E9D6FFD}</c15:txfldGUID>
                      <c15:f>Daten_Diagramme!$D$24</c15:f>
                      <c15:dlblFieldTableCache>
                        <c:ptCount val="1"/>
                        <c:pt idx="0">
                          <c:v>-1.7</c:v>
                        </c:pt>
                      </c15:dlblFieldTableCache>
                    </c15:dlblFTEntry>
                  </c15:dlblFieldTable>
                  <c15:showDataLabelsRange val="0"/>
                </c:ext>
                <c:ext xmlns:c16="http://schemas.microsoft.com/office/drawing/2014/chart" uri="{C3380CC4-5D6E-409C-BE32-E72D297353CC}">
                  <c16:uniqueId val="{0000000A-2E0B-48DF-B6E7-00C3CFDFB3B9}"/>
                </c:ext>
              </c:extLst>
            </c:dLbl>
            <c:dLbl>
              <c:idx val="11"/>
              <c:tx>
                <c:strRef>
                  <c:f>Daten_Diagramme!$D$25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{7735CAB3-B8F0-4B6E-B5E2-5FC5926E9205}</c15:txfldGUID>
                      <c15:f>Daten_Diagramme!$D$25</c15:f>
                      <c15:dlblFieldTableCache>
                        <c:ptCount val="1"/>
                        <c:pt idx="0">
                          <c:v>5.7</c:v>
                        </c:pt>
                      </c15:dlblFieldTableCache>
                    </c15:dlblFTEntry>
                  </c15:dlblFieldTable>
                  <c15:showDataLabelsRange val="0"/>
                </c:ext>
                <c:ext xmlns:c16="http://schemas.microsoft.com/office/drawing/2014/chart" uri="{C3380CC4-5D6E-409C-BE32-E72D297353CC}">
                  <c16:uniqueId val="{0000000B-2E0B-48DF-B6E7-00C3CFDFB3B9}"/>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{7588D6B5-8442-4B7D-B8C1-2A86ECC25672}</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2E0B-48DF-B6E7-00C3CFDFB3B9}"/>
                </c:ext>
              </c:extLst>
            </c:dLbl>
            <c:dLbl>
              <c:idx val="13"/>
              <c:tx>
                <c:strRef>
                  <c:f>Daten_Diagramme!$D$27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{B84A8F0A-F5B2-4264-BF6B-E4C0F97EC5AF}</c15:txfldGUID>
                      <c15:f>Daten_Diagramme!$D$27</c15:f>
                      <c15:dlblFieldTableCache>
                        <c:ptCount val="1"/>
                        <c:pt idx="0">
                          <c:v>0.1</c:v>
                        </c:pt>
                      </c15:dlblFieldTableCache>
                    </c15:dlblFTEntry>
                  </c15:dlblFieldTable>
                  <c15:showDataLabelsRange val="0"/>
                </c:ext>
                <c:ext xmlns:c16="http://schemas.microsoft.com/office/drawing/2014/chart" uri="{C3380CC4-5D6E-409C-BE32-E72D297353CC}">
                  <c16:uniqueId val="{0000000D-2E0B-48DF-B6E7-00C3CFDFB3B9}"/>
                </c:ext>
              </c:extLst>
            </c:dLbl>
            <c:dLbl>
              <c:idx val="14"/>
              <c:tx>
                <c:strRef>
                  <c:f>Daten_Diagramme!$D$28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{4FC173B3-D725-43D5-998B-C676228CC4EC}</c15:txfldGUID>
                      <c15:f>Daten_Diagramme!$D$28</c15:f>
                      <c15:dlblFieldTableCache>
                        <c:ptCount val="1"/>
                        <c:pt idx="0">
                          <c:v>-0.6</c:v>
                        </c:pt>
                      </c15:dlblFieldTableCache>
                    </c15:dlblFTEntry>
                  </c15:dlblFieldTable>
                  <c15:showDataLabelsRange val="0"/>
                </c:ext>
                <c:ext xmlns:c16="http://schemas.microsoft.com/office/drawing/2014/chart" uri="{C3380CC4-5D6E-409C-BE32-E72D297353CC}">
                  <c16:uniqueId val="{0000000E-2E0B-48DF-B6E7-00C3CFDFB3B9}"/>
                </c:ext>
              </c:extLst>
            </c:dLbl>
            <c:dLbl>
              <c:idx val="15"/>
              <c:tx>
                <c:strRef>
                  <c:f>Daten_Diagramme!$D$29</c:f>
                  <c:strCache>
                    <c:ptCount val="1"/>
                    <c:pt idx="0">
                      <c:v>-41.5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{D762BB02-C069-4629-89EA-9D3D6F214A8B}</c15:txfldGUID>
                      <c15:f>Daten_Diagramme!$D$29</c15:f>
                      <c15:dlblFieldTableCache>
                        <c:ptCount val="1"/>
                        <c:pt idx="0">
                          <c:v>-41.5</c:v>
                        </c:pt>
                      </c15:dlblFieldTableCache>
                    </c15:dlblFTEntry>
                  </c15:dlblFieldTable>
                  <c15:showDataLabelsRange val="0"/>
                </c:ext>
                <c:ext xmlns:c16="http://schemas.microsoft.com/office/drawing/2014/chart" uri="{C3380CC4-5D6E-409C-BE32-E72D297353CC}">
                  <c16:uniqueId val="{0000000F-2E0B-48DF-B6E7-00C3CFDFB3B9}"/>
                </c:ext>
              </c:extLst>
            </c:dLbl>
            <c:dLbl>
              <c:idx val="16"/>
              <c:tx>
                <c:strRef>
                  <c:f>Daten_Diagramme!$D$30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{0E876E74-200C-4ACB-BA68-636756947C36}</c15:txfldGUID>
                      <c15:f>Daten_Diagramme!$D$30</c15:f>
                      <c15:dlblFieldTableCache>
                        <c:ptCount val="1"/>
                        <c:pt idx="0">
                          <c:v>4.3</c:v>
                        </c:pt>
                      </c15:dlblFieldTableCache>
                    </c15:dlblFTEntry>
                  </c15:dlblFieldTable>
                  <c15:showDataLabelsRange val="0"/>
                </c:ext>
                <c:ext xmlns:c16="http://schemas.microsoft.com/office/drawing/2014/chart" uri="{C3380CC4-5D6E-409C-BE32-E72D297353CC}">
                  <c16:uniqueId val="{00000010-2E0B-48DF-B6E7-00C3CFDFB3B9}"/>
                </c:ext>
              </c:extLst>
            </c:dLbl>
            <c:dLbl>
              <c:idx val="17"/>
              <c:tx>
                <c:strRef>
                  <c:f>Daten_Diagramme!$D$31</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{84C35ED7-03D0-4B32-83EB-907FB53DDF87}</c15:txfldGUID>
                      <c15:f>Daten_Diagramme!$D$31</c15:f>
                      <c15:dlblFieldTableCache>
                        <c:ptCount val="1"/>
                        <c:pt idx="0">
                          <c:v>6.7</c:v>
                        </c:pt>
                      </c15:dlblFieldTableCache>
                    </c15:dlblFTEntry>
                  </c15:dlblFieldTable>
                  <c15:showDataLabelsRange val="0"/>
                </c:ext>
                <c:ext xmlns:c16="http://schemas.microsoft.com/office/drawing/2014/chart" uri="{C3380CC4-5D6E-409C-BE32-E72D297353CC}">
                  <c16:uniqueId val="{00000011-2E0B-48DF-B6E7-00C3CFDFB3B9}"/>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{5F035EEF-A3AB-4D46-84A6-29F599530AF5}</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2E0B-48DF-B6E7-00C3CFDFB3B9}"/>
                </c:ext>
              </c:extLst>
            </c:dLbl>
            <c:dLbl>
              <c:idx val="19"/>
              <c:tx>
                <c:strRef>
                  <c:f>Daten_Diagramme!$D$33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{02A272FF-1C22-478B-BEA3-5A0687AF69F1}</c15:txfldGUID>
                      <c15:f>Daten_Diagramme!$D$33</c15:f>
                      <c15:dlblFieldTableCache>
                        <c:ptCount val="1"/>
                        <c:pt idx="0">
                          <c:v>5.9</c:v>
                        </c:pt>
                      </c15:dlblFieldTableCache>
                    </c15:dlblFTEntry>
                  </c15:dlblFieldTable>
                  <c15:showDataLabelsRange val="0"/>
                </c:ext>
                <c:ext xmlns:c16="http://schemas.microsoft.com/office/drawing/2014/chart" uri="{C3380CC4-5D6E-409C-BE32-E72D297353CC}">
                  <c16:uniqueId val="{00000013-2E0B-48DF-B6E7-00C3CFDFB3B9}"/>
                </c:ext>
              </c:extLst>
            </c:dLbl>
            <c:dLbl>
              <c:idx val="20"/>
              <c:tx>
                <c:strRef>
                  <c:f>Daten_Diagramme!$D$34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{98237FC3-D7E9-4A7F-A23E-A4676D84649A}</c15:txfldGUID>
                      <c15:f>Daten_Diagramme!$D$34</c15:f>
                      <c15:dlblFieldTableCache>
                        <c:ptCount val="1"/>
                        <c:pt idx="0">
                          <c:v>-4.4</c:v>
                        </c:pt>
                      </c15:dlblFieldTableCache>
                    </c15:dlblFTEntry>
                  </c15:dlblFieldTable>
                  <c15:showDataLabelsRange val="0"/>
                </c:ext>
                <c:ext xmlns:c16="http://schemas.microsoft.com/office/drawing/2014/chart" uri="{C3380CC4-5D6E-409C-BE32-E72D297353CC}">
                  <c16:uniqueId val="{00000014-2E0B-48DF-B6E7-00C3CFDFB3B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{139E3248-5FAA-4385-9136-7770DC153E0D}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2E0B-48DF-B6E7-00C3CFDFB3B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{1EEFAA1A-4608-4B6B-8A8C-388DC5862551}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E0B-48DF-B6E7-00C3CFDFB3B9}"/>
                </c:ext>
              </c:extLst>
            </c:dLbl>
            <c:dLbl>
              <c:idx val="23"/>
              <c:tx>
                <c:strRef>
                  <c:f>Daten_Diagramme!$D$37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{3ACA2C82-A808-44A9-8DFB-5D34F6D0221A}</c15:txfldGUID>
                      <c15:f>Daten_Diagramme!$D$37</c15:f>
                      <c15:dlblFieldTableCache>
                        <c:ptCount val="1"/>
                        <c:pt idx="0">
                          <c:v>-2.7</c:v>
                        </c:pt>
                      </c15:dlblFieldTableCache>
                    </c15:dlblFTEntry>
                  </c15:dlblFieldTable>
                  <c15:showDataLabelsRange val="0"/>
                </c:ext>
                <c:ext xmlns:c16="http://schemas.microsoft.com/office/drawing/2014/chart" uri="{C3380CC4-5D6E-409C-BE32-E72D297353CC}">
                  <c16:uniqueId val="{00000017-2E0B-48DF-B6E7-00C3CFDFB3B9}"/>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{F63C10DE-2E8E-4E1E-A9A4-A539A34CF4EA}</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2E0B-48DF-B6E7-00C3CFDFB3B9}"/>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{A9401512-8815-4088-B6E5-DE93EC45011E}</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2E0B-48DF-B6E7-00C3CFDFB3B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{5D891A67-D12E-4FD4-81E6-1A0AEA4BF4F6}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E0B-48DF-B6E7-00C3CFDFB3B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{E8F43786-72F9-47C9-BED2-80C5AA6466CE}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E0B-48DF-B6E7-00C3CFDFB3B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{F3088649-5240-4593-80A5-8218FD3AFC0D}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E0B-48DF-B6E7-00C3CFDFB3B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{FD229F22-056D-4946-821D-39B311CCACB2}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E0B-48DF-B6E7-00C3CFDFB3B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{75EB6F19-7463-4B73-A0E6-0733EC095A16}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E0B-48DF-B6E7-00C3CFDFB3B9}"/>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{BA4493BD-CF01-4095-9EDD-4C51944ACBAB}</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2E0B-48DF-B6E7-00C3CFDFB3B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0.81509082440614811</c:v>
                </c:pt>
                <c:pt idx="1">
                  <c:v>-2.7027027027027026</c:v>
                </c:pt>
                <c:pt idx="2">
                  <c:v>-0.5305039787798409</c:v>
                </c:pt>
                <c:pt idx="3">
                  <c:v>-1.9067357512953367</c:v>
                </c:pt>
                <c:pt idx="4">
                  <c:v>-3.620531622364803</c:v>
                </c:pt>
                <c:pt idx="5">
                  <c:v>1.6565433462175594</c:v>
                </c:pt>
                <c:pt idx="6">
                  <c:v>-5.1682692307692308</c:v>
                </c:pt>
                <c:pt idx="7">
                  <c:v>1.2820512820512822</c:v>
                </c:pt>
                <c:pt idx="8">
                  <c:v>0.24405125076266015</c:v>
                </c:pt>
                <c:pt idx="9">
                  <c:v>6.2125748502994016</c:v>
                </c:pt>
                <c:pt idx="10">
                  <c:v>-1.7482517482517483</c:v>
                </c:pt>
                <c:pt idx="11">
                  <c:v>5.6547619047619051</c:v>
                </c:pt>
                <c:pt idx="12">
                  <c:v>1.3008130081300813</c:v>
                </c:pt>
                <c:pt idx="13">
                  <c:v>0.13972985561248252</c:v>
                </c:pt>
                <c:pt idx="14">
                  <c:v>-0.58918050348152118</c:v>
                </c:pt>
                <c:pt idx="15">
                  <c:v>-41.53846153846154</c:v>
                </c:pt>
                <c:pt idx="16">
                  <c:v>4.2715038033937978</c:v>
                </c:pt>
                <c:pt idx="17">
                  <c:v>6.7484662576687118</c:v>
                </c:pt>
                <c:pt idx="18">
                  <c:v>2.8178033941722704</c:v>
                </c:pt>
                <c:pt idx="19">
                  <c:v>5.9492563429571304</c:v>
                </c:pt>
                <c:pt idx="20">
                  <c:v>-4.4318181818181817</c:v>
                </c:pt>
                <c:pt idx="21">
                  <c:v>0</c:v>
                </c:pt>
                <c:pt idx="23">
                  <c:v>-2.7027027027027026</c:v>
                </c:pt>
                <c:pt idx="24">
                  <c:v>-0.59607293127629735</c:v>
                </c:pt>
                <c:pt idx="25">
                  <c:v>1.5398770035349378</c:v>
                </c:pt>
              </c:numCache>
            </c:numRef>
          </c:val>
          <c:extLst>
            <c:ext xmlns:c16="http://schemas.microsoft.com/office/drawing/2014/chart" uri="{C3380CC4-5D6E-409C-BE32-E72D297353CC}">
              <c16:uniqueId val="{00000020-2E0B-48DF-B6E7-00C3CFDFB3B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{D9901276-9950-42DA-8719-953BE22FBEB6}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E0B-48DF-B6E7-00C3CFDFB3B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{BF481956-8775-458B-A359-50C1411021D8}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E0B-48DF-B6E7-00C3CFDFB3B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{FDF726DD-B2C6-420A-85B8-25491FD712E7}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E0B-48DF-B6E7-00C3CFDFB3B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{5E0F3907-9F5D-4C1F-85B7-B084B74497EF}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E0B-48DF-B6E7-00C3CFDFB3B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{CAB1D7C4-7A36-4B92-88C7-3BD54462FBE4}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E0B-48DF-B6E7-00C3CFDFB3B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{F933086F-9678-4C0F-803E-3C26D59A8C5D}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E0B-48DF-B6E7-00C3CFDFB3B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{22BFCFF9-77D6-42DD-8429-BFF2268160A0}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E0B-48DF-B6E7-00C3CFDFB3B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{34F1CD19-F79A-48AC-9841-9109F2E44674}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E0B-48DF-B6E7-00C3CFDFB3B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{92E948EF-78ED-4D8D-BA17-39CB621D4657}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E0B-48DF-B6E7-00C3CFDFB3B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{4CDBFB1D-9DB7-40D9-89F9-8E07CA541286}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E0B-48DF-B6E7-00C3CFDFB3B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{6E4FC456-2896-4295-A8B1-9E27D04FB8EB}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E0B-48DF-B6E7-00C3CFDFB3B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{51C5FF48-99DB-44E3-B4A3-860011656A8C}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E0B-48DF-B6E7-00C3CFDFB3B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{BDA11A76-F047-42B1-9204-9B6B059DDACF}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E0B-48DF-B6E7-00C3CFDFB3B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{24FFF3BC-0B6E-43BC-9A61-C847B6DF6B82}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E0B-48DF-B6E7-00C3CFDFB3B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{186122D4-9E52-4CA8-8DAB-2A66936F36E5}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E0B-48DF-B6E7-00C3CFDFB3B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{CD41C682-D252-473A-8895-F3AAC17D55C1}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E0B-48DF-B6E7-00C3CFDFB3B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{D159BE11-A43D-4D78-BA6D-A68DA34EA6FA}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E0B-48DF-B6E7-00C3CFDFB3B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{8E2438A8-B6AB-4F8C-857C-276B529F94B4}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E0B-48DF-B6E7-00C3CFDFB3B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{79CDDD84-35AF-4369-AD83-994AD8E24178}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E0B-48DF-B6E7-00C3CFDFB3B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{AF03AEAF-A48B-45C6-8764-EEBEDB0F7BD8}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E0B-48DF-B6E7-00C3CFDFB3B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{A76925A4-162F-4736-BB65-2E54A0A180DC}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E0B-48DF-B6E7-00C3CFDFB3B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{B34B29AA-EFCB-4E47-9D88-E91776BF3C0B}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E0B-48DF-B6E7-00C3CFDFB3B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{890F63A1-AC4C-4D8E-AB29-A33B7F23E8F1}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E0B-48DF-B6E7-00C3CFDFB3B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{F42AF423-AF12-486F-89BB-5CC8D7DC4EF3}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E0B-48DF-B6E7-00C3CFDFB3B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{DBDBC856-69BD-4357-BF58-D59D3AE04377}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E0B-48DF-B6E7-00C3CFDFB3B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{2F724818-6138-4D2A-8214-A1D00F879F69}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E0B-48DF-B6E7-00C3CFDFB3B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{F3CF4649-9926-4CF4-B277-154642FE85C9}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E0B-48DF-B6E7-00C3CFDFB3B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{8E69027F-BDDC-4A4D-A1CE-149DA17FD28A}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E0B-48DF-B6E7-00C3CFDFB3B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{4D65DB18-BF2C-45F1-9E25-A15F7D7E06DA}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E0B-48DF-B6E7-00C3CFDFB3B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{2E1BF620-A662-4E5A-8DA5-56E8739C6AE9}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E0B-48DF-B6E7-00C3CFDFB3B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{DC232D27-CDE5-492D-9660-8B0853FCA6AD}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E0B-48DF-B6E7-00C3CFDFB3B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{56D133FA-D5B8-4425-AB5D-8303EAA16874}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E0B-48DF-B6E7-00C3CFDFB3B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E0B-48DF-B6E7-00C3CFDFB3B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E0B-48DF-B6E7-00C3CFDFB3B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{55094005-6FA1-4BC6-99E3-234E3C384FF2}</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CA16-4099-8A1C-5A137D48A016}"/>
                </c:ext>
              </c:extLst>
            </c:dLbl>
            <c:dLbl>
              <c:idx val="1"/>
              <c:tx>
                <c:strRef>
                  <c:f>Daten_Diagramme!$E$15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{6860D63E-2A7C-48A6-B66C-051DFFE493E1}</c15:txfldGUID>
                      <c15:f>Daten_Diagramme!$E$15</c15:f>
                      <c15:dlblFieldTableCache>
                        <c:ptCount val="1"/>
                        <c:pt idx="0">
                          <c:v>0.2</c:v>
                        </c:pt>
                      </c15:dlblFieldTableCache>
                    </c15:dlblFTEntry>
                  </c15:dlblFieldTable>
                  <c15:showDataLabelsRange val="0"/>
                </c:ext>
                <c:ext xmlns:c16="http://schemas.microsoft.com/office/drawing/2014/chart" uri="{C3380CC4-5D6E-409C-BE32-E72D297353CC}">
                  <c16:uniqueId val="{00000001-CA16-4099-8A1C-5A137D48A016}"/>
                </c:ext>
              </c:extLst>
            </c:dLbl>
            <c:dLbl>
              <c:idx val="2"/>
              <c:tx>
                <c:strRef>
                  <c:f>Daten_Diagramme!$E$16</c:f>
                  <c:strCache>
                    <c:ptCount val="1"/>
                    <c:pt idx="0">
                      <c:v>-19.4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{7B91FF39-9C52-4B41-8536-5AC0869F02CC}</c15:txfldGUID>
                      <c15:f>Daten_Diagramme!$E$16</c15:f>
                      <c15:dlblFieldTableCache>
                        <c:ptCount val="1"/>
                        <c:pt idx="0">
                          <c:v>-19.4</c:v>
                        </c:pt>
                      </c15:dlblFieldTableCache>
                    </c15:dlblFTEntry>
                  </c15:dlblFieldTable>
                  <c15:showDataLabelsRange val="0"/>
                </c:ext>
                <c:ext xmlns:c16="http://schemas.microsoft.com/office/drawing/2014/chart" uri="{C3380CC4-5D6E-409C-BE32-E72D297353CC}">
                  <c16:uniqueId val="{00000002-CA16-4099-8A1C-5A137D48A016}"/>
                </c:ext>
              </c:extLst>
            </c:dLbl>
            <c:dLbl>
              <c:idx val="3"/>
              <c:tx>
                <c:strRef>
                  <c:f>Daten_Diagramme!$E$17</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{6B41B141-F439-4022-B22C-B31827847E1D}</c15:txfldGUID>
                      <c15:f>Daten_Diagramme!$E$17</c15:f>
                      <c15:dlblFieldTableCache>
                        <c:ptCount val="1"/>
                        <c:pt idx="0">
                          <c:v>-11.6</c:v>
                        </c:pt>
                      </c15:dlblFieldTableCache>
                    </c15:dlblFTEntry>
                  </c15:dlblFieldTable>
                  <c15:showDataLabelsRange val="0"/>
                </c:ext>
                <c:ext xmlns:c16="http://schemas.microsoft.com/office/drawing/2014/chart" uri="{C3380CC4-5D6E-409C-BE32-E72D297353CC}">
                  <c16:uniqueId val="{00000003-CA16-4099-8A1C-5A137D48A016}"/>
                </c:ext>
              </c:extLst>
            </c:dLbl>
            <c:dLbl>
              <c:idx val="4"/>
              <c:tx>
                <c:strRef>
                  <c:f>Daten_Diagramme!$E$18</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{992BED45-77F1-4791-8457-8F2C568A3262}</c15:txfldGUID>
                      <c15:f>Daten_Diagramme!$E$18</c15:f>
                      <c15:dlblFieldTableCache>
                        <c:ptCount val="1"/>
                        <c:pt idx="0">
                          <c:v>-16.3</c:v>
                        </c:pt>
                      </c15:dlblFieldTableCache>
                    </c15:dlblFTEntry>
                  </c15:dlblFieldTable>
                  <c15:showDataLabelsRange val="0"/>
                </c:ext>
                <c:ext xmlns:c16="http://schemas.microsoft.com/office/drawing/2014/chart" uri="{C3380CC4-5D6E-409C-BE32-E72D297353CC}">
                  <c16:uniqueId val="{00000004-CA16-4099-8A1C-5A137D48A016}"/>
                </c:ext>
              </c:extLst>
            </c:dLbl>
            <c:dLbl>
              <c:idx val="5"/>
              <c:tx>
                <c:strRef>
                  <c:f>Daten_Diagramme!$E$19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{74DBC0FF-19ED-4561-8985-FC1B07560B67}</c15:txfldGUID>
                      <c15:f>Daten_Diagramme!$E$19</c15:f>
                      <c15:dlblFieldTableCache>
                        <c:ptCount val="1"/>
                        <c:pt idx="0">
                          <c:v>0.8</c:v>
                        </c:pt>
                      </c15:dlblFieldTableCache>
                    </c15:dlblFTEntry>
                  </c15:dlblFieldTable>
                  <c15:showDataLabelsRange val="0"/>
                </c:ext>
                <c:ext xmlns:c16="http://schemas.microsoft.com/office/drawing/2014/chart" uri="{C3380CC4-5D6E-409C-BE32-E72D297353CC}">
                  <c16:uniqueId val="{00000005-CA16-4099-8A1C-5A137D48A016}"/>
                </c:ext>
              </c:extLst>
            </c:dLbl>
            <c:dLbl>
              <c:idx val="6"/>
              <c:tx>
                <c:strRef>
                  <c:f>Daten_Diagramme!$E$20</c:f>
                  <c:strCache>
                    <c:ptCount val="1"/>
                    <c:pt idx="0">
                      <c:v>-19.8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{8921919D-3C81-4B12-B34E-E6D2648BED9E}</c15:txfldGUID>
                      <c15:f>Daten_Diagramme!$E$20</c15:f>
                      <c15:dlblFieldTableCache>
                        <c:ptCount val="1"/>
                        <c:pt idx="0">
                          <c:v>-19.8</c:v>
                        </c:pt>
                      </c15:dlblFieldTableCache>
                    </c15:dlblFTEntry>
                  </c15:dlblFieldTable>
                  <c15:showDataLabelsRange val="0"/>
                </c:ext>
                <c:ext xmlns:c16="http://schemas.microsoft.com/office/drawing/2014/chart" uri="{C3380CC4-5D6E-409C-BE32-E72D297353CC}">
                  <c16:uniqueId val="{00000006-CA16-4099-8A1C-5A137D48A016}"/>
                </c:ext>
              </c:extLst>
            </c:dLbl>
            <c:dLbl>
              <c:idx val="7"/>
              <c:tx>
                <c:strRef>
                  <c:f>Daten_Diagramme!$E$21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{893F1C0E-6E3A-4D38-8E72-F6A4802B834F}</c15:txfldGUID>
                      <c15:f>Daten_Diagramme!$E$21</c15:f>
                      <c15:dlblFieldTableCache>
                        <c:ptCount val="1"/>
                        <c:pt idx="0">
                          <c:v>1.4</c:v>
                        </c:pt>
                      </c15:dlblFieldTableCache>
                    </c15:dlblFTEntry>
                  </c15:dlblFieldTable>
                  <c15:showDataLabelsRange val="0"/>
                </c:ext>
                <c:ext xmlns:c16="http://schemas.microsoft.com/office/drawing/2014/chart" uri="{C3380CC4-5D6E-409C-BE32-E72D297353CC}">
                  <c16:uniqueId val="{00000007-CA16-4099-8A1C-5A137D48A016}"/>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{7C1792D7-E154-45C5-95B9-36E6864508D6}</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CA16-4099-8A1C-5A137D48A016}"/>
                </c:ext>
              </c:extLst>
            </c:dLbl>
            <c:dLbl>
              <c:idx val="9"/>
              <c:tx>
                <c:strRef>
                  <c:f>Daten_Diagramme!$E$23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{4EA5F62F-4885-4019-B88E-5E1347BE0C89}</c15:txfldGUID>
                      <c15:f>Daten_Diagramme!$E$23</c15:f>
                      <c15:dlblFieldTableCache>
                        <c:ptCount val="1"/>
                        <c:pt idx="0">
                          <c:v>-0.6</c:v>
                        </c:pt>
                      </c15:dlblFieldTableCache>
                    </c15:dlblFTEntry>
                  </c15:dlblFieldTable>
                  <c15:showDataLabelsRange val="0"/>
                </c:ext>
                <c:ext xmlns:c16="http://schemas.microsoft.com/office/drawing/2014/chart" uri="{C3380CC4-5D6E-409C-BE32-E72D297353CC}">
                  <c16:uniqueId val="{00000009-CA16-4099-8A1C-5A137D48A016}"/>
                </c:ext>
              </c:extLst>
            </c:dLbl>
            <c:dLbl>
              <c:idx val="10"/>
              <c:tx>
                <c:strRef>
                  <c:f>Daten_Diagramme!$E$24</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{2B7883FC-1BF2-4A0B-B2C9-D6B4FA845910}</c15:txfldGUID>
                      <c15:f>Daten_Diagramme!$E$24</c15:f>
                      <c15:dlblFieldTableCache>
                        <c:ptCount val="1"/>
                        <c:pt idx="0">
                          <c:v>-11.7</c:v>
                        </c:pt>
                      </c15:dlblFieldTableCache>
                    </c15:dlblFTEntry>
                  </c15:dlblFieldTable>
                  <c15:showDataLabelsRange val="0"/>
                </c:ext>
                <c:ext xmlns:c16="http://schemas.microsoft.com/office/drawing/2014/chart" uri="{C3380CC4-5D6E-409C-BE32-E72D297353CC}">
                  <c16:uniqueId val="{0000000A-CA16-4099-8A1C-5A137D48A016}"/>
                </c:ext>
              </c:extLst>
            </c:dLbl>
            <c:dLbl>
              <c:idx val="11"/>
              <c:tx>
                <c:strRef>
                  <c:f>Daten_Diagramme!$E$25</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{88A7BD5A-29E9-4A66-A8C7-4B1034242974}</c15:txfldGUID>
                      <c15:f>Daten_Diagramme!$E$25</c15:f>
                      <c15:dlblFieldTableCache>
                        <c:ptCount val="1"/>
                        <c:pt idx="0">
                          <c:v>-10.8</c:v>
                        </c:pt>
                      </c15:dlblFieldTableCache>
                    </c15:dlblFTEntry>
                  </c15:dlblFieldTable>
                  <c15:showDataLabelsRange val="0"/>
                </c:ext>
                <c:ext xmlns:c16="http://schemas.microsoft.com/office/drawing/2014/chart" uri="{C3380CC4-5D6E-409C-BE32-E72D297353CC}">
                  <c16:uniqueId val="{0000000B-CA16-4099-8A1C-5A137D48A016}"/>
                </c:ext>
              </c:extLst>
            </c:dLbl>
            <c:dLbl>
              <c:idx val="12"/>
              <c:tx>
                <c:strRef>
                  <c:f>Daten_Diagramme!$E$26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{4942D012-199D-483C-9831-D6D5039C8535}</c15:txfldGUID>
                      <c15:f>Daten_Diagramme!$E$26</c15:f>
                      <c15:dlblFieldTableCache>
                        <c:ptCount val="1"/>
                        <c:pt idx="0">
                          <c:v>-1.0</c:v>
                        </c:pt>
                      </c15:dlblFieldTableCache>
                    </c15:dlblFTEntry>
                  </c15:dlblFieldTable>
                  <c15:showDataLabelsRange val="0"/>
                </c:ext>
                <c:ext xmlns:c16="http://schemas.microsoft.com/office/drawing/2014/chart" uri="{C3380CC4-5D6E-409C-BE32-E72D297353CC}">
                  <c16:uniqueId val="{0000000C-CA16-4099-8A1C-5A137D48A016}"/>
                </c:ext>
              </c:extLst>
            </c:dLbl>
            <c:dLbl>
              <c:idx val="13"/>
              <c:tx>
                <c:strRef>
                  <c:f>Daten_Diagramme!$E$27</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{0F72A28B-4A43-452A-B6EA-2C9E585A00E9}</c15:txfldGUID>
                      <c15:f>Daten_Diagramme!$E$27</c15:f>
                      <c15:dlblFieldTableCache>
                        <c:ptCount val="1"/>
                        <c:pt idx="0">
                          <c:v>-17.3</c:v>
                        </c:pt>
                      </c15:dlblFieldTableCache>
                    </c15:dlblFTEntry>
                  </c15:dlblFieldTable>
                  <c15:showDataLabelsRange val="0"/>
                </c:ext>
                <c:ext xmlns:c16="http://schemas.microsoft.com/office/drawing/2014/chart" uri="{C3380CC4-5D6E-409C-BE32-E72D297353CC}">
                  <c16:uniqueId val="{0000000D-CA16-4099-8A1C-5A137D48A016}"/>
                </c:ext>
              </c:extLst>
            </c:dLbl>
            <c:dLbl>
              <c:idx val="14"/>
              <c:tx>
                <c:strRef>
                  <c:f>Daten_Diagramme!$E$28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{648FACAC-F01A-40BC-8C4B-20ED3AB182C7}</c15:txfldGUID>
                      <c15:f>Daten_Diagramme!$E$28</c15:f>
                      <c15:dlblFieldTableCache>
                        <c:ptCount val="1"/>
                        <c:pt idx="0">
                          <c:v>4.3</c:v>
                        </c:pt>
                      </c15:dlblFieldTableCache>
                    </c15:dlblFTEntry>
                  </c15:dlblFieldTable>
                  <c15:showDataLabelsRange val="0"/>
                </c:ext>
                <c:ext xmlns:c16="http://schemas.microsoft.com/office/drawing/2014/chart" uri="{C3380CC4-5D6E-409C-BE32-E72D297353CC}">
                  <c16:uniqueId val="{0000000E-CA16-4099-8A1C-5A137D48A016}"/>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{09B6975F-1AE9-47E5-AFFE-5997BEF5FA0D}</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CA16-4099-8A1C-5A137D48A016}"/>
                </c:ext>
              </c:extLst>
            </c:dLbl>
            <c:dLbl>
              <c:idx val="16"/>
              <c:tx>
                <c:strRef>
                  <c:f>Daten_Diagramme!$E$30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{7DE38759-3168-4304-B15F-B9B67ED08566}</c15:txfldGUID>
                      <c15:f>Daten_Diagramme!$E$30</c15:f>
                      <c15:dlblFieldTableCache>
                        <c:ptCount val="1"/>
                        <c:pt idx="0">
                          <c:v>1.3</c:v>
                        </c:pt>
                      </c15:dlblFieldTableCache>
                    </c15:dlblFTEntry>
                  </c15:dlblFieldTable>
                  <c15:showDataLabelsRange val="0"/>
                </c:ext>
                <c:ext xmlns:c16="http://schemas.microsoft.com/office/drawing/2014/chart" uri="{C3380CC4-5D6E-409C-BE32-E72D297353CC}">
                  <c16:uniqueId val="{00000010-CA16-4099-8A1C-5A137D48A016}"/>
                </c:ext>
              </c:extLst>
            </c:dLbl>
            <c:dLbl>
              <c:idx val="17"/>
              <c:tx>
                <c:strRef>
                  <c:f>Daten_Diagramme!$E$31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{DBD1D6F4-F016-41A8-97BB-B9FBF3E412FE}</c15:txfldGUID>
                      <c15:f>Daten_Diagramme!$E$31</c15:f>
                      <c15:dlblFieldTableCache>
                        <c:ptCount val="1"/>
                        <c:pt idx="0">
                          <c:v>-2.9</c:v>
                        </c:pt>
                      </c15:dlblFieldTableCache>
                    </c15:dlblFTEntry>
                  </c15:dlblFieldTable>
                  <c15:showDataLabelsRange val="0"/>
                </c:ext>
                <c:ext xmlns:c16="http://schemas.microsoft.com/office/drawing/2014/chart" uri="{C3380CC4-5D6E-409C-BE32-E72D297353CC}">
                  <c16:uniqueId val="{00000011-CA16-4099-8A1C-5A137D48A016}"/>
                </c:ext>
              </c:extLst>
            </c:dLbl>
            <c:dLbl>
              <c:idx val="18"/>
              <c:tx>
                <c:strRef>
                  <c:f>Daten_Diagramme!$E$32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{9716F27C-9294-41E6-B387-EAC952BD5756}</c15:txfldGUID>
                      <c15:f>Daten_Diagramme!$E$32</c15:f>
                      <c15:dlblFieldTableCache>
                        <c:ptCount val="1"/>
                        <c:pt idx="0">
                          <c:v>-2.6</c:v>
                        </c:pt>
                      </c15:dlblFieldTableCache>
                    </c15:dlblFTEntry>
                  </c15:dlblFieldTable>
                  <c15:showDataLabelsRange val="0"/>
                </c:ext>
                <c:ext xmlns:c16="http://schemas.microsoft.com/office/drawing/2014/chart" uri="{C3380CC4-5D6E-409C-BE32-E72D297353CC}">
                  <c16:uniqueId val="{00000012-CA16-4099-8A1C-5A137D48A016}"/>
                </c:ext>
              </c:extLst>
            </c:dLbl>
            <c:dLbl>
              <c:idx val="19"/>
              <c:tx>
                <c:strRef>
                  <c:f>Daten_Diagramme!$E$33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{8BEA5CB0-D368-474B-AC64-B06C1196C0D5}</c15:txfldGUID>
                      <c15:f>Daten_Diagramme!$E$33</c15:f>
                      <c15:dlblFieldTableCache>
                        <c:ptCount val="1"/>
                        <c:pt idx="0">
                          <c:v>3.8</c:v>
                        </c:pt>
                      </c15:dlblFieldTableCache>
                    </c15:dlblFTEntry>
                  </c15:dlblFieldTable>
                  <c15:showDataLabelsRange val="0"/>
                </c:ext>
                <c:ext xmlns:c16="http://schemas.microsoft.com/office/drawing/2014/chart" uri="{C3380CC4-5D6E-409C-BE32-E72D297353CC}">
                  <c16:uniqueId val="{00000013-CA16-4099-8A1C-5A137D48A016}"/>
                </c:ext>
              </c:extLst>
            </c:dLbl>
            <c:dLbl>
              <c:idx val="20"/>
              <c:tx>
                <c:strRef>
                  <c:f>Daten_Diagramme!$E$34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{4769AE39-A6E8-4300-90F7-5EDE4DF726B9}</c15:txfldGUID>
                      <c15:f>Daten_Diagramme!$E$34</c15:f>
                      <c15:dlblFieldTableCache>
                        <c:ptCount val="1"/>
                        <c:pt idx="0">
                          <c:v>0.8</c:v>
                        </c:pt>
                      </c15:dlblFieldTableCache>
                    </c15:dlblFTEntry>
                  </c15:dlblFieldTable>
                  <c15:showDataLabelsRange val="0"/>
                </c:ext>
                <c:ext xmlns:c16="http://schemas.microsoft.com/office/drawing/2014/chart" uri="{C3380CC4-5D6E-409C-BE32-E72D297353CC}">
                  <c16:uniqueId val="{00000014-CA16-4099-8A1C-5A137D48A01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{B170F3F2-7DCB-432D-A678-99A6FF99C9FE}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A16-4099-8A1C-5A137D48A01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{87BE31A6-4EA0-48DB-A803-4615277ADAF6}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A16-4099-8A1C-5A137D48A016}"/>
                </c:ext>
              </c:extLst>
            </c:dLbl>
            <c:dLbl>
              <c:idx val="23"/>
              <c:tx>
                <c:strRef>
                  <c:f>Daten_Diagramme!$E$37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{EB05FB7D-E57E-4D8F-A20D-4F6E5206F1CE}</c15:txfldGUID>
                      <c15:f>Daten_Diagramme!$E$37</c15:f>
                      <c15:dlblFieldTableCache>
                        <c:ptCount val="1"/>
                        <c:pt idx="0">
                          <c:v>0.2</c:v>
                        </c:pt>
                      </c15:dlblFieldTableCache>
                    </c15:dlblFTEntry>
                  </c15:dlblFieldTable>
                  <c15:showDataLabelsRange val="0"/>
                </c:ext>
                <c:ext xmlns:c16="http://schemas.microsoft.com/office/drawing/2014/chart" uri="{C3380CC4-5D6E-409C-BE32-E72D297353CC}">
                  <c16:uniqueId val="{00000017-CA16-4099-8A1C-5A137D48A016}"/>
                </c:ext>
              </c:extLst>
            </c:dLbl>
            <c:dLbl>
              <c:idx val="24"/>
              <c:tx>
                <c:strRef>
                  <c:f>Daten_Diagramme!$E$38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{B0AEC879-4BFB-4FDD-ADCA-91892D0DA193}</c15:txfldGUID>
                      <c15:f>Daten_Diagramme!$E$38</c15:f>
                      <c15:dlblFieldTableCache>
                        <c:ptCount val="1"/>
                        <c:pt idx="0">
                          <c:v>-6.7</c:v>
                        </c:pt>
                      </c15:dlblFieldTableCache>
                    </c15:dlblFTEntry>
                  </c15:dlblFieldTable>
                  <c15:showDataLabelsRange val="0"/>
                </c:ext>
                <c:ext xmlns:c16="http://schemas.microsoft.com/office/drawing/2014/chart" uri="{C3380CC4-5D6E-409C-BE32-E72D297353CC}">
                  <c16:uniqueId val="{00000018-CA16-4099-8A1C-5A137D48A016}"/>
                </c:ext>
              </c:extLst>
            </c:dLbl>
            <c:dLbl>
              <c:idx val="25"/>
              <c:tx>
                <c:strRef>
                  <c:f>Daten_Diagramme!$E$39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{63DAF2D0-FCCB-4822-8AB8-B3EFA352CC9E}</c15:txfldGUID>
                      <c15:f>Daten_Diagramme!$E$39</c15:f>
                      <c15:dlblFieldTableCache>
                        <c:ptCount val="1"/>
                        <c:pt idx="0">
                          <c:v>-2.3</c:v>
                        </c:pt>
                      </c15:dlblFieldTableCache>
                    </c15:dlblFTEntry>
                  </c15:dlblFieldTable>
                  <c15:showDataLabelsRange val="0"/>
                </c:ext>
                <c:ext xmlns:c16="http://schemas.microsoft.com/office/drawing/2014/chart" uri="{C3380CC4-5D6E-409C-BE32-E72D297353CC}">
                  <c16:uniqueId val="{00000019-CA16-4099-8A1C-5A137D48A01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{93AB9AAF-F42D-4654-B9A0-115C5C2EBD48}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A16-4099-8A1C-5A137D48A01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{4163AF86-E928-45DE-9A1D-C75CF4FC7B39}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A16-4099-8A1C-5A137D48A01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{4FAE488B-972B-4261-9E9C-F009EE96A400}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A16-4099-8A1C-5A137D48A01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{4A3EC76D-362B-4FCA-B790-94DD37D71C04}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A16-4099-8A1C-5A137D48A01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{A11D85E6-4F9F-4D5D-AADF-DE4E13A1CCDD}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A16-4099-8A1C-5A137D48A016}"/>
                </c:ext>
              </c:extLst>
            </c:dLbl>
            <c:dLbl>
              <c:idx val="31"/>
              <c:tx>
                <c:strRef>
                  <c:f>Daten_Diagramme!$E$45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{9489CFB1-B709-4AAF-B8BE-5BB498988D7B}</c15:txfldGUID>
                      <c15:f>Daten_Diagramme!$E$45</c15:f>
                      <c15:dlblFieldTableCache>
                        <c:ptCount val="1"/>
                        <c:pt idx="0">
                          <c:v>-2.3</c:v>
                        </c:pt>
                      </c15:dlblFieldTableCache>
                    </c15:dlblFTEntry>
                  </c15:dlblFieldTable>
                  <c15:showDataLabelsRange val="0"/>
                </c:ext>
                <c:ext xmlns:c16="http://schemas.microsoft.com/office/drawing/2014/chart" uri="{C3380CC4-5D6E-409C-BE32-E72D297353CC}">
                  <c16:uniqueId val="{0000001F-CA16-4099-8A1C-5A137D48A01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-2.7970715224328893</c:v>
                </c:pt>
                <c:pt idx="1">
                  <c:v>0.2183406113537118</c:v>
                </c:pt>
                <c:pt idx="2">
                  <c:v>-19.35483870967742</c:v>
                </c:pt>
                <c:pt idx="3">
                  <c:v>-11.592505854800937</c:v>
                </c:pt>
                <c:pt idx="4">
                  <c:v>-16.283924843423801</c:v>
                </c:pt>
                <c:pt idx="5">
                  <c:v>0.77220077220077221</c:v>
                </c:pt>
                <c:pt idx="6">
                  <c:v>-19.827586206896552</c:v>
                </c:pt>
                <c:pt idx="7">
                  <c:v>1.3961605584642234</c:v>
                </c:pt>
                <c:pt idx="8">
                  <c:v>2.9666254635352285</c:v>
                </c:pt>
                <c:pt idx="9">
                  <c:v>-0.61099796334012224</c:v>
                </c:pt>
                <c:pt idx="10">
                  <c:v>-11.678115799803729</c:v>
                </c:pt>
                <c:pt idx="11">
                  <c:v>-10.75268817204301</c:v>
                </c:pt>
                <c:pt idx="12">
                  <c:v>-0.99009900990099009</c:v>
                </c:pt>
                <c:pt idx="13">
                  <c:v>-17.338709677419356</c:v>
                </c:pt>
                <c:pt idx="14">
                  <c:v>4.2984590429845904</c:v>
                </c:pt>
                <c:pt idx="15">
                  <c:v>-57.142857142857146</c:v>
                </c:pt>
                <c:pt idx="16">
                  <c:v>1.2626262626262625</c:v>
                </c:pt>
                <c:pt idx="17">
                  <c:v>-2.9197080291970803</c:v>
                </c:pt>
                <c:pt idx="18">
                  <c:v>-2.5553662691652472</c:v>
                </c:pt>
                <c:pt idx="19">
                  <c:v>3.7974683544303796</c:v>
                </c:pt>
                <c:pt idx="20">
                  <c:v>0.82840236686390534</c:v>
                </c:pt>
                <c:pt idx="21">
                  <c:v>0</c:v>
                </c:pt>
                <c:pt idx="23">
                  <c:v>0.2183406113537118</c:v>
                </c:pt>
                <c:pt idx="24">
                  <c:v>-6.652949245541838</c:v>
                </c:pt>
                <c:pt idx="25">
                  <c:v>-2.3231860837720304</c:v>
                </c:pt>
              </c:numCache>
            </c:numRef>
          </c:val>
          <c:extLst>
            <c:ext xmlns:c16="http://schemas.microsoft.com/office/drawing/2014/chart" uri="{C3380CC4-5D6E-409C-BE32-E72D297353CC}">
              <c16:uniqueId val="{00000020-CA16-4099-8A1C-5A137D48A01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{2A54AE1F-50AC-435B-8CA8-C1BBFEF667DD}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A16-4099-8A1C-5A137D48A01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{208AFB9D-CD7F-4F95-99FA-F49750F8247C}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A16-4099-8A1C-5A137D48A01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{DB56CCEA-3952-4E3E-B96C-B6624522817E}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A16-4099-8A1C-5A137D48A01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{4E240B32-E07C-4C27-A782-A17530BBAE90}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A16-4099-8A1C-5A137D48A01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{C02B0C7A-A827-47EF-824E-65ADD68F1758}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A16-4099-8A1C-5A137D48A01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{C25E4F1D-DE49-4F5A-B6BC-47DBB03D67B5}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A16-4099-8A1C-5A137D48A01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{DA03A77D-C17D-4219-8AA5-944CA7A7CEE8}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A16-4099-8A1C-5A137D48A01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{756BE274-2F74-47BF-9DC1-C5A42410334C}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A16-4099-8A1C-5A137D48A01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{0AF37CDA-005F-4DF2-9E70-DC009B87DF34}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A16-4099-8A1C-5A137D48A01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{140C4E48-EFD4-4B40-ADB4-043B89F60B58}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A16-4099-8A1C-5A137D48A01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{D8D66B62-93B5-4936-B5EF-EF48167894D4}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A16-4099-8A1C-5A137D48A01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{7F7D2FEA-498F-492F-9E40-0D8487F729D1}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A16-4099-8A1C-5A137D48A01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{52EF9CFB-B2EE-4D90-8EB6-97B793893A0F}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A16-4099-8A1C-5A137D48A01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{890BA3F2-9177-41AD-8E8F-969BB4B7D029}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A16-4099-8A1C-5A137D48A01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{FBC1DD19-1B74-4EF6-9D55-5F4730EDDA82}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A16-4099-8A1C-5A137D48A016}"/>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{63A36600-569F-4484-97D7-2D9D1A17BD94}</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CA16-4099-8A1C-5A137D48A01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{6C09460A-8871-46A0-8C5B-FC5120CA19FB}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A16-4099-8A1C-5A137D48A01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{B361034F-F52B-41CC-8655-D0BD6152AC64}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A16-4099-8A1C-5A137D48A01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{127180C3-E9F2-47A0-BBF5-CCCAC0A4B027}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A16-4099-8A1C-5A137D48A01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{20F23D30-FCB4-49E8-B26B-E3DA03C7C420}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A16-4099-8A1C-5A137D48A01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{B13FFE10-EE99-440E-970C-F421F7DCB093}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A16-4099-8A1C-5A137D48A01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{CA4E0150-CD9E-46F6-901E-09DE9E32F0E5}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A16-4099-8A1C-5A137D48A01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{AF4509F8-B8B4-48AB-B152-674905415CBF}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A16-4099-8A1C-5A137D48A01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{6163D094-399F-4CB6-B6C5-2669D4444F04}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A16-4099-8A1C-5A137D48A01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{4BA3D133-4B55-42FF-8469-7B9A0E4D905D}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A16-4099-8A1C-5A137D48A01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{80876388-233D-48FA-8836-8226B0F47B29}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A16-4099-8A1C-5A137D48A01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{29D94BF8-5FB2-4D50-8DFA-686E37DABD3B}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A16-4099-8A1C-5A137D48A01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{3918C7EE-BA3B-482A-ACD6-E92DFA75441F}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A16-4099-8A1C-5A137D48A01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{53D12808-52DF-43E7-90AE-7AC07433CF15}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A16-4099-8A1C-5A137D48A01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{38DC23F4-65D5-49D4-894D-FB70314F6924}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A16-4099-8A1C-5A137D48A01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{0FEA99C9-835D-42C2-B4A0-AC4AB3DF543D}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A16-4099-8A1C-5A137D48A01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{1F537C5E-C811-44CD-99CC-3D86BAD112A8}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A16-4099-8A1C-5A137D48A01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A16-4099-8A1C-5A137D48A01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A16-4099-8A1C-5A137D48A01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{6B414055-28E7-4B9A-BED1-41659F4B1E87}</c15:txfldGUID>
                      <c15:f>Diagramm!$I$46</c15:f>
                      <c15:dlblFieldTableCache>
                        <c:ptCount val="1"/>
                      </c15:dlblFieldTableCache>
                    </c15:dlblFTEntry>
                  </c15:dlblFieldTable>
                  <c15:showDataLabelsRange val="0"/>
                </c:ext>
                <c:ext xmlns:c16="http://schemas.microsoft.com/office/drawing/2014/chart" uri="{C3380CC4-5D6E-409C-BE32-E72D297353CC}">
                  <c16:uniqueId val="{00000000-8A47-4789-B395-4751DF73508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{E4F87B6C-C753-4F6B-A244-49595016DB18}</c15:txfldGUID>
                      <c15:f>Diagramm!$I$47</c15:f>
                      <c15:dlblFieldTableCache>
                        <c:ptCount val="1"/>
                      </c15:dlblFieldTableCache>
                    </c15:dlblFTEntry>
                  </c15:dlblFieldTable>
                  <c15:showDataLabelsRange val="0"/>
                </c:ext>
                <c:ext xmlns:c16="http://schemas.microsoft.com/office/drawing/2014/chart" uri="{C3380CC4-5D6E-409C-BE32-E72D297353CC}">
                  <c16:uniqueId val="{00000001-8A47-4789-B395-4751DF73508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{7FE4C2B9-283C-478F-A1BF-8ADE66FE3660}</c15:txfldGUID>
                      <c15:f>Diagramm!$I$48</c15:f>
                      <c15:dlblFieldTableCache>
                        <c:ptCount val="1"/>
                      </c15:dlblFieldTableCache>
                    </c15:dlblFTEntry>
                  </c15:dlblFieldTable>
                  <c15:showDataLabelsRange val="0"/>
                </c:ext>
                <c:ext xmlns:c16="http://schemas.microsoft.com/office/drawing/2014/chart" uri="{C3380CC4-5D6E-409C-BE32-E72D297353CC}">
                  <c16:uniqueId val="{00000002-8A47-4789-B395-4751DF73508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{A10DB14B-89D0-4221-AEF9-1999BDAD3EE4}</c15:txfldGUID>
                      <c15:f>Diagramm!$I$49</c15:f>
                      <c15:dlblFieldTableCache>
                        <c:ptCount val="1"/>
                      </c15:dlblFieldTableCache>
                    </c15:dlblFTEntry>
                  </c15:dlblFieldTable>
                  <c15:showDataLabelsRange val="0"/>
                </c:ext>
                <c:ext xmlns:c16="http://schemas.microsoft.com/office/drawing/2014/chart" uri="{C3380CC4-5D6E-409C-BE32-E72D297353CC}">
                  <c16:uniqueId val="{00000003-8A47-4789-B395-4751DF73508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{F0256F89-3ECD-4F17-A540-6ACFA89C6EB0}</c15:txfldGUID>
                      <c15:f>Diagramm!$I$50</c15:f>
                      <c15:dlblFieldTableCache>
                        <c:ptCount val="1"/>
                      </c15:dlblFieldTableCache>
                    </c15:dlblFTEntry>
                  </c15:dlblFieldTable>
                  <c15:showDataLabelsRange val="0"/>
                </c:ext>
                <c:ext xmlns:c16="http://schemas.microsoft.com/office/drawing/2014/chart" uri="{C3380CC4-5D6E-409C-BE32-E72D297353CC}">
                  <c16:uniqueId val="{00000004-8A47-4789-B395-4751DF73508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{7F59CF4E-A6B3-45D1-818E-617150373381}</c15:txfldGUID>
                      <c15:f>Diagramm!$I$51</c15:f>
                      <c15:dlblFieldTableCache>
                        <c:ptCount val="1"/>
                      </c15:dlblFieldTableCache>
                    </c15:dlblFTEntry>
                  </c15:dlblFieldTable>
                  <c15:showDataLabelsRange val="0"/>
                </c:ext>
                <c:ext xmlns:c16="http://schemas.microsoft.com/office/drawing/2014/chart" uri="{C3380CC4-5D6E-409C-BE32-E72D297353CC}">
                  <c16:uniqueId val="{00000005-8A47-4789-B395-4751DF73508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{49C4662B-D186-4733-AA3B-124B5A556EC9}</c15:txfldGUID>
                      <c15:f>Diagramm!$I$52</c15:f>
                      <c15:dlblFieldTableCache>
                        <c:ptCount val="1"/>
                      </c15:dlblFieldTableCache>
                    </c15:dlblFTEntry>
                  </c15:dlblFieldTable>
                  <c15:showDataLabelsRange val="0"/>
                </c:ext>
                <c:ext xmlns:c16="http://schemas.microsoft.com/office/drawing/2014/chart" uri="{C3380CC4-5D6E-409C-BE32-E72D297353CC}">
                  <c16:uniqueId val="{00000006-8A47-4789-B395-4751DF73508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{BB854353-1A48-43A2-AEEC-6BC4864199C8}</c15:txfldGUID>
                      <c15:f>Diagramm!$I$53</c15:f>
                      <c15:dlblFieldTableCache>
                        <c:ptCount val="1"/>
                      </c15:dlblFieldTableCache>
                    </c15:dlblFTEntry>
                  </c15:dlblFieldTable>
                  <c15:showDataLabelsRange val="0"/>
                </c:ext>
                <c:ext xmlns:c16="http://schemas.microsoft.com/office/drawing/2014/chart" uri="{C3380CC4-5D6E-409C-BE32-E72D297353CC}">
                  <c16:uniqueId val="{00000007-8A47-4789-B395-4751DF73508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{59B970BD-821F-49D7-87BC-4E2540D11EF2}</c15:txfldGUID>
                      <c15:f>Diagramm!$I$54</c15:f>
                      <c15:dlblFieldTableCache>
                        <c:ptCount val="1"/>
                      </c15:dlblFieldTableCache>
                    </c15:dlblFTEntry>
                  </c15:dlblFieldTable>
                  <c15:showDataLabelsRange val="0"/>
                </c:ext>
                <c:ext xmlns:c16="http://schemas.microsoft.com/office/drawing/2014/chart" uri="{C3380CC4-5D6E-409C-BE32-E72D297353CC}">
                  <c16:uniqueId val="{00000008-8A47-4789-B395-4751DF73508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{26127173-040A-43A7-870C-20C9718A0292}</c15:txfldGUID>
                      <c15:f>Diagramm!$I$55</c15:f>
                      <c15:dlblFieldTableCache>
                        <c:ptCount val="1"/>
                      </c15:dlblFieldTableCache>
                    </c15:dlblFTEntry>
                  </c15:dlblFieldTable>
                  <c15:showDataLabelsRange val="0"/>
                </c:ext>
                <c:ext xmlns:c16="http://schemas.microsoft.com/office/drawing/2014/chart" uri="{C3380CC4-5D6E-409C-BE32-E72D297353CC}">
                  <c16:uniqueId val="{00000009-8A47-4789-B395-4751DF73508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{EBD864E1-F4AA-409E-B58C-1E5A9919893C}</c15:txfldGUID>
                      <c15:f>Diagramm!$I$56</c15:f>
                      <c15:dlblFieldTableCache>
                        <c:ptCount val="1"/>
                      </c15:dlblFieldTableCache>
                    </c15:dlblFTEntry>
                  </c15:dlblFieldTable>
                  <c15:showDataLabelsRange val="0"/>
                </c:ext>
                <c:ext xmlns:c16="http://schemas.microsoft.com/office/drawing/2014/chart" uri="{C3380CC4-5D6E-409C-BE32-E72D297353CC}">
                  <c16:uniqueId val="{0000000A-8A47-4789-B395-4751DF73508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{10DB3B76-74DD-4762-9876-E7241271681E}</c15:txfldGUID>
                      <c15:f>Diagramm!$I$57</c15:f>
                      <c15:dlblFieldTableCache>
                        <c:ptCount val="1"/>
                      </c15:dlblFieldTableCache>
                    </c15:dlblFTEntry>
                  </c15:dlblFieldTable>
                  <c15:showDataLabelsRange val="0"/>
                </c:ext>
                <c:ext xmlns:c16="http://schemas.microsoft.com/office/drawing/2014/chart" uri="{C3380CC4-5D6E-409C-BE32-E72D297353CC}">
                  <c16:uniqueId val="{0000000B-8A47-4789-B395-4751DF73508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{0BA5B233-FFC0-4C6B-A0DB-30B3F1CF218A}</c15:txfldGUID>
                      <c15:f>Diagramm!$I$58</c15:f>
                      <c15:dlblFieldTableCache>
                        <c:ptCount val="1"/>
                      </c15:dlblFieldTableCache>
                    </c15:dlblFTEntry>
                  </c15:dlblFieldTable>
                  <c15:showDataLabelsRange val="0"/>
                </c:ext>
                <c:ext xmlns:c16="http://schemas.microsoft.com/office/drawing/2014/chart" uri="{C3380CC4-5D6E-409C-BE32-E72D297353CC}">
                  <c16:uniqueId val="{0000000C-8A47-4789-B395-4751DF73508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{EA54111E-12B9-425B-A01D-46C349A601B2}</c15:txfldGUID>
                      <c15:f>Diagramm!$I$59</c15:f>
                      <c15:dlblFieldTableCache>
                        <c:ptCount val="1"/>
                      </c15:dlblFieldTableCache>
                    </c15:dlblFTEntry>
                  </c15:dlblFieldTable>
                  <c15:showDataLabelsRange val="0"/>
                </c:ext>
                <c:ext xmlns:c16="http://schemas.microsoft.com/office/drawing/2014/chart" uri="{C3380CC4-5D6E-409C-BE32-E72D297353CC}">
                  <c16:uniqueId val="{0000000D-8A47-4789-B395-4751DF73508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{938F6CD6-23FF-4FF9-AE4D-95D34FF14D30}</c15:txfldGUID>
                      <c15:f>Diagramm!$I$60</c15:f>
                      <c15:dlblFieldTableCache>
                        <c:ptCount val="1"/>
                      </c15:dlblFieldTableCache>
                    </c15:dlblFTEntry>
                  </c15:dlblFieldTable>
                  <c15:showDataLabelsRange val="0"/>
                </c:ext>
                <c:ext xmlns:c16="http://schemas.microsoft.com/office/drawing/2014/chart" uri="{C3380CC4-5D6E-409C-BE32-E72D297353CC}">
                  <c16:uniqueId val="{0000000E-8A47-4789-B395-4751DF73508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{F2E66BF0-FFA5-449D-B13B-B09642B70608}</c15:txfldGUID>
                      <c15:f>Diagramm!$I$61</c15:f>
                      <c15:dlblFieldTableCache>
                        <c:ptCount val="1"/>
                      </c15:dlblFieldTableCache>
                    </c15:dlblFTEntry>
                  </c15:dlblFieldTable>
                  <c15:showDataLabelsRange val="0"/>
                </c:ext>
                <c:ext xmlns:c16="http://schemas.microsoft.com/office/drawing/2014/chart" uri="{C3380CC4-5D6E-409C-BE32-E72D297353CC}">
                  <c16:uniqueId val="{0000000F-8A47-4789-B395-4751DF73508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{CBC25EDE-9366-4F4F-B2D2-9BF6AC85118E}</c15:txfldGUID>
                      <c15:f>Diagramm!$I$62</c15:f>
                      <c15:dlblFieldTableCache>
                        <c:ptCount val="1"/>
                      </c15:dlblFieldTableCache>
                    </c15:dlblFTEntry>
                  </c15:dlblFieldTable>
                  <c15:showDataLabelsRange val="0"/>
                </c:ext>
                <c:ext xmlns:c16="http://schemas.microsoft.com/office/drawing/2014/chart" uri="{C3380CC4-5D6E-409C-BE32-E72D297353CC}">
                  <c16:uniqueId val="{00000010-8A47-4789-B395-4751DF73508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{268FD8F4-245F-40DD-8829-E9F5E6BEA50A}</c15:txfldGUID>
                      <c15:f>Diagramm!$I$63</c15:f>
                      <c15:dlblFieldTableCache>
                        <c:ptCount val="1"/>
                      </c15:dlblFieldTableCache>
                    </c15:dlblFTEntry>
                  </c15:dlblFieldTable>
                  <c15:showDataLabelsRange val="0"/>
                </c:ext>
                <c:ext xmlns:c16="http://schemas.microsoft.com/office/drawing/2014/chart" uri="{C3380CC4-5D6E-409C-BE32-E72D297353CC}">
                  <c16:uniqueId val="{00000011-8A47-4789-B395-4751DF73508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{7214601E-F9EA-4D4B-8942-D6B0C59D5DC3}</c15:txfldGUID>
                      <c15:f>Diagramm!$I$64</c15:f>
                      <c15:dlblFieldTableCache>
                        <c:ptCount val="1"/>
                      </c15:dlblFieldTableCache>
                    </c15:dlblFTEntry>
                  </c15:dlblFieldTable>
                  <c15:showDataLabelsRange val="0"/>
                </c:ext>
                <c:ext xmlns:c16="http://schemas.microsoft.com/office/drawing/2014/chart" uri="{C3380CC4-5D6E-409C-BE32-E72D297353CC}">
                  <c16:uniqueId val="{00000012-8A47-4789-B395-4751DF73508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{163D45A6-722D-451F-A93C-D6D9BF0F07E3}</c15:txfldGUID>
                      <c15:f>Diagramm!$I$65</c15:f>
                      <c15:dlblFieldTableCache>
                        <c:ptCount val="1"/>
                      </c15:dlblFieldTableCache>
                    </c15:dlblFTEntry>
                  </c15:dlblFieldTable>
                  <c15:showDataLabelsRange val="0"/>
                </c:ext>
                <c:ext xmlns:c16="http://schemas.microsoft.com/office/drawing/2014/chart" uri="{C3380CC4-5D6E-409C-BE32-E72D297353CC}">
                  <c16:uniqueId val="{00000013-8A47-4789-B395-4751DF73508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{2DA5449A-EB12-4A12-92FA-2706F8D2BAAA}</c15:txfldGUID>
                      <c15:f>Diagramm!$I$66</c15:f>
                      <c15:dlblFieldTableCache>
                        <c:ptCount val="1"/>
                      </c15:dlblFieldTableCache>
                    </c15:dlblFTEntry>
                  </c15:dlblFieldTable>
                  <c15:showDataLabelsRange val="0"/>
                </c:ext>
                <c:ext xmlns:c16="http://schemas.microsoft.com/office/drawing/2014/chart" uri="{C3380CC4-5D6E-409C-BE32-E72D297353CC}">
                  <c16:uniqueId val="{00000014-8A47-4789-B395-4751DF73508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{C7BC1AF7-21F6-4DF8-95D5-11DEF403E9A0}</c15:txfldGUID>
                      <c15:f>Diagramm!$I$67</c15:f>
                      <c15:dlblFieldTableCache>
                        <c:ptCount val="1"/>
                      </c15:dlblFieldTableCache>
                    </c15:dlblFTEntry>
                  </c15:dlblFieldTable>
                  <c15:showDataLabelsRange val="0"/>
                </c:ext>
                <c:ext xmlns:c16="http://schemas.microsoft.com/office/drawing/2014/chart" uri="{C3380CC4-5D6E-409C-BE32-E72D297353CC}">
                  <c16:uniqueId val="{00000015-8A47-4789-B395-4751DF73508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A47-4789-B395-4751DF73508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{05FA2043-CB5D-4817-B810-96F6048F5BC7}</c15:txfldGUID>
                      <c15:f>Diagramm!$K$46</c15:f>
                      <c15:dlblFieldTableCache>
                        <c:ptCount val="1"/>
                      </c15:dlblFieldTableCache>
                    </c15:dlblFTEntry>
                  </c15:dlblFieldTable>
                  <c15:showDataLabelsRange val="0"/>
                </c:ext>
                <c:ext xmlns:c16="http://schemas.microsoft.com/office/drawing/2014/chart" uri="{C3380CC4-5D6E-409C-BE32-E72D297353CC}">
                  <c16:uniqueId val="{00000017-8A47-4789-B395-4751DF73508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{13C6F825-F201-4DB2-B811-AD5F3FF3BEA3}</c15:txfldGUID>
                      <c15:f>Diagramm!$K$47</c15:f>
                      <c15:dlblFieldTableCache>
                        <c:ptCount val="1"/>
                      </c15:dlblFieldTableCache>
                    </c15:dlblFTEntry>
                  </c15:dlblFieldTable>
                  <c15:showDataLabelsRange val="0"/>
                </c:ext>
                <c:ext xmlns:c16="http://schemas.microsoft.com/office/drawing/2014/chart" uri="{C3380CC4-5D6E-409C-BE32-E72D297353CC}">
                  <c16:uniqueId val="{00000018-8A47-4789-B395-4751DF73508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{1993C3C4-A299-4D67-A34C-C254226D985E}</c15:txfldGUID>
                      <c15:f>Diagramm!$K$48</c15:f>
                      <c15:dlblFieldTableCache>
                        <c:ptCount val="1"/>
                      </c15:dlblFieldTableCache>
                    </c15:dlblFTEntry>
                  </c15:dlblFieldTable>
                  <c15:showDataLabelsRange val="0"/>
                </c:ext>
                <c:ext xmlns:c16="http://schemas.microsoft.com/office/drawing/2014/chart" uri="{C3380CC4-5D6E-409C-BE32-E72D297353CC}">
                  <c16:uniqueId val="{00000019-8A47-4789-B395-4751DF73508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{47C45332-D3CC-4C12-A9B4-702FE1E17640}</c15:txfldGUID>
                      <c15:f>Diagramm!$K$49</c15:f>
                      <c15:dlblFieldTableCache>
                        <c:ptCount val="1"/>
                      </c15:dlblFieldTableCache>
                    </c15:dlblFTEntry>
                  </c15:dlblFieldTable>
                  <c15:showDataLabelsRange val="0"/>
                </c:ext>
                <c:ext xmlns:c16="http://schemas.microsoft.com/office/drawing/2014/chart" uri="{C3380CC4-5D6E-409C-BE32-E72D297353CC}">
                  <c16:uniqueId val="{0000001A-8A47-4789-B395-4751DF73508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{69841655-F570-4070-9829-18E25A0B6C23}</c15:txfldGUID>
                      <c15:f>Diagramm!$K$50</c15:f>
                      <c15:dlblFieldTableCache>
                        <c:ptCount val="1"/>
                      </c15:dlblFieldTableCache>
                    </c15:dlblFTEntry>
                  </c15:dlblFieldTable>
                  <c15:showDataLabelsRange val="0"/>
                </c:ext>
                <c:ext xmlns:c16="http://schemas.microsoft.com/office/drawing/2014/chart" uri="{C3380CC4-5D6E-409C-BE32-E72D297353CC}">
                  <c16:uniqueId val="{0000001B-8A47-4789-B395-4751DF73508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{29D2F2F6-07F4-4340-B9B8-1E7AA154ECBB}</c15:txfldGUID>
                      <c15:f>Diagramm!$K$51</c15:f>
                      <c15:dlblFieldTableCache>
                        <c:ptCount val="1"/>
                      </c15:dlblFieldTableCache>
                    </c15:dlblFTEntry>
                  </c15:dlblFieldTable>
                  <c15:showDataLabelsRange val="0"/>
                </c:ext>
                <c:ext xmlns:c16="http://schemas.microsoft.com/office/drawing/2014/chart" uri="{C3380CC4-5D6E-409C-BE32-E72D297353CC}">
                  <c16:uniqueId val="{0000001C-8A47-4789-B395-4751DF73508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{F6BACEC4-A4F2-4F97-930C-584957113AF4}</c15:txfldGUID>
                      <c15:f>Diagramm!$K$52</c15:f>
                      <c15:dlblFieldTableCache>
                        <c:ptCount val="1"/>
                      </c15:dlblFieldTableCache>
                    </c15:dlblFTEntry>
                  </c15:dlblFieldTable>
                  <c15:showDataLabelsRange val="0"/>
                </c:ext>
                <c:ext xmlns:c16="http://schemas.microsoft.com/office/drawing/2014/chart" uri="{C3380CC4-5D6E-409C-BE32-E72D297353CC}">
                  <c16:uniqueId val="{0000001D-8A47-4789-B395-4751DF73508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{1BA5B01C-2624-4A7E-90B6-13FB2C8CD285}</c15:txfldGUID>
                      <c15:f>Diagramm!$K$53</c15:f>
                      <c15:dlblFieldTableCache>
                        <c:ptCount val="1"/>
                      </c15:dlblFieldTableCache>
                    </c15:dlblFTEntry>
                  </c15:dlblFieldTable>
                  <c15:showDataLabelsRange val="0"/>
                </c:ext>
                <c:ext xmlns:c16="http://schemas.microsoft.com/office/drawing/2014/chart" uri="{C3380CC4-5D6E-409C-BE32-E72D297353CC}">
                  <c16:uniqueId val="{0000001E-8A47-4789-B395-4751DF73508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{0D300BB8-685D-41C6-AC05-86551A7C0790}</c15:txfldGUID>
                      <c15:f>Diagramm!$K$54</c15:f>
                      <c15:dlblFieldTableCache>
                        <c:ptCount val="1"/>
                      </c15:dlblFieldTableCache>
                    </c15:dlblFTEntry>
                  </c15:dlblFieldTable>
                  <c15:showDataLabelsRange val="0"/>
                </c:ext>
                <c:ext xmlns:c16="http://schemas.microsoft.com/office/drawing/2014/chart" uri="{C3380CC4-5D6E-409C-BE32-E72D297353CC}">
                  <c16:uniqueId val="{0000001F-8A47-4789-B395-4751DF73508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{412FD2F0-6828-4ECD-A90D-C8164E6A86DA}</c15:txfldGUID>
                      <c15:f>Diagramm!$K$55</c15:f>
                      <c15:dlblFieldTableCache>
                        <c:ptCount val="1"/>
                      </c15:dlblFieldTableCache>
                    </c15:dlblFTEntry>
                  </c15:dlblFieldTable>
                  <c15:showDataLabelsRange val="0"/>
                </c:ext>
                <c:ext xmlns:c16="http://schemas.microsoft.com/office/drawing/2014/chart" uri="{C3380CC4-5D6E-409C-BE32-E72D297353CC}">
                  <c16:uniqueId val="{00000020-8A47-4789-B395-4751DF73508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{E15E0B47-6E9B-4438-8B12-630CAEFD28CA}</c15:txfldGUID>
                      <c15:f>Diagramm!$K$56</c15:f>
                      <c15:dlblFieldTableCache>
                        <c:ptCount val="1"/>
                      </c15:dlblFieldTableCache>
                    </c15:dlblFTEntry>
                  </c15:dlblFieldTable>
                  <c15:showDataLabelsRange val="0"/>
                </c:ext>
                <c:ext xmlns:c16="http://schemas.microsoft.com/office/drawing/2014/chart" uri="{C3380CC4-5D6E-409C-BE32-E72D297353CC}">
                  <c16:uniqueId val="{00000021-8A47-4789-B395-4751DF73508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{36D0B0A0-A8AD-4701-B070-CB0590CE0644}</c15:txfldGUID>
                      <c15:f>Diagramm!$K$57</c15:f>
                      <c15:dlblFieldTableCache>
                        <c:ptCount val="1"/>
                      </c15:dlblFieldTableCache>
                    </c15:dlblFTEntry>
                  </c15:dlblFieldTable>
                  <c15:showDataLabelsRange val="0"/>
                </c:ext>
                <c:ext xmlns:c16="http://schemas.microsoft.com/office/drawing/2014/chart" uri="{C3380CC4-5D6E-409C-BE32-E72D297353CC}">
                  <c16:uniqueId val="{00000022-8A47-4789-B395-4751DF73508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{822F4044-3D4A-4BA5-BC29-11538C151BB8}</c15:txfldGUID>
                      <c15:f>Diagramm!$K$58</c15:f>
                      <c15:dlblFieldTableCache>
                        <c:ptCount val="1"/>
                      </c15:dlblFieldTableCache>
                    </c15:dlblFTEntry>
                  </c15:dlblFieldTable>
                  <c15:showDataLabelsRange val="0"/>
                </c:ext>
                <c:ext xmlns:c16="http://schemas.microsoft.com/office/drawing/2014/chart" uri="{C3380CC4-5D6E-409C-BE32-E72D297353CC}">
                  <c16:uniqueId val="{00000023-8A47-4789-B395-4751DF73508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{DAC792E3-8210-49D4-A89E-17EB6B80D1AE}</c15:txfldGUID>
                      <c15:f>Diagramm!$K$59</c15:f>
                      <c15:dlblFieldTableCache>
                        <c:ptCount val="1"/>
                      </c15:dlblFieldTableCache>
                    </c15:dlblFTEntry>
                  </c15:dlblFieldTable>
                  <c15:showDataLabelsRange val="0"/>
                </c:ext>
                <c:ext xmlns:c16="http://schemas.microsoft.com/office/drawing/2014/chart" uri="{C3380CC4-5D6E-409C-BE32-E72D297353CC}">
                  <c16:uniqueId val="{00000024-8A47-4789-B395-4751DF73508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{823319ED-7628-485C-8B9D-A13215682A96}</c15:txfldGUID>
                      <c15:f>Diagramm!$K$60</c15:f>
                      <c15:dlblFieldTableCache>
                        <c:ptCount val="1"/>
                      </c15:dlblFieldTableCache>
                    </c15:dlblFTEntry>
                  </c15:dlblFieldTable>
                  <c15:showDataLabelsRange val="0"/>
                </c:ext>
                <c:ext xmlns:c16="http://schemas.microsoft.com/office/drawing/2014/chart" uri="{C3380CC4-5D6E-409C-BE32-E72D297353CC}">
                  <c16:uniqueId val="{00000025-8A47-4789-B395-4751DF73508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{E1697933-6AD4-4A98-8F94-AEC9186BB049}</c15:txfldGUID>
                      <c15:f>Diagramm!$K$61</c15:f>
                      <c15:dlblFieldTableCache>
                        <c:ptCount val="1"/>
                      </c15:dlblFieldTableCache>
                    </c15:dlblFTEntry>
                  </c15:dlblFieldTable>
                  <c15:showDataLabelsRange val="0"/>
                </c:ext>
                <c:ext xmlns:c16="http://schemas.microsoft.com/office/drawing/2014/chart" uri="{C3380CC4-5D6E-409C-BE32-E72D297353CC}">
                  <c16:uniqueId val="{00000026-8A47-4789-B395-4751DF73508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{D160D8A0-738E-45AF-BBFB-270199DB1920}</c15:txfldGUID>
                      <c15:f>Diagramm!$K$62</c15:f>
                      <c15:dlblFieldTableCache>
                        <c:ptCount val="1"/>
                      </c15:dlblFieldTableCache>
                    </c15:dlblFTEntry>
                  </c15:dlblFieldTable>
                  <c15:showDataLabelsRange val="0"/>
                </c:ext>
                <c:ext xmlns:c16="http://schemas.microsoft.com/office/drawing/2014/chart" uri="{C3380CC4-5D6E-409C-BE32-E72D297353CC}">
                  <c16:uniqueId val="{00000027-8A47-4789-B395-4751DF73508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{7CCFC217-7BC1-435F-A507-76B92847E828}</c15:txfldGUID>
                      <c15:f>Diagramm!$K$63</c15:f>
                      <c15:dlblFieldTableCache>
                        <c:ptCount val="1"/>
                      </c15:dlblFieldTableCache>
                    </c15:dlblFTEntry>
                  </c15:dlblFieldTable>
                  <c15:showDataLabelsRange val="0"/>
                </c:ext>
                <c:ext xmlns:c16="http://schemas.microsoft.com/office/drawing/2014/chart" uri="{C3380CC4-5D6E-409C-BE32-E72D297353CC}">
                  <c16:uniqueId val="{00000028-8A47-4789-B395-4751DF73508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{5E907049-0280-4753-BB45-5B8B0899CD97}</c15:txfldGUID>
                      <c15:f>Diagramm!$K$64</c15:f>
                      <c15:dlblFieldTableCache>
                        <c:ptCount val="1"/>
                      </c15:dlblFieldTableCache>
                    </c15:dlblFTEntry>
                  </c15:dlblFieldTable>
                  <c15:showDataLabelsRange val="0"/>
                </c:ext>
                <c:ext xmlns:c16="http://schemas.microsoft.com/office/drawing/2014/chart" uri="{C3380CC4-5D6E-409C-BE32-E72D297353CC}">
                  <c16:uniqueId val="{00000029-8A47-4789-B395-4751DF73508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{11292DE5-F560-4355-A413-A7BDC6C8C354}</c15:txfldGUID>
                      <c15:f>Diagramm!$K$65</c15:f>
                      <c15:dlblFieldTableCache>
                        <c:ptCount val="1"/>
                      </c15:dlblFieldTableCache>
                    </c15:dlblFTEntry>
                  </c15:dlblFieldTable>
                  <c15:showDataLabelsRange val="0"/>
                </c:ext>
                <c:ext xmlns:c16="http://schemas.microsoft.com/office/drawing/2014/chart" uri="{C3380CC4-5D6E-409C-BE32-E72D297353CC}">
                  <c16:uniqueId val="{0000002A-8A47-4789-B395-4751DF73508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{FDF81E1D-25CB-4C45-BD51-3E5A08B54E35}</c15:txfldGUID>
                      <c15:f>Diagramm!$K$66</c15:f>
                      <c15:dlblFieldTableCache>
                        <c:ptCount val="1"/>
                      </c15:dlblFieldTableCache>
                    </c15:dlblFTEntry>
                  </c15:dlblFieldTable>
                  <c15:showDataLabelsRange val="0"/>
                </c:ext>
                <c:ext xmlns:c16="http://schemas.microsoft.com/office/drawing/2014/chart" uri="{C3380CC4-5D6E-409C-BE32-E72D297353CC}">
                  <c16:uniqueId val="{0000002B-8A47-4789-B395-4751DF73508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{2D07AA81-C508-41B3-A64A-040088B9334B}</c15:txfldGUID>
                      <c15:f>Diagramm!$K$67</c15:f>
                      <c15:dlblFieldTableCache>
                        <c:ptCount val="1"/>
                      </c15:dlblFieldTableCache>
                    </c15:dlblFTEntry>
                  </c15:dlblFieldTable>
                  <c15:showDataLabelsRange val="0"/>
                </c:ext>
                <c:ext xmlns:c16="http://schemas.microsoft.com/office/drawing/2014/chart" uri="{C3380CC4-5D6E-409C-BE32-E72D297353CC}">
                  <c16:uniqueId val="{0000002C-8A47-4789-B395-4751DF73508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A47-4789-B395-4751DF73508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{C6E42BB6-9E63-47BC-807B-1F975E05A1A5}</c15:txfldGUID>
                      <c15:f>Diagramm!$J$46</c15:f>
                      <c15:dlblFieldTableCache>
                        <c:ptCount val="1"/>
                      </c15:dlblFieldTableCache>
                    </c15:dlblFTEntry>
                  </c15:dlblFieldTable>
                  <c15:showDataLabelsRange val="0"/>
                </c:ext>
                <c:ext xmlns:c16="http://schemas.microsoft.com/office/drawing/2014/chart" uri="{C3380CC4-5D6E-409C-BE32-E72D297353CC}">
                  <c16:uniqueId val="{0000002E-8A47-4789-B395-4751DF73508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{D254283D-0A3E-4372-A7C9-957C21647EEC}</c15:txfldGUID>
                      <c15:f>Diagramm!$J$47</c15:f>
                      <c15:dlblFieldTableCache>
                        <c:ptCount val="1"/>
                      </c15:dlblFieldTableCache>
                    </c15:dlblFTEntry>
                  </c15:dlblFieldTable>
                  <c15:showDataLabelsRange val="0"/>
                </c:ext>
                <c:ext xmlns:c16="http://schemas.microsoft.com/office/drawing/2014/chart" uri="{C3380CC4-5D6E-409C-BE32-E72D297353CC}">
                  <c16:uniqueId val="{0000002F-8A47-4789-B395-4751DF73508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{96FCF7EF-3EDE-4EC5-B56E-9F5C7561D0AC}</c15:txfldGUID>
                      <c15:f>Diagramm!$J$48</c15:f>
                      <c15:dlblFieldTableCache>
                        <c:ptCount val="1"/>
                      </c15:dlblFieldTableCache>
                    </c15:dlblFTEntry>
                  </c15:dlblFieldTable>
                  <c15:showDataLabelsRange val="0"/>
                </c:ext>
                <c:ext xmlns:c16="http://schemas.microsoft.com/office/drawing/2014/chart" uri="{C3380CC4-5D6E-409C-BE32-E72D297353CC}">
                  <c16:uniqueId val="{00000030-8A47-4789-B395-4751DF73508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{ED39EED6-1906-4D2A-B827-A28F26315F66}</c15:txfldGUID>
                      <c15:f>Diagramm!$J$49</c15:f>
                      <c15:dlblFieldTableCache>
                        <c:ptCount val="1"/>
                      </c15:dlblFieldTableCache>
                    </c15:dlblFTEntry>
                  </c15:dlblFieldTable>
                  <c15:showDataLabelsRange val="0"/>
                </c:ext>
                <c:ext xmlns:c16="http://schemas.microsoft.com/office/drawing/2014/chart" uri="{C3380CC4-5D6E-409C-BE32-E72D297353CC}">
                  <c16:uniqueId val="{00000031-8A47-4789-B395-4751DF73508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{C15FB3B2-83F9-4285-A173-810B283A62C9}</c15:txfldGUID>
                      <c15:f>Diagramm!$J$50</c15:f>
                      <c15:dlblFieldTableCache>
                        <c:ptCount val="1"/>
                      </c15:dlblFieldTableCache>
                    </c15:dlblFTEntry>
                  </c15:dlblFieldTable>
                  <c15:showDataLabelsRange val="0"/>
                </c:ext>
                <c:ext xmlns:c16="http://schemas.microsoft.com/office/drawing/2014/chart" uri="{C3380CC4-5D6E-409C-BE32-E72D297353CC}">
                  <c16:uniqueId val="{00000032-8A47-4789-B395-4751DF73508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{4EBD05A6-4A4D-4C32-B195-5C47707E0EEE}</c15:txfldGUID>
                      <c15:f>Diagramm!$J$51</c15:f>
                      <c15:dlblFieldTableCache>
                        <c:ptCount val="1"/>
                      </c15:dlblFieldTableCache>
                    </c15:dlblFTEntry>
                  </c15:dlblFieldTable>
                  <c15:showDataLabelsRange val="0"/>
                </c:ext>
                <c:ext xmlns:c16="http://schemas.microsoft.com/office/drawing/2014/chart" uri="{C3380CC4-5D6E-409C-BE32-E72D297353CC}">
                  <c16:uniqueId val="{00000033-8A47-4789-B395-4751DF73508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{3FCBA3EC-648F-49A6-B7A6-89B8CD5F41F9}</c15:txfldGUID>
                      <c15:f>Diagramm!$J$52</c15:f>
                      <c15:dlblFieldTableCache>
                        <c:ptCount val="1"/>
                      </c15:dlblFieldTableCache>
                    </c15:dlblFTEntry>
                  </c15:dlblFieldTable>
                  <c15:showDataLabelsRange val="0"/>
                </c:ext>
                <c:ext xmlns:c16="http://schemas.microsoft.com/office/drawing/2014/chart" uri="{C3380CC4-5D6E-409C-BE32-E72D297353CC}">
                  <c16:uniqueId val="{00000034-8A47-4789-B395-4751DF73508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{D903DB71-0F59-432F-A2B9-3022D9F26644}</c15:txfldGUID>
                      <c15:f>Diagramm!$J$53</c15:f>
                      <c15:dlblFieldTableCache>
                        <c:ptCount val="1"/>
                      </c15:dlblFieldTableCache>
                    </c15:dlblFTEntry>
                  </c15:dlblFieldTable>
                  <c15:showDataLabelsRange val="0"/>
                </c:ext>
                <c:ext xmlns:c16="http://schemas.microsoft.com/office/drawing/2014/chart" uri="{C3380CC4-5D6E-409C-BE32-E72D297353CC}">
                  <c16:uniqueId val="{00000035-8A47-4789-B395-4751DF73508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{43F57927-A32E-4D20-AC70-8B3C7543D36C}</c15:txfldGUID>
                      <c15:f>Diagramm!$J$54</c15:f>
                      <c15:dlblFieldTableCache>
                        <c:ptCount val="1"/>
                      </c15:dlblFieldTableCache>
                    </c15:dlblFTEntry>
                  </c15:dlblFieldTable>
                  <c15:showDataLabelsRange val="0"/>
                </c:ext>
                <c:ext xmlns:c16="http://schemas.microsoft.com/office/drawing/2014/chart" uri="{C3380CC4-5D6E-409C-BE32-E72D297353CC}">
                  <c16:uniqueId val="{00000036-8A47-4789-B395-4751DF73508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{D4695F3D-F304-419D-A69D-84E9BB712385}</c15:txfldGUID>
                      <c15:f>Diagramm!$J$55</c15:f>
                      <c15:dlblFieldTableCache>
                        <c:ptCount val="1"/>
                      </c15:dlblFieldTableCache>
                    </c15:dlblFTEntry>
                  </c15:dlblFieldTable>
                  <c15:showDataLabelsRange val="0"/>
                </c:ext>
                <c:ext xmlns:c16="http://schemas.microsoft.com/office/drawing/2014/chart" uri="{C3380CC4-5D6E-409C-BE32-E72D297353CC}">
                  <c16:uniqueId val="{00000037-8A47-4789-B395-4751DF73508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{117D2B9E-6EA0-4215-AB7B-EDB44FB4B40D}</c15:txfldGUID>
                      <c15:f>Diagramm!$J$56</c15:f>
                      <c15:dlblFieldTableCache>
                        <c:ptCount val="1"/>
                      </c15:dlblFieldTableCache>
                    </c15:dlblFTEntry>
                  </c15:dlblFieldTable>
                  <c15:showDataLabelsRange val="0"/>
                </c:ext>
                <c:ext xmlns:c16="http://schemas.microsoft.com/office/drawing/2014/chart" uri="{C3380CC4-5D6E-409C-BE32-E72D297353CC}">
                  <c16:uniqueId val="{00000038-8A47-4789-B395-4751DF73508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{AF18B09A-B782-499E-A45B-4F93EA761FCA}</c15:txfldGUID>
                      <c15:f>Diagramm!$J$57</c15:f>
                      <c15:dlblFieldTableCache>
                        <c:ptCount val="1"/>
                      </c15:dlblFieldTableCache>
                    </c15:dlblFTEntry>
                  </c15:dlblFieldTable>
                  <c15:showDataLabelsRange val="0"/>
                </c:ext>
                <c:ext xmlns:c16="http://schemas.microsoft.com/office/drawing/2014/chart" uri="{C3380CC4-5D6E-409C-BE32-E72D297353CC}">
                  <c16:uniqueId val="{00000039-8A47-4789-B395-4751DF73508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{060F5629-0389-4E94-A37F-7F69DA54B500}</c15:txfldGUID>
                      <c15:f>Diagramm!$J$58</c15:f>
                      <c15:dlblFieldTableCache>
                        <c:ptCount val="1"/>
                      </c15:dlblFieldTableCache>
                    </c15:dlblFTEntry>
                  </c15:dlblFieldTable>
                  <c15:showDataLabelsRange val="0"/>
                </c:ext>
                <c:ext xmlns:c16="http://schemas.microsoft.com/office/drawing/2014/chart" uri="{C3380CC4-5D6E-409C-BE32-E72D297353CC}">
                  <c16:uniqueId val="{0000003A-8A47-4789-B395-4751DF73508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{C23E1D75-21C2-40B8-83CE-973DE480377A}</c15:txfldGUID>
                      <c15:f>Diagramm!$J$59</c15:f>
                      <c15:dlblFieldTableCache>
                        <c:ptCount val="1"/>
                      </c15:dlblFieldTableCache>
                    </c15:dlblFTEntry>
                  </c15:dlblFieldTable>
                  <c15:showDataLabelsRange val="0"/>
                </c:ext>
                <c:ext xmlns:c16="http://schemas.microsoft.com/office/drawing/2014/chart" uri="{C3380CC4-5D6E-409C-BE32-E72D297353CC}">
                  <c16:uniqueId val="{0000003B-8A47-4789-B395-4751DF73508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{80745DA1-EE49-49EC-8B2E-2C1F320A1560}</c15:txfldGUID>
                      <c15:f>Diagramm!$J$60</c15:f>
                      <c15:dlblFieldTableCache>
                        <c:ptCount val="1"/>
                      </c15:dlblFieldTableCache>
                    </c15:dlblFTEntry>
                  </c15:dlblFieldTable>
                  <c15:showDataLabelsRange val="0"/>
                </c:ext>
                <c:ext xmlns:c16="http://schemas.microsoft.com/office/drawing/2014/chart" uri="{C3380CC4-5D6E-409C-BE32-E72D297353CC}">
                  <c16:uniqueId val="{0000003C-8A47-4789-B395-4751DF73508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{4036AD38-0EB5-41AE-A431-3BEAF072AE0A}</c15:txfldGUID>
                      <c15:f>Diagramm!$J$61</c15:f>
                      <c15:dlblFieldTableCache>
                        <c:ptCount val="1"/>
                      </c15:dlblFieldTableCache>
                    </c15:dlblFTEntry>
                  </c15:dlblFieldTable>
                  <c15:showDataLabelsRange val="0"/>
                </c:ext>
                <c:ext xmlns:c16="http://schemas.microsoft.com/office/drawing/2014/chart" uri="{C3380CC4-5D6E-409C-BE32-E72D297353CC}">
                  <c16:uniqueId val="{0000003D-8A47-4789-B395-4751DF73508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{C33755F7-30DD-42BF-B079-BFB14369D405}</c15:txfldGUID>
                      <c15:f>Diagramm!$J$62</c15:f>
                      <c15:dlblFieldTableCache>
                        <c:ptCount val="1"/>
                      </c15:dlblFieldTableCache>
                    </c15:dlblFTEntry>
                  </c15:dlblFieldTable>
                  <c15:showDataLabelsRange val="0"/>
                </c:ext>
                <c:ext xmlns:c16="http://schemas.microsoft.com/office/drawing/2014/chart" uri="{C3380CC4-5D6E-409C-BE32-E72D297353CC}">
                  <c16:uniqueId val="{0000003E-8A47-4789-B395-4751DF73508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{398A1ACC-B9C5-466C-9CD0-D8B3E7F3F3C2}</c15:txfldGUID>
                      <c15:f>Diagramm!$J$63</c15:f>
                      <c15:dlblFieldTableCache>
                        <c:ptCount val="1"/>
                      </c15:dlblFieldTableCache>
                    </c15:dlblFTEntry>
                  </c15:dlblFieldTable>
                  <c15:showDataLabelsRange val="0"/>
                </c:ext>
                <c:ext xmlns:c16="http://schemas.microsoft.com/office/drawing/2014/chart" uri="{C3380CC4-5D6E-409C-BE32-E72D297353CC}">
                  <c16:uniqueId val="{0000003F-8A47-4789-B395-4751DF73508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{3A4F582A-269D-4063-8AEE-194A07B2CB3F}</c15:txfldGUID>
                      <c15:f>Diagramm!$J$64</c15:f>
                      <c15:dlblFieldTableCache>
                        <c:ptCount val="1"/>
                      </c15:dlblFieldTableCache>
                    </c15:dlblFTEntry>
                  </c15:dlblFieldTable>
                  <c15:showDataLabelsRange val="0"/>
                </c:ext>
                <c:ext xmlns:c16="http://schemas.microsoft.com/office/drawing/2014/chart" uri="{C3380CC4-5D6E-409C-BE32-E72D297353CC}">
                  <c16:uniqueId val="{00000040-8A47-4789-B395-4751DF73508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{15247439-1790-4E1B-9795-B1A9D2F6FBAE}</c15:txfldGUID>
                      <c15:f>Diagramm!$J$65</c15:f>
                      <c15:dlblFieldTableCache>
                        <c:ptCount val="1"/>
                      </c15:dlblFieldTableCache>
                    </c15:dlblFTEntry>
                  </c15:dlblFieldTable>
                  <c15:showDataLabelsRange val="0"/>
                </c:ext>
                <c:ext xmlns:c16="http://schemas.microsoft.com/office/drawing/2014/chart" uri="{C3380CC4-5D6E-409C-BE32-E72D297353CC}">
                  <c16:uniqueId val="{00000041-8A47-4789-B395-4751DF73508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{261C631D-5744-417D-9C26-6D3E30AF066F}</c15:txfldGUID>
                      <c15:f>Diagramm!$J$66</c15:f>
                      <c15:dlblFieldTableCache>
                        <c:ptCount val="1"/>
                      </c15:dlblFieldTableCache>
                    </c15:dlblFTEntry>
                  </c15:dlblFieldTable>
                  <c15:showDataLabelsRange val="0"/>
                </c:ext>
                <c:ext xmlns:c16="http://schemas.microsoft.com/office/drawing/2014/chart" uri="{C3380CC4-5D6E-409C-BE32-E72D297353CC}">
                  <c16:uniqueId val="{00000042-8A47-4789-B395-4751DF73508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{48AB8E7F-176B-4206-B116-396C21E777C4}</c15:txfldGUID>
                      <c15:f>Diagramm!$J$67</c15:f>
                      <c15:dlblFieldTableCache>
                        <c:ptCount val="1"/>
                      </c15:dlblFieldTableCache>
                    </c15:dlblFTEntry>
                  </c15:dlblFieldTable>
                  <c15:showDataLabelsRange val="0"/>
                </c:ext>
                <c:ext xmlns:c16="http://schemas.microsoft.com/office/drawing/2014/chart" uri="{C3380CC4-5D6E-409C-BE32-E72D297353CC}">
                  <c16:uniqueId val="{00000043-8A47-4789-B395-4751DF73508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A47-4789-B395-4751DF73508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61-4E18-9C92-224F8257E2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61-4E18-9C92-224F8257E2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61-4E18-9C92-224F8257E2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61-4E18-9C92-224F8257E2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61-4E18-9C92-224F8257E2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61-4E18-9C92-224F8257E2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D61-4E18-9C92-224F8257E2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D61-4E18-9C92-224F8257E2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D61-4E18-9C92-224F8257E2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D61-4E18-9C92-224F8257E2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D61-4E18-9C92-224F8257E2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D61-4E18-9C92-224F8257E2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D61-4E18-9C92-224F8257E2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D61-4E18-9C92-224F8257E2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D61-4E18-9C92-224F8257E2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D61-4E18-9C92-224F8257E2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D61-4E18-9C92-224F8257E2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D61-4E18-9C92-224F8257E2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D61-4E18-9C92-224F8257E2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D61-4E18-9C92-224F8257E2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D61-4E18-9C92-224F8257E2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D61-4E18-9C92-224F8257E2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D61-4E18-9C92-224F8257E22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D61-4E18-9C92-224F8257E2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D61-4E18-9C92-224F8257E2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D61-4E18-9C92-224F8257E2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D61-4E18-9C92-224F8257E2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D61-4E18-9C92-224F8257E2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D61-4E18-9C92-224F8257E2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D61-4E18-9C92-224F8257E2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D61-4E18-9C92-224F8257E2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D61-4E18-9C92-224F8257E2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D61-4E18-9C92-224F8257E2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D61-4E18-9C92-224F8257E2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D61-4E18-9C92-224F8257E2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D61-4E18-9C92-224F8257E2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D61-4E18-9C92-224F8257E2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D61-4E18-9C92-224F8257E2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D61-4E18-9C92-224F8257E2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D61-4E18-9C92-224F8257E2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D61-4E18-9C92-224F8257E2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D61-4E18-9C92-224F8257E2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D61-4E18-9C92-224F8257E2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D61-4E18-9C92-224F8257E2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D61-4E18-9C92-224F8257E22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D61-4E18-9C92-224F8257E22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D61-4E18-9C92-224F8257E2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D61-4E18-9C92-224F8257E2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D61-4E18-9C92-224F8257E2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D61-4E18-9C92-224F8257E2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D61-4E18-9C92-224F8257E2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D61-4E18-9C92-224F8257E2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D61-4E18-9C92-224F8257E2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D61-4E18-9C92-224F8257E2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D61-4E18-9C92-224F8257E2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D61-4E18-9C92-224F8257E2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D61-4E18-9C92-224F8257E2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D61-4E18-9C92-224F8257E2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D61-4E18-9C92-224F8257E2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D61-4E18-9C92-224F8257E2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D61-4E18-9C92-224F8257E2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D61-4E18-9C92-224F8257E2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D61-4E18-9C92-224F8257E2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D61-4E18-9C92-224F8257E2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D61-4E18-9C92-224F8257E2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D61-4E18-9C92-224F8257E2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D61-4E18-9C92-224F8257E2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D61-4E18-9C92-224F8257E2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D61-4E18-9C92-224F8257E22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100.89141875201375</c:v>
                </c:pt>
                <c:pt idx="2">
                  <c:v>102.0871370780081</c:v>
                </c:pt>
                <c:pt idx="3">
                  <c:v>101.08115848637811</c:v>
                </c:pt>
                <c:pt idx="4">
                  <c:v>102.44513657680878</c:v>
                </c:pt>
                <c:pt idx="5">
                  <c:v>103.92367450685569</c:v>
                </c:pt>
                <c:pt idx="6">
                  <c:v>99.026241363262088</c:v>
                </c:pt>
                <c:pt idx="7">
                  <c:v>97.01428418000215</c:v>
                </c:pt>
                <c:pt idx="8">
                  <c:v>98.381842265420829</c:v>
                </c:pt>
                <c:pt idx="9">
                  <c:v>100.47255933841693</c:v>
                </c:pt>
                <c:pt idx="10">
                  <c:v>102.51673647656894</c:v>
                </c:pt>
                <c:pt idx="11">
                  <c:v>101.06683850642608</c:v>
                </c:pt>
                <c:pt idx="12">
                  <c:v>102.93917588515376</c:v>
                </c:pt>
                <c:pt idx="13">
                  <c:v>104.26735402570438</c:v>
                </c:pt>
                <c:pt idx="14">
                  <c:v>106.63015071778898</c:v>
                </c:pt>
                <c:pt idx="15">
                  <c:v>104.9976730032578</c:v>
                </c:pt>
                <c:pt idx="16">
                  <c:v>105.86403179035548</c:v>
                </c:pt>
                <c:pt idx="17">
                  <c:v>107.10629005119392</c:v>
                </c:pt>
                <c:pt idx="18">
                  <c:v>107.60032935953889</c:v>
                </c:pt>
                <c:pt idx="19">
                  <c:v>105.69935202090717</c:v>
                </c:pt>
                <c:pt idx="20">
                  <c:v>107.60748934951492</c:v>
                </c:pt>
                <c:pt idx="21">
                  <c:v>107.72562918411914</c:v>
                </c:pt>
                <c:pt idx="22">
                  <c:v>109.56574660795475</c:v>
                </c:pt>
                <c:pt idx="23">
                  <c:v>107.32108975047434</c:v>
                </c:pt>
                <c:pt idx="24">
                  <c:v>108.48458812157662</c:v>
                </c:pt>
              </c:numCache>
            </c:numRef>
          </c:val>
          <c:smooth val="0"/>
          <c:extLst>
            <c:ext xmlns:c16="http://schemas.microsoft.com/office/drawing/2014/chart" uri="{C3380CC4-5D6E-409C-BE32-E72D297353CC}">
              <c16:uniqueId val="{00000000-1A4B-489D-BF33-D1DC7333942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101.94518125552608</c:v>
                </c:pt>
                <c:pt idx="2">
                  <c:v>107.7512525788388</c:v>
                </c:pt>
                <c:pt idx="3">
                  <c:v>106.69024462127909</c:v>
                </c:pt>
                <c:pt idx="4">
                  <c:v>103.50722074860006</c:v>
                </c:pt>
                <c:pt idx="5">
                  <c:v>105.09873268493959</c:v>
                </c:pt>
                <c:pt idx="6">
                  <c:v>106.83760683760684</c:v>
                </c:pt>
                <c:pt idx="7">
                  <c:v>104.98084291187739</c:v>
                </c:pt>
                <c:pt idx="8">
                  <c:v>103.83141762452108</c:v>
                </c:pt>
                <c:pt idx="9">
                  <c:v>105.68818155025053</c:v>
                </c:pt>
                <c:pt idx="10">
                  <c:v>108.48806366047745</c:v>
                </c:pt>
                <c:pt idx="11">
                  <c:v>106.80813439434129</c:v>
                </c:pt>
                <c:pt idx="12">
                  <c:v>105.9239610963749</c:v>
                </c:pt>
                <c:pt idx="13">
                  <c:v>109.37223695844385</c:v>
                </c:pt>
                <c:pt idx="14">
                  <c:v>113.23312702623048</c:v>
                </c:pt>
                <c:pt idx="15">
                  <c:v>113.67521367521367</c:v>
                </c:pt>
                <c:pt idx="16">
                  <c:v>114.23519009725906</c:v>
                </c:pt>
                <c:pt idx="17">
                  <c:v>116.6519304450339</c:v>
                </c:pt>
                <c:pt idx="18">
                  <c:v>119.12761567933983</c:v>
                </c:pt>
                <c:pt idx="19">
                  <c:v>119.65811965811966</c:v>
                </c:pt>
                <c:pt idx="20">
                  <c:v>118.47922192749778</c:v>
                </c:pt>
                <c:pt idx="21">
                  <c:v>121.80960801650458</c:v>
                </c:pt>
                <c:pt idx="22">
                  <c:v>125.69997052755673</c:v>
                </c:pt>
                <c:pt idx="23">
                  <c:v>128.2640730916593</c:v>
                </c:pt>
                <c:pt idx="24">
                  <c:v>123.01797819039197</c:v>
                </c:pt>
              </c:numCache>
            </c:numRef>
          </c:val>
          <c:smooth val="0"/>
          <c:extLst>
            <c:ext xmlns:c16="http://schemas.microsoft.com/office/drawing/2014/chart" uri="{C3380CC4-5D6E-409C-BE32-E72D297353CC}">
              <c16:uniqueId val="{00000001-1A4B-489D-BF33-D1DC7333942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102.26097236589331</c:v>
                </c:pt>
                <c:pt idx="2">
                  <c:v>102.37919314319493</c:v>
                </c:pt>
                <c:pt idx="3">
                  <c:v>100.93098862125018</c:v>
                </c:pt>
                <c:pt idx="4">
                  <c:v>99.89655681986109</c:v>
                </c:pt>
                <c:pt idx="5">
                  <c:v>101.24131816166691</c:v>
                </c:pt>
                <c:pt idx="6">
                  <c:v>99.763558445396782</c:v>
                </c:pt>
                <c:pt idx="7">
                  <c:v>98.876902615634705</c:v>
                </c:pt>
                <c:pt idx="8">
                  <c:v>99.571449682281667</c:v>
                </c:pt>
                <c:pt idx="9">
                  <c:v>101.22654056450422</c:v>
                </c:pt>
                <c:pt idx="10">
                  <c:v>99.601004876607064</c:v>
                </c:pt>
                <c:pt idx="11">
                  <c:v>98.28579872912664</c:v>
                </c:pt>
                <c:pt idx="12">
                  <c:v>98.330131520614756</c:v>
                </c:pt>
                <c:pt idx="13">
                  <c:v>101.21176296734151</c:v>
                </c:pt>
                <c:pt idx="14">
                  <c:v>100.70932466380967</c:v>
                </c:pt>
                <c:pt idx="15">
                  <c:v>100.72410226097237</c:v>
                </c:pt>
                <c:pt idx="16">
                  <c:v>98.699571449682281</c:v>
                </c:pt>
                <c:pt idx="17">
                  <c:v>101.62553568789714</c:v>
                </c:pt>
                <c:pt idx="18">
                  <c:v>98.507462686567166</c:v>
                </c:pt>
                <c:pt idx="19">
                  <c:v>98.743904241170384</c:v>
                </c:pt>
                <c:pt idx="20">
                  <c:v>98.034579577360731</c:v>
                </c:pt>
                <c:pt idx="21">
                  <c:v>97.384365302201857</c:v>
                </c:pt>
                <c:pt idx="22">
                  <c:v>97.207034136249447</c:v>
                </c:pt>
                <c:pt idx="23">
                  <c:v>94.709620215752921</c:v>
                </c:pt>
                <c:pt idx="24">
                  <c:v>91.355105659819714</c:v>
                </c:pt>
              </c:numCache>
            </c:numRef>
          </c:val>
          <c:smooth val="0"/>
          <c:extLst>
            <c:ext xmlns:c16="http://schemas.microsoft.com/office/drawing/2014/chart" uri="{C3380CC4-5D6E-409C-BE32-E72D297353CC}">
              <c16:uniqueId val="{00000002-1A4B-489D-BF33-D1DC7333942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A4B-489D-BF33-D1DC73339424}"/>
                </c:ext>
              </c:extLst>
            </c:dLbl>
            <c:dLbl>
              <c:idx val="1"/>
              <c:delete val="1"/>
              <c:extLst>
                <c:ext xmlns:c15="http://schemas.microsoft.com/office/drawing/2012/chart" uri="{CE6537A1-D6FC-4f65-9D91-7224C49458BB}"/>
                <c:ext xmlns:c16="http://schemas.microsoft.com/office/drawing/2014/chart" uri="{C3380CC4-5D6E-409C-BE32-E72D297353CC}">
                  <c16:uniqueId val="{00000004-1A4B-489D-BF33-D1DC73339424}"/>
                </c:ext>
              </c:extLst>
            </c:dLbl>
            <c:dLbl>
              <c:idx val="2"/>
              <c:delete val="1"/>
              <c:extLst>
                <c:ext xmlns:c15="http://schemas.microsoft.com/office/drawing/2012/chart" uri="{CE6537A1-D6FC-4f65-9D91-7224C49458BB}"/>
                <c:ext xmlns:c16="http://schemas.microsoft.com/office/drawing/2014/chart" uri="{C3380CC4-5D6E-409C-BE32-E72D297353CC}">
                  <c16:uniqueId val="{00000005-1A4B-489D-BF33-D1DC73339424}"/>
                </c:ext>
              </c:extLst>
            </c:dLbl>
            <c:dLbl>
              <c:idx val="3"/>
              <c:delete val="1"/>
              <c:extLst>
                <c:ext xmlns:c15="http://schemas.microsoft.com/office/drawing/2012/chart" uri="{CE6537A1-D6FC-4f65-9D91-7224C49458BB}"/>
                <c:ext xmlns:c16="http://schemas.microsoft.com/office/drawing/2014/chart" uri="{C3380CC4-5D6E-409C-BE32-E72D297353CC}">
                  <c16:uniqueId val="{00000006-1A4B-489D-BF33-D1DC73339424}"/>
                </c:ext>
              </c:extLst>
            </c:dLbl>
            <c:dLbl>
              <c:idx val="4"/>
              <c:delete val="1"/>
              <c:extLst>
                <c:ext xmlns:c15="http://schemas.microsoft.com/office/drawing/2012/chart" uri="{CE6537A1-D6FC-4f65-9D91-7224C49458BB}"/>
                <c:ext xmlns:c16="http://schemas.microsoft.com/office/drawing/2014/chart" uri="{C3380CC4-5D6E-409C-BE32-E72D297353CC}">
                  <c16:uniqueId val="{00000007-1A4B-489D-BF33-D1DC73339424}"/>
                </c:ext>
              </c:extLst>
            </c:dLbl>
            <c:dLbl>
              <c:idx val="5"/>
              <c:delete val="1"/>
              <c:extLst>
                <c:ext xmlns:c15="http://schemas.microsoft.com/office/drawing/2012/chart" uri="{CE6537A1-D6FC-4f65-9D91-7224C49458BB}"/>
                <c:ext xmlns:c16="http://schemas.microsoft.com/office/drawing/2014/chart" uri="{C3380CC4-5D6E-409C-BE32-E72D297353CC}">
                  <c16:uniqueId val="{00000008-1A4B-489D-BF33-D1DC73339424}"/>
                </c:ext>
              </c:extLst>
            </c:dLbl>
            <c:dLbl>
              <c:idx val="6"/>
              <c:delete val="1"/>
              <c:extLst>
                <c:ext xmlns:c15="http://schemas.microsoft.com/office/drawing/2012/chart" uri="{CE6537A1-D6FC-4f65-9D91-7224C49458BB}"/>
                <c:ext xmlns:c16="http://schemas.microsoft.com/office/drawing/2014/chart" uri="{C3380CC4-5D6E-409C-BE32-E72D297353CC}">
                  <c16:uniqueId val="{00000009-1A4B-489D-BF33-D1DC73339424}"/>
                </c:ext>
              </c:extLst>
            </c:dLbl>
            <c:dLbl>
              <c:idx val="7"/>
              <c:delete val="1"/>
              <c:extLst>
                <c:ext xmlns:c15="http://schemas.microsoft.com/office/drawing/2012/chart" uri="{CE6537A1-D6FC-4f65-9D91-7224C49458BB}"/>
                <c:ext xmlns:c16="http://schemas.microsoft.com/office/drawing/2014/chart" uri="{C3380CC4-5D6E-409C-BE32-E72D297353CC}">
                  <c16:uniqueId val="{0000000A-1A4B-489D-BF33-D1DC73339424}"/>
                </c:ext>
              </c:extLst>
            </c:dLbl>
            <c:dLbl>
              <c:idx val="8"/>
              <c:delete val="1"/>
              <c:extLst>
                <c:ext xmlns:c15="http://schemas.microsoft.com/office/drawing/2012/chart" uri="{CE6537A1-D6FC-4f65-9D91-7224C49458BB}"/>
                <c:ext xmlns:c16="http://schemas.microsoft.com/office/drawing/2014/chart" uri="{C3380CC4-5D6E-409C-BE32-E72D297353CC}">
                  <c16:uniqueId val="{0000000B-1A4B-489D-BF33-D1DC73339424}"/>
                </c:ext>
              </c:extLst>
            </c:dLbl>
            <c:dLbl>
              <c:idx val="9"/>
              <c:delete val="1"/>
              <c:extLst>
                <c:ext xmlns:c15="http://schemas.microsoft.com/office/drawing/2012/chart" uri="{CE6537A1-D6FC-4f65-9D91-7224C49458BB}"/>
                <c:ext xmlns:c16="http://schemas.microsoft.com/office/drawing/2014/chart" uri="{C3380CC4-5D6E-409C-BE32-E72D297353CC}">
                  <c16:uniqueId val="{0000000C-1A4B-489D-BF33-D1DC73339424}"/>
                </c:ext>
              </c:extLst>
            </c:dLbl>
            <c:dLbl>
              <c:idx val="10"/>
              <c:delete val="1"/>
              <c:extLst>
                <c:ext xmlns:c15="http://schemas.microsoft.com/office/drawing/2012/chart" uri="{CE6537A1-D6FC-4f65-9D91-7224C49458BB}"/>
                <c:ext xmlns:c16="http://schemas.microsoft.com/office/drawing/2014/chart" uri="{C3380CC4-5D6E-409C-BE32-E72D297353CC}">
                  <c16:uniqueId val="{0000000D-1A4B-489D-BF33-D1DC73339424}"/>
                </c:ext>
              </c:extLst>
            </c:dLbl>
            <c:dLbl>
              <c:idx val="11"/>
              <c:delete val="1"/>
              <c:extLst>
                <c:ext xmlns:c15="http://schemas.microsoft.com/office/drawing/2012/chart" uri="{CE6537A1-D6FC-4f65-9D91-7224C49458BB}"/>
                <c:ext xmlns:c16="http://schemas.microsoft.com/office/drawing/2014/chart" uri="{C3380CC4-5D6E-409C-BE32-E72D297353CC}">
                  <c16:uniqueId val="{0000000E-1A4B-489D-BF33-D1DC73339424}"/>
                </c:ext>
              </c:extLst>
            </c:dLbl>
            <c:dLbl>
              <c:idx val="12"/>
              <c:delete val="1"/>
              <c:extLst>
                <c:ext xmlns:c15="http://schemas.microsoft.com/office/drawing/2012/chart" uri="{CE6537A1-D6FC-4f65-9D91-7224C49458BB}"/>
                <c:ext xmlns:c16="http://schemas.microsoft.com/office/drawing/2014/chart" uri="{C3380CC4-5D6E-409C-BE32-E72D297353CC}">
                  <c16:uniqueId val="{0000000F-1A4B-489D-BF33-D1DC7333942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A4B-489D-BF33-D1DC73339424}"/>
                </c:ext>
              </c:extLst>
            </c:dLbl>
            <c:dLbl>
              <c:idx val="14"/>
              <c:delete val="1"/>
              <c:extLst>
                <c:ext xmlns:c15="http://schemas.microsoft.com/office/drawing/2012/chart" uri="{CE6537A1-D6FC-4f65-9D91-7224C49458BB}"/>
                <c:ext xmlns:c16="http://schemas.microsoft.com/office/drawing/2014/chart" uri="{C3380CC4-5D6E-409C-BE32-E72D297353CC}">
                  <c16:uniqueId val="{00000011-1A4B-489D-BF33-D1DC73339424}"/>
                </c:ext>
              </c:extLst>
            </c:dLbl>
            <c:dLbl>
              <c:idx val="15"/>
              <c:delete val="1"/>
              <c:extLst>
                <c:ext xmlns:c15="http://schemas.microsoft.com/office/drawing/2012/chart" uri="{CE6537A1-D6FC-4f65-9D91-7224C49458BB}"/>
                <c:ext xmlns:c16="http://schemas.microsoft.com/office/drawing/2014/chart" uri="{C3380CC4-5D6E-409C-BE32-E72D297353CC}">
                  <c16:uniqueId val="{00000012-1A4B-489D-BF33-D1DC73339424}"/>
                </c:ext>
              </c:extLst>
            </c:dLbl>
            <c:dLbl>
              <c:idx val="16"/>
              <c:delete val="1"/>
              <c:extLst>
                <c:ext xmlns:c15="http://schemas.microsoft.com/office/drawing/2012/chart" uri="{CE6537A1-D6FC-4f65-9D91-7224C49458BB}"/>
                <c:ext xmlns:c16="http://schemas.microsoft.com/office/drawing/2014/chart" uri="{C3380CC4-5D6E-409C-BE32-E72D297353CC}">
                  <c16:uniqueId val="{00000013-1A4B-489D-BF33-D1DC73339424}"/>
                </c:ext>
              </c:extLst>
            </c:dLbl>
            <c:dLbl>
              <c:idx val="17"/>
              <c:delete val="1"/>
              <c:extLst>
                <c:ext xmlns:c15="http://schemas.microsoft.com/office/drawing/2012/chart" uri="{CE6537A1-D6FC-4f65-9D91-7224C49458BB}"/>
                <c:ext xmlns:c16="http://schemas.microsoft.com/office/drawing/2014/chart" uri="{C3380CC4-5D6E-409C-BE32-E72D297353CC}">
                  <c16:uniqueId val="{00000014-1A4B-489D-BF33-D1DC73339424}"/>
                </c:ext>
              </c:extLst>
            </c:dLbl>
            <c:dLbl>
              <c:idx val="18"/>
              <c:delete val="1"/>
              <c:extLst>
                <c:ext xmlns:c15="http://schemas.microsoft.com/office/drawing/2012/chart" uri="{CE6537A1-D6FC-4f65-9D91-7224C49458BB}"/>
                <c:ext xmlns:c16="http://schemas.microsoft.com/office/drawing/2014/chart" uri="{C3380CC4-5D6E-409C-BE32-E72D297353CC}">
                  <c16:uniqueId val="{00000015-1A4B-489D-BF33-D1DC73339424}"/>
                </c:ext>
              </c:extLst>
            </c:dLbl>
            <c:dLbl>
              <c:idx val="19"/>
              <c:delete val="1"/>
              <c:extLst>
                <c:ext xmlns:c15="http://schemas.microsoft.com/office/drawing/2012/chart" uri="{CE6537A1-D6FC-4f65-9D91-7224C49458BB}"/>
                <c:ext xmlns:c16="http://schemas.microsoft.com/office/drawing/2014/chart" uri="{C3380CC4-5D6E-409C-BE32-E72D297353CC}">
                  <c16:uniqueId val="{00000016-1A4B-489D-BF33-D1DC73339424}"/>
                </c:ext>
              </c:extLst>
            </c:dLbl>
            <c:dLbl>
              <c:idx val="20"/>
              <c:delete val="1"/>
              <c:extLst>
                <c:ext xmlns:c15="http://schemas.microsoft.com/office/drawing/2012/chart" uri="{CE6537A1-D6FC-4f65-9D91-7224C49458BB}"/>
                <c:ext xmlns:c16="http://schemas.microsoft.com/office/drawing/2014/chart" uri="{C3380CC4-5D6E-409C-BE32-E72D297353CC}">
                  <c16:uniqueId val="{00000017-1A4B-489D-BF33-D1DC73339424}"/>
                </c:ext>
              </c:extLst>
            </c:dLbl>
            <c:dLbl>
              <c:idx val="21"/>
              <c:delete val="1"/>
              <c:extLst>
                <c:ext xmlns:c15="http://schemas.microsoft.com/office/drawing/2012/chart" uri="{CE6537A1-D6FC-4f65-9D91-7224C49458BB}"/>
                <c:ext xmlns:c16="http://schemas.microsoft.com/office/drawing/2014/chart" uri="{C3380CC4-5D6E-409C-BE32-E72D297353CC}">
                  <c16:uniqueId val="{00000018-1A4B-489D-BF33-D1DC73339424}"/>
                </c:ext>
              </c:extLst>
            </c:dLbl>
            <c:dLbl>
              <c:idx val="22"/>
              <c:delete val="1"/>
              <c:extLst>
                <c:ext xmlns:c15="http://schemas.microsoft.com/office/drawing/2012/chart" uri="{CE6537A1-D6FC-4f65-9D91-7224C49458BB}"/>
                <c:ext xmlns:c16="http://schemas.microsoft.com/office/drawing/2014/chart" uri="{C3380CC4-5D6E-409C-BE32-E72D297353CC}">
                  <c16:uniqueId val="{00000019-1A4B-489D-BF33-D1DC73339424}"/>
                </c:ext>
              </c:extLst>
            </c:dLbl>
            <c:dLbl>
              <c:idx val="23"/>
              <c:delete val="1"/>
              <c:extLst>
                <c:ext xmlns:c15="http://schemas.microsoft.com/office/drawing/2012/chart" uri="{CE6537A1-D6FC-4f65-9D91-7224C49458BB}"/>
                <c:ext xmlns:c16="http://schemas.microsoft.com/office/drawing/2014/chart" uri="{C3380CC4-5D6E-409C-BE32-E72D297353CC}">
                  <c16:uniqueId val="{0000001A-1A4B-489D-BF33-D1DC73339424}"/>
                </c:ext>
              </c:extLst>
            </c:dLbl>
            <c:dLbl>
              <c:idx val="24"/>
              <c:delete val="1"/>
              <c:extLst>
                <c:ext xmlns:c15="http://schemas.microsoft.com/office/drawing/2012/chart" uri="{CE6537A1-D6FC-4f65-9D91-7224C49458BB}"/>
                <c:ext xmlns:c16="http://schemas.microsoft.com/office/drawing/2014/chart" uri="{C3380CC4-5D6E-409C-BE32-E72D297353CC}">
                  <c16:uniqueId val="{0000001B-1A4B-489D-BF33-D1DC7333942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A4B-489D-BF33-D1DC7333942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Alzey-Worms (07331)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30303</v>
      </c>
      <c r="F11" s="238">
        <v>29978</v>
      </c>
      <c r="G11" s="238">
        <v>30605</v>
      </c>
      <c r="H11" s="238">
        <v>30091</v>
      </c>
      <c r="I11" s="265">
        <v>30058</v>
      </c>
      <c r="J11" s="263">
        <v>245</v>
      </c>
      <c r="K11" s="266">
        <v>0.81509082440614811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22.515922515922515</v>
      </c>
      <c r="E13" s="115">
        <v>6823</v>
      </c>
      <c r="F13" s="114">
        <v>6464</v>
      </c>
      <c r="G13" s="114">
        <v>6996</v>
      </c>
      <c r="H13" s="114">
        <v>7169</v>
      </c>
      <c r="I13" s="140">
        <v>7006</v>
      </c>
      <c r="J13" s="115">
        <v>-183</v>
      </c>
      <c r="K13" s="116">
        <v>-2.6120468170139879</v>
      </c>
    </row>
    <row r="14" spans="1:255" ht="14.1" customHeight="1" x14ac:dyDescent="0.2">
      <c r="A14" s="306" t="s">
        <v>230</v>
      </c>
      <c r="B14" s="307"/>
      <c r="C14" s="308"/>
      <c r="D14" s="113">
        <v>59.749859749859752</v>
      </c>
      <c r="E14" s="115">
        <v>18106</v>
      </c>
      <c r="F14" s="114">
        <v>18166</v>
      </c>
      <c r="G14" s="114">
        <v>18239</v>
      </c>
      <c r="H14" s="114">
        <v>17577</v>
      </c>
      <c r="I14" s="140">
        <v>17626</v>
      </c>
      <c r="J14" s="115">
        <v>480</v>
      </c>
      <c r="K14" s="116">
        <v>2.7232497446953365</v>
      </c>
    </row>
    <row r="15" spans="1:255" ht="14.1" customHeight="1" x14ac:dyDescent="0.2">
      <c r="A15" s="306" t="s">
        <v>231</v>
      </c>
      <c r="B15" s="307"/>
      <c r="C15" s="308"/>
      <c r="D15" s="113">
        <v>9.4314094314094312</v>
      </c>
      <c r="E15" s="115">
        <v>2858</v>
      </c>
      <c r="F15" s="114">
        <v>2854</v>
      </c>
      <c r="G15" s="114">
        <v>2890</v>
      </c>
      <c r="H15" s="114">
        <v>2934</v>
      </c>
      <c r="I15" s="140">
        <v>2992</v>
      </c>
      <c r="J15" s="115">
        <v>-134</v>
      </c>
      <c r="K15" s="116">
        <v>-4.4786096256684491</v>
      </c>
    </row>
    <row r="16" spans="1:255" ht="14.1" customHeight="1" x14ac:dyDescent="0.2">
      <c r="A16" s="306" t="s">
        <v>232</v>
      </c>
      <c r="B16" s="307"/>
      <c r="C16" s="308"/>
      <c r="D16" s="113">
        <v>8.3028083028083035</v>
      </c>
      <c r="E16" s="115">
        <v>2516</v>
      </c>
      <c r="F16" s="114">
        <v>2494</v>
      </c>
      <c r="G16" s="114">
        <v>2480</v>
      </c>
      <c r="H16" s="114">
        <v>2411</v>
      </c>
      <c r="I16" s="140">
        <v>2434</v>
      </c>
      <c r="J16" s="115">
        <v>82</v>
      </c>
      <c r="K16" s="116">
        <v>3.3689400164338537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3.3594033594033594</v>
      </c>
      <c r="E18" s="115">
        <v>1018</v>
      </c>
      <c r="F18" s="114">
        <v>730</v>
      </c>
      <c r="G18" s="114">
        <v>1110</v>
      </c>
      <c r="H18" s="114">
        <v>1269</v>
      </c>
      <c r="I18" s="140">
        <v>1039</v>
      </c>
      <c r="J18" s="115">
        <v>-21</v>
      </c>
      <c r="K18" s="116">
        <v>-2.0211742059672764</v>
      </c>
    </row>
    <row r="19" spans="1:255" ht="14.1" customHeight="1" x14ac:dyDescent="0.2">
      <c r="A19" s="306" t="s">
        <v>235</v>
      </c>
      <c r="B19" s="307" t="s">
        <v>236</v>
      </c>
      <c r="C19" s="308"/>
      <c r="D19" s="113">
        <v>2.5212025212025213</v>
      </c>
      <c r="E19" s="115">
        <v>764</v>
      </c>
      <c r="F19" s="114">
        <v>487</v>
      </c>
      <c r="G19" s="114">
        <v>857</v>
      </c>
      <c r="H19" s="114">
        <v>1020</v>
      </c>
      <c r="I19" s="140">
        <v>786</v>
      </c>
      <c r="J19" s="115">
        <v>-22</v>
      </c>
      <c r="K19" s="116">
        <v>-2.7989821882951653</v>
      </c>
    </row>
    <row r="20" spans="1:255" ht="14.1" customHeight="1" x14ac:dyDescent="0.2">
      <c r="A20" s="306">
        <v>12</v>
      </c>
      <c r="B20" s="307" t="s">
        <v>237</v>
      </c>
      <c r="C20" s="308"/>
      <c r="D20" s="113">
        <v>1.0197010197010197</v>
      </c>
      <c r="E20" s="115">
        <v>309</v>
      </c>
      <c r="F20" s="114">
        <v>281</v>
      </c>
      <c r="G20" s="114">
        <v>326</v>
      </c>
      <c r="H20" s="114">
        <v>319</v>
      </c>
      <c r="I20" s="140">
        <v>298</v>
      </c>
      <c r="J20" s="115">
        <v>11</v>
      </c>
      <c r="K20" s="116">
        <v>3.6912751677852347</v>
      </c>
    </row>
    <row r="21" spans="1:255" ht="14.1" customHeight="1" x14ac:dyDescent="0.2">
      <c r="A21" s="306">
        <v>21</v>
      </c>
      <c r="B21" s="307" t="s">
        <v>238</v>
      </c>
      <c r="C21" s="308"/>
      <c r="D21" s="113">
        <v>0.2409002409002409</v>
      </c>
      <c r="E21" s="115">
        <v>73</v>
      </c>
      <c r="F21" s="114">
        <v>72</v>
      </c>
      <c r="G21" s="114">
        <v>73</v>
      </c>
      <c r="H21" s="114">
        <v>77</v>
      </c>
      <c r="I21" s="140">
        <v>81</v>
      </c>
      <c r="J21" s="115">
        <v>-8</v>
      </c>
      <c r="K21" s="116">
        <v>-9.8765432098765427</v>
      </c>
    </row>
    <row r="22" spans="1:255" ht="14.1" customHeight="1" x14ac:dyDescent="0.2">
      <c r="A22" s="306">
        <v>22</v>
      </c>
      <c r="B22" s="307" t="s">
        <v>239</v>
      </c>
      <c r="C22" s="308"/>
      <c r="D22" s="113">
        <v>0.71280071280071278</v>
      </c>
      <c r="E22" s="115">
        <v>216</v>
      </c>
      <c r="F22" s="114">
        <v>218</v>
      </c>
      <c r="G22" s="114">
        <v>235</v>
      </c>
      <c r="H22" s="114">
        <v>224</v>
      </c>
      <c r="I22" s="140">
        <v>227</v>
      </c>
      <c r="J22" s="115">
        <v>-11</v>
      </c>
      <c r="K22" s="116">
        <v>-4.8458149779735686</v>
      </c>
    </row>
    <row r="23" spans="1:255" ht="14.1" customHeight="1" x14ac:dyDescent="0.2">
      <c r="A23" s="306">
        <v>23</v>
      </c>
      <c r="B23" s="307" t="s">
        <v>240</v>
      </c>
      <c r="C23" s="308"/>
      <c r="D23" s="113">
        <v>1.2111012111012112</v>
      </c>
      <c r="E23" s="115">
        <v>367</v>
      </c>
      <c r="F23" s="114">
        <v>377</v>
      </c>
      <c r="G23" s="114">
        <v>403</v>
      </c>
      <c r="H23" s="114">
        <v>406</v>
      </c>
      <c r="I23" s="140">
        <v>431</v>
      </c>
      <c r="J23" s="115">
        <v>-64</v>
      </c>
      <c r="K23" s="116">
        <v>-14.849187935034802</v>
      </c>
    </row>
    <row r="24" spans="1:255" ht="14.1" customHeight="1" x14ac:dyDescent="0.2">
      <c r="A24" s="306">
        <v>24</v>
      </c>
      <c r="B24" s="307" t="s">
        <v>241</v>
      </c>
      <c r="C24" s="308"/>
      <c r="D24" s="113">
        <v>2.2209022209022211</v>
      </c>
      <c r="E24" s="115">
        <v>673</v>
      </c>
      <c r="F24" s="114">
        <v>666</v>
      </c>
      <c r="G24" s="114">
        <v>678</v>
      </c>
      <c r="H24" s="114">
        <v>661</v>
      </c>
      <c r="I24" s="140">
        <v>671</v>
      </c>
      <c r="J24" s="115">
        <v>2</v>
      </c>
      <c r="K24" s="116">
        <v>0.29806259314456035</v>
      </c>
    </row>
    <row r="25" spans="1:255" ht="14.1" customHeight="1" x14ac:dyDescent="0.2">
      <c r="A25" s="306">
        <v>25</v>
      </c>
      <c r="B25" s="307" t="s">
        <v>242</v>
      </c>
      <c r="C25" s="308"/>
      <c r="D25" s="113">
        <v>5.174405174405174</v>
      </c>
      <c r="E25" s="115">
        <v>1568</v>
      </c>
      <c r="F25" s="114">
        <v>1672</v>
      </c>
      <c r="G25" s="114">
        <v>1736</v>
      </c>
      <c r="H25" s="114">
        <v>1681</v>
      </c>
      <c r="I25" s="140">
        <v>1663</v>
      </c>
      <c r="J25" s="115">
        <v>-95</v>
      </c>
      <c r="K25" s="116">
        <v>-5.7125676488274202</v>
      </c>
    </row>
    <row r="26" spans="1:255" ht="14.1" customHeight="1" x14ac:dyDescent="0.2">
      <c r="A26" s="306">
        <v>26</v>
      </c>
      <c r="B26" s="307" t="s">
        <v>243</v>
      </c>
      <c r="C26" s="308"/>
      <c r="D26" s="113">
        <v>2.2209022209022211</v>
      </c>
      <c r="E26" s="115">
        <v>673</v>
      </c>
      <c r="F26" s="114">
        <v>706</v>
      </c>
      <c r="G26" s="114">
        <v>724</v>
      </c>
      <c r="H26" s="114">
        <v>675</v>
      </c>
      <c r="I26" s="140">
        <v>676</v>
      </c>
      <c r="J26" s="115">
        <v>-3</v>
      </c>
      <c r="K26" s="116">
        <v>-0.4437869822485207</v>
      </c>
    </row>
    <row r="27" spans="1:255" ht="14.1" customHeight="1" x14ac:dyDescent="0.2">
      <c r="A27" s="306">
        <v>27</v>
      </c>
      <c r="B27" s="307" t="s">
        <v>244</v>
      </c>
      <c r="C27" s="308"/>
      <c r="D27" s="113">
        <v>1.5180015180015181</v>
      </c>
      <c r="E27" s="115">
        <v>460</v>
      </c>
      <c r="F27" s="114">
        <v>458</v>
      </c>
      <c r="G27" s="114">
        <v>462</v>
      </c>
      <c r="H27" s="114">
        <v>489</v>
      </c>
      <c r="I27" s="140">
        <v>488</v>
      </c>
      <c r="J27" s="115">
        <v>-28</v>
      </c>
      <c r="K27" s="116">
        <v>-5.7377049180327866</v>
      </c>
    </row>
    <row r="28" spans="1:255" ht="14.1" customHeight="1" x14ac:dyDescent="0.2">
      <c r="A28" s="306">
        <v>28</v>
      </c>
      <c r="B28" s="307" t="s">
        <v>245</v>
      </c>
      <c r="C28" s="308"/>
      <c r="D28" s="113" t="s">
        <v>513</v>
      </c>
      <c r="E28" s="115" t="s">
        <v>513</v>
      </c>
      <c r="F28" s="114">
        <v>19</v>
      </c>
      <c r="G28" s="114" t="s">
        <v>513</v>
      </c>
      <c r="H28" s="114" t="s">
        <v>513</v>
      </c>
      <c r="I28" s="140">
        <v>22</v>
      </c>
      <c r="J28" s="115" t="s">
        <v>513</v>
      </c>
      <c r="K28" s="116" t="s">
        <v>513</v>
      </c>
    </row>
    <row r="29" spans="1:255" ht="14.1" customHeight="1" x14ac:dyDescent="0.2">
      <c r="A29" s="306">
        <v>29</v>
      </c>
      <c r="B29" s="307" t="s">
        <v>246</v>
      </c>
      <c r="C29" s="308"/>
      <c r="D29" s="113">
        <v>4.0392040392040389</v>
      </c>
      <c r="E29" s="115">
        <v>1224</v>
      </c>
      <c r="F29" s="114">
        <v>1250</v>
      </c>
      <c r="G29" s="114">
        <v>1227</v>
      </c>
      <c r="H29" s="114">
        <v>1188</v>
      </c>
      <c r="I29" s="140">
        <v>1206</v>
      </c>
      <c r="J29" s="115">
        <v>18</v>
      </c>
      <c r="K29" s="116">
        <v>1.4925373134328359</v>
      </c>
    </row>
    <row r="30" spans="1:255" ht="14.1" customHeight="1" x14ac:dyDescent="0.2">
      <c r="A30" s="306" t="s">
        <v>247</v>
      </c>
      <c r="B30" s="307" t="s">
        <v>248</v>
      </c>
      <c r="C30" s="308"/>
      <c r="D30" s="113">
        <v>2.3397023397023395</v>
      </c>
      <c r="E30" s="115">
        <v>709</v>
      </c>
      <c r="F30" s="114">
        <v>725</v>
      </c>
      <c r="G30" s="114">
        <v>697</v>
      </c>
      <c r="H30" s="114">
        <v>665</v>
      </c>
      <c r="I30" s="140">
        <v>689</v>
      </c>
      <c r="J30" s="115">
        <v>20</v>
      </c>
      <c r="K30" s="116">
        <v>2.9027576197387517</v>
      </c>
    </row>
    <row r="31" spans="1:255" ht="14.1" customHeight="1" x14ac:dyDescent="0.2">
      <c r="A31" s="306" t="s">
        <v>249</v>
      </c>
      <c r="B31" s="307" t="s">
        <v>250</v>
      </c>
      <c r="C31" s="308"/>
      <c r="D31" s="113">
        <v>1.5114015114015114</v>
      </c>
      <c r="E31" s="115">
        <v>458</v>
      </c>
      <c r="F31" s="114">
        <v>464</v>
      </c>
      <c r="G31" s="114">
        <v>468</v>
      </c>
      <c r="H31" s="114">
        <v>464</v>
      </c>
      <c r="I31" s="140">
        <v>458</v>
      </c>
      <c r="J31" s="115">
        <v>0</v>
      </c>
      <c r="K31" s="116">
        <v>0</v>
      </c>
    </row>
    <row r="32" spans="1:255" ht="14.1" customHeight="1" x14ac:dyDescent="0.2">
      <c r="A32" s="306">
        <v>31</v>
      </c>
      <c r="B32" s="307" t="s">
        <v>251</v>
      </c>
      <c r="C32" s="308"/>
      <c r="D32" s="113">
        <v>0.68640068640068641</v>
      </c>
      <c r="E32" s="115">
        <v>208</v>
      </c>
      <c r="F32" s="114">
        <v>210</v>
      </c>
      <c r="G32" s="114">
        <v>210</v>
      </c>
      <c r="H32" s="114">
        <v>214</v>
      </c>
      <c r="I32" s="140">
        <v>214</v>
      </c>
      <c r="J32" s="115">
        <v>-6</v>
      </c>
      <c r="K32" s="116">
        <v>-2.8037383177570092</v>
      </c>
    </row>
    <row r="33" spans="1:11" ht="14.1" customHeight="1" x14ac:dyDescent="0.2">
      <c r="A33" s="306">
        <v>32</v>
      </c>
      <c r="B33" s="307" t="s">
        <v>252</v>
      </c>
      <c r="C33" s="308"/>
      <c r="D33" s="113">
        <v>4.4253044253044251</v>
      </c>
      <c r="E33" s="115">
        <v>1341</v>
      </c>
      <c r="F33" s="114">
        <v>1259</v>
      </c>
      <c r="G33" s="114">
        <v>1385</v>
      </c>
      <c r="H33" s="114">
        <v>1392</v>
      </c>
      <c r="I33" s="140">
        <v>1308</v>
      </c>
      <c r="J33" s="115">
        <v>33</v>
      </c>
      <c r="K33" s="116">
        <v>2.522935779816514</v>
      </c>
    </row>
    <row r="34" spans="1:11" ht="14.1" customHeight="1" x14ac:dyDescent="0.2">
      <c r="A34" s="306">
        <v>33</v>
      </c>
      <c r="B34" s="307" t="s">
        <v>253</v>
      </c>
      <c r="C34" s="308"/>
      <c r="D34" s="113">
        <v>1.8480018480018481</v>
      </c>
      <c r="E34" s="115">
        <v>560</v>
      </c>
      <c r="F34" s="114">
        <v>539</v>
      </c>
      <c r="G34" s="114">
        <v>575</v>
      </c>
      <c r="H34" s="114">
        <v>573</v>
      </c>
      <c r="I34" s="140">
        <v>569</v>
      </c>
      <c r="J34" s="115">
        <v>-9</v>
      </c>
      <c r="K34" s="116">
        <v>-1.5817223198594024</v>
      </c>
    </row>
    <row r="35" spans="1:11" ht="14.1" customHeight="1" x14ac:dyDescent="0.2">
      <c r="A35" s="306">
        <v>34</v>
      </c>
      <c r="B35" s="307" t="s">
        <v>254</v>
      </c>
      <c r="C35" s="308"/>
      <c r="D35" s="113">
        <v>2.8842028842028844</v>
      </c>
      <c r="E35" s="115">
        <v>874</v>
      </c>
      <c r="F35" s="114">
        <v>844</v>
      </c>
      <c r="G35" s="114">
        <v>850</v>
      </c>
      <c r="H35" s="114">
        <v>813</v>
      </c>
      <c r="I35" s="140">
        <v>814</v>
      </c>
      <c r="J35" s="115">
        <v>60</v>
      </c>
      <c r="K35" s="116">
        <v>7.3710073710073711</v>
      </c>
    </row>
    <row r="36" spans="1:11" ht="14.1" customHeight="1" x14ac:dyDescent="0.2">
      <c r="A36" s="306">
        <v>41</v>
      </c>
      <c r="B36" s="307" t="s">
        <v>255</v>
      </c>
      <c r="C36" s="308"/>
      <c r="D36" s="113">
        <v>1.0725010725010724</v>
      </c>
      <c r="E36" s="115">
        <v>325</v>
      </c>
      <c r="F36" s="114">
        <v>323</v>
      </c>
      <c r="G36" s="114">
        <v>327</v>
      </c>
      <c r="H36" s="114">
        <v>289</v>
      </c>
      <c r="I36" s="140">
        <v>286</v>
      </c>
      <c r="J36" s="115">
        <v>39</v>
      </c>
      <c r="K36" s="116">
        <v>13.636363636363637</v>
      </c>
    </row>
    <row r="37" spans="1:11" ht="14.1" customHeight="1" x14ac:dyDescent="0.2">
      <c r="A37" s="306">
        <v>42</v>
      </c>
      <c r="B37" s="307" t="s">
        <v>256</v>
      </c>
      <c r="C37" s="308"/>
      <c r="D37" s="113">
        <v>0.36960036960036963</v>
      </c>
      <c r="E37" s="115">
        <v>112</v>
      </c>
      <c r="F37" s="114">
        <v>103</v>
      </c>
      <c r="G37" s="114">
        <v>102</v>
      </c>
      <c r="H37" s="114">
        <v>38</v>
      </c>
      <c r="I37" s="140">
        <v>36</v>
      </c>
      <c r="J37" s="115">
        <v>76</v>
      </c>
      <c r="K37" s="116">
        <v>211.11111111111111</v>
      </c>
    </row>
    <row r="38" spans="1:11" ht="14.1" customHeight="1" x14ac:dyDescent="0.2">
      <c r="A38" s="306">
        <v>43</v>
      </c>
      <c r="B38" s="307" t="s">
        <v>257</v>
      </c>
      <c r="C38" s="308"/>
      <c r="D38" s="113">
        <v>1.0494010494010495</v>
      </c>
      <c r="E38" s="115">
        <v>318</v>
      </c>
      <c r="F38" s="114">
        <v>311</v>
      </c>
      <c r="G38" s="114">
        <v>312</v>
      </c>
      <c r="H38" s="114">
        <v>299</v>
      </c>
      <c r="I38" s="140">
        <v>305</v>
      </c>
      <c r="J38" s="115">
        <v>13</v>
      </c>
      <c r="K38" s="116">
        <v>4.2622950819672134</v>
      </c>
    </row>
    <row r="39" spans="1:11" ht="14.1" customHeight="1" x14ac:dyDescent="0.2">
      <c r="A39" s="306">
        <v>51</v>
      </c>
      <c r="B39" s="307" t="s">
        <v>258</v>
      </c>
      <c r="C39" s="308"/>
      <c r="D39" s="113">
        <v>7.7715077715077712</v>
      </c>
      <c r="E39" s="115">
        <v>2355</v>
      </c>
      <c r="F39" s="114">
        <v>2358</v>
      </c>
      <c r="G39" s="114">
        <v>2392</v>
      </c>
      <c r="H39" s="114">
        <v>2351</v>
      </c>
      <c r="I39" s="140">
        <v>2519</v>
      </c>
      <c r="J39" s="115">
        <v>-164</v>
      </c>
      <c r="K39" s="116">
        <v>-6.5105200476379519</v>
      </c>
    </row>
    <row r="40" spans="1:11" ht="14.1" customHeight="1" x14ac:dyDescent="0.2">
      <c r="A40" s="306" t="s">
        <v>259</v>
      </c>
      <c r="B40" s="307" t="s">
        <v>260</v>
      </c>
      <c r="C40" s="308"/>
      <c r="D40" s="113">
        <v>7.0059070059070061</v>
      </c>
      <c r="E40" s="115">
        <v>2123</v>
      </c>
      <c r="F40" s="114">
        <v>2126</v>
      </c>
      <c r="G40" s="114">
        <v>2158</v>
      </c>
      <c r="H40" s="114">
        <v>2126</v>
      </c>
      <c r="I40" s="140">
        <v>2274</v>
      </c>
      <c r="J40" s="115">
        <v>-151</v>
      </c>
      <c r="K40" s="116">
        <v>-6.6402814423922605</v>
      </c>
    </row>
    <row r="41" spans="1:11" ht="14.1" customHeight="1" x14ac:dyDescent="0.2">
      <c r="A41" s="306"/>
      <c r="B41" s="307" t="s">
        <v>261</v>
      </c>
      <c r="C41" s="308"/>
      <c r="D41" s="113">
        <v>6.1842061842061842</v>
      </c>
      <c r="E41" s="115">
        <v>1874</v>
      </c>
      <c r="F41" s="114">
        <v>1884</v>
      </c>
      <c r="G41" s="114">
        <v>1919</v>
      </c>
      <c r="H41" s="114">
        <v>1911</v>
      </c>
      <c r="I41" s="140">
        <v>2053</v>
      </c>
      <c r="J41" s="115">
        <v>-179</v>
      </c>
      <c r="K41" s="116">
        <v>-8.7189478811495373</v>
      </c>
    </row>
    <row r="42" spans="1:11" ht="14.1" customHeight="1" x14ac:dyDescent="0.2">
      <c r="A42" s="306">
        <v>52</v>
      </c>
      <c r="B42" s="307" t="s">
        <v>262</v>
      </c>
      <c r="C42" s="308"/>
      <c r="D42" s="113">
        <v>3.9468039468039469</v>
      </c>
      <c r="E42" s="115">
        <v>1196</v>
      </c>
      <c r="F42" s="114">
        <v>1214</v>
      </c>
      <c r="G42" s="114">
        <v>1198</v>
      </c>
      <c r="H42" s="114">
        <v>1157</v>
      </c>
      <c r="I42" s="140">
        <v>1127</v>
      </c>
      <c r="J42" s="115">
        <v>69</v>
      </c>
      <c r="K42" s="116">
        <v>6.1224489795918364</v>
      </c>
    </row>
    <row r="43" spans="1:11" ht="14.1" customHeight="1" x14ac:dyDescent="0.2">
      <c r="A43" s="306" t="s">
        <v>263</v>
      </c>
      <c r="B43" s="307" t="s">
        <v>264</v>
      </c>
      <c r="C43" s="308"/>
      <c r="D43" s="113">
        <v>3.3297033297033298</v>
      </c>
      <c r="E43" s="115">
        <v>1009</v>
      </c>
      <c r="F43" s="114">
        <v>1023</v>
      </c>
      <c r="G43" s="114">
        <v>1001</v>
      </c>
      <c r="H43" s="114">
        <v>965</v>
      </c>
      <c r="I43" s="140">
        <v>938</v>
      </c>
      <c r="J43" s="115">
        <v>71</v>
      </c>
      <c r="K43" s="116">
        <v>7.5692963752665241</v>
      </c>
    </row>
    <row r="44" spans="1:11" ht="14.1" customHeight="1" x14ac:dyDescent="0.2">
      <c r="A44" s="306">
        <v>53</v>
      </c>
      <c r="B44" s="307" t="s">
        <v>265</v>
      </c>
      <c r="C44" s="308"/>
      <c r="D44" s="113">
        <v>0.71280071280071278</v>
      </c>
      <c r="E44" s="115">
        <v>216</v>
      </c>
      <c r="F44" s="114">
        <v>207</v>
      </c>
      <c r="G44" s="114">
        <v>204</v>
      </c>
      <c r="H44" s="114">
        <v>198</v>
      </c>
      <c r="I44" s="140">
        <v>196</v>
      </c>
      <c r="J44" s="115">
        <v>20</v>
      </c>
      <c r="K44" s="116">
        <v>10.204081632653061</v>
      </c>
    </row>
    <row r="45" spans="1:11" ht="14.1" customHeight="1" x14ac:dyDescent="0.2">
      <c r="A45" s="306" t="s">
        <v>266</v>
      </c>
      <c r="B45" s="307" t="s">
        <v>267</v>
      </c>
      <c r="C45" s="308"/>
      <c r="D45" s="113">
        <v>0.6072006072006072</v>
      </c>
      <c r="E45" s="115">
        <v>184</v>
      </c>
      <c r="F45" s="114">
        <v>174</v>
      </c>
      <c r="G45" s="114">
        <v>174</v>
      </c>
      <c r="H45" s="114">
        <v>165</v>
      </c>
      <c r="I45" s="140">
        <v>160</v>
      </c>
      <c r="J45" s="115">
        <v>24</v>
      </c>
      <c r="K45" s="116">
        <v>15</v>
      </c>
    </row>
    <row r="46" spans="1:11" ht="14.1" customHeight="1" x14ac:dyDescent="0.2">
      <c r="A46" s="306">
        <v>54</v>
      </c>
      <c r="B46" s="307" t="s">
        <v>268</v>
      </c>
      <c r="C46" s="308"/>
      <c r="D46" s="113">
        <v>4.2867042867042864</v>
      </c>
      <c r="E46" s="115">
        <v>1299</v>
      </c>
      <c r="F46" s="114">
        <v>1268</v>
      </c>
      <c r="G46" s="114">
        <v>1292</v>
      </c>
      <c r="H46" s="114">
        <v>1275</v>
      </c>
      <c r="I46" s="140">
        <v>1283</v>
      </c>
      <c r="J46" s="115">
        <v>16</v>
      </c>
      <c r="K46" s="116">
        <v>1.2470771628994544</v>
      </c>
    </row>
    <row r="47" spans="1:11" ht="14.1" customHeight="1" x14ac:dyDescent="0.2">
      <c r="A47" s="306">
        <v>61</v>
      </c>
      <c r="B47" s="307" t="s">
        <v>269</v>
      </c>
      <c r="C47" s="308"/>
      <c r="D47" s="113">
        <v>1.8381018381018381</v>
      </c>
      <c r="E47" s="115">
        <v>557</v>
      </c>
      <c r="F47" s="114">
        <v>568</v>
      </c>
      <c r="G47" s="114">
        <v>566</v>
      </c>
      <c r="H47" s="114">
        <v>561</v>
      </c>
      <c r="I47" s="140">
        <v>559</v>
      </c>
      <c r="J47" s="115">
        <v>-2</v>
      </c>
      <c r="K47" s="116">
        <v>-0.35778175313059035</v>
      </c>
    </row>
    <row r="48" spans="1:11" ht="14.1" customHeight="1" x14ac:dyDescent="0.2">
      <c r="A48" s="306">
        <v>62</v>
      </c>
      <c r="B48" s="307" t="s">
        <v>270</v>
      </c>
      <c r="C48" s="308"/>
      <c r="D48" s="113">
        <v>7.3689073689073687</v>
      </c>
      <c r="E48" s="115">
        <v>2233</v>
      </c>
      <c r="F48" s="114">
        <v>2250</v>
      </c>
      <c r="G48" s="114">
        <v>2239</v>
      </c>
      <c r="H48" s="114">
        <v>2182</v>
      </c>
      <c r="I48" s="140">
        <v>2216</v>
      </c>
      <c r="J48" s="115">
        <v>17</v>
      </c>
      <c r="K48" s="116">
        <v>0.76714801444043323</v>
      </c>
    </row>
    <row r="49" spans="1:11" ht="14.1" customHeight="1" x14ac:dyDescent="0.2">
      <c r="A49" s="306">
        <v>63</v>
      </c>
      <c r="B49" s="307" t="s">
        <v>271</v>
      </c>
      <c r="C49" s="308"/>
      <c r="D49" s="113">
        <v>1.5477015477015477</v>
      </c>
      <c r="E49" s="115">
        <v>469</v>
      </c>
      <c r="F49" s="114">
        <v>479</v>
      </c>
      <c r="G49" s="114">
        <v>484</v>
      </c>
      <c r="H49" s="114">
        <v>465</v>
      </c>
      <c r="I49" s="140">
        <v>462</v>
      </c>
      <c r="J49" s="115">
        <v>7</v>
      </c>
      <c r="K49" s="116">
        <v>1.5151515151515151</v>
      </c>
    </row>
    <row r="50" spans="1:11" ht="14.1" customHeight="1" x14ac:dyDescent="0.2">
      <c r="A50" s="306" t="s">
        <v>272</v>
      </c>
      <c r="B50" s="307" t="s">
        <v>273</v>
      </c>
      <c r="C50" s="308"/>
      <c r="D50" s="113">
        <v>0.23430023430023431</v>
      </c>
      <c r="E50" s="115">
        <v>71</v>
      </c>
      <c r="F50" s="114">
        <v>73</v>
      </c>
      <c r="G50" s="114">
        <v>71</v>
      </c>
      <c r="H50" s="114">
        <v>67</v>
      </c>
      <c r="I50" s="140">
        <v>63</v>
      </c>
      <c r="J50" s="115">
        <v>8</v>
      </c>
      <c r="K50" s="116">
        <v>12.698412698412698</v>
      </c>
    </row>
    <row r="51" spans="1:11" ht="14.1" customHeight="1" x14ac:dyDescent="0.2">
      <c r="A51" s="306" t="s">
        <v>274</v>
      </c>
      <c r="B51" s="307" t="s">
        <v>275</v>
      </c>
      <c r="C51" s="308"/>
      <c r="D51" s="113">
        <v>1.145101145101145</v>
      </c>
      <c r="E51" s="115">
        <v>347</v>
      </c>
      <c r="F51" s="114">
        <v>353</v>
      </c>
      <c r="G51" s="114">
        <v>363</v>
      </c>
      <c r="H51" s="114">
        <v>355</v>
      </c>
      <c r="I51" s="140">
        <v>353</v>
      </c>
      <c r="J51" s="115">
        <v>-6</v>
      </c>
      <c r="K51" s="116">
        <v>-1.6997167138810199</v>
      </c>
    </row>
    <row r="52" spans="1:11" ht="14.1" customHeight="1" x14ac:dyDescent="0.2">
      <c r="A52" s="306">
        <v>71</v>
      </c>
      <c r="B52" s="307" t="s">
        <v>276</v>
      </c>
      <c r="C52" s="308"/>
      <c r="D52" s="113">
        <v>11.87011187011187</v>
      </c>
      <c r="E52" s="115">
        <v>3597</v>
      </c>
      <c r="F52" s="114">
        <v>3620</v>
      </c>
      <c r="G52" s="114">
        <v>3597</v>
      </c>
      <c r="H52" s="114">
        <v>3556</v>
      </c>
      <c r="I52" s="140">
        <v>3566</v>
      </c>
      <c r="J52" s="115">
        <v>31</v>
      </c>
      <c r="K52" s="116">
        <v>0.86932136848008978</v>
      </c>
    </row>
    <row r="53" spans="1:11" ht="14.1" customHeight="1" x14ac:dyDescent="0.2">
      <c r="A53" s="306" t="s">
        <v>277</v>
      </c>
      <c r="B53" s="307" t="s">
        <v>278</v>
      </c>
      <c r="C53" s="308"/>
      <c r="D53" s="113">
        <v>3.3099033099033099</v>
      </c>
      <c r="E53" s="115">
        <v>1003</v>
      </c>
      <c r="F53" s="114">
        <v>1015</v>
      </c>
      <c r="G53" s="114">
        <v>1006</v>
      </c>
      <c r="H53" s="114">
        <v>1003</v>
      </c>
      <c r="I53" s="140">
        <v>1029</v>
      </c>
      <c r="J53" s="115">
        <v>-26</v>
      </c>
      <c r="K53" s="116">
        <v>-2.5267249757045676</v>
      </c>
    </row>
    <row r="54" spans="1:11" ht="14.1" customHeight="1" x14ac:dyDescent="0.2">
      <c r="A54" s="306" t="s">
        <v>279</v>
      </c>
      <c r="B54" s="307" t="s">
        <v>280</v>
      </c>
      <c r="C54" s="308"/>
      <c r="D54" s="113">
        <v>7.3920073920073923</v>
      </c>
      <c r="E54" s="115">
        <v>2240</v>
      </c>
      <c r="F54" s="114">
        <v>2250</v>
      </c>
      <c r="G54" s="114">
        <v>2240</v>
      </c>
      <c r="H54" s="114">
        <v>2198</v>
      </c>
      <c r="I54" s="140">
        <v>2190</v>
      </c>
      <c r="J54" s="115">
        <v>50</v>
      </c>
      <c r="K54" s="116">
        <v>2.2831050228310503</v>
      </c>
    </row>
    <row r="55" spans="1:11" ht="14.1" customHeight="1" x14ac:dyDescent="0.2">
      <c r="A55" s="306">
        <v>72</v>
      </c>
      <c r="B55" s="307" t="s">
        <v>281</v>
      </c>
      <c r="C55" s="308"/>
      <c r="D55" s="113">
        <v>2.9205029205029205</v>
      </c>
      <c r="E55" s="115">
        <v>885</v>
      </c>
      <c r="F55" s="114">
        <v>880</v>
      </c>
      <c r="G55" s="114">
        <v>879</v>
      </c>
      <c r="H55" s="114">
        <v>875</v>
      </c>
      <c r="I55" s="140">
        <v>883</v>
      </c>
      <c r="J55" s="115">
        <v>2</v>
      </c>
      <c r="K55" s="116">
        <v>0.22650056625141562</v>
      </c>
    </row>
    <row r="56" spans="1:11" ht="14.1" customHeight="1" x14ac:dyDescent="0.2">
      <c r="A56" s="306" t="s">
        <v>282</v>
      </c>
      <c r="B56" s="307" t="s">
        <v>283</v>
      </c>
      <c r="C56" s="308"/>
      <c r="D56" s="113">
        <v>1.1715011715011716</v>
      </c>
      <c r="E56" s="115">
        <v>355</v>
      </c>
      <c r="F56" s="114">
        <v>353</v>
      </c>
      <c r="G56" s="114">
        <v>351</v>
      </c>
      <c r="H56" s="114">
        <v>354</v>
      </c>
      <c r="I56" s="140">
        <v>363</v>
      </c>
      <c r="J56" s="115">
        <v>-8</v>
      </c>
      <c r="K56" s="116">
        <v>-2.2038567493112948</v>
      </c>
    </row>
    <row r="57" spans="1:11" ht="14.1" customHeight="1" x14ac:dyDescent="0.2">
      <c r="A57" s="306" t="s">
        <v>284</v>
      </c>
      <c r="B57" s="307" t="s">
        <v>285</v>
      </c>
      <c r="C57" s="308"/>
      <c r="D57" s="113">
        <v>0.93060093060093063</v>
      </c>
      <c r="E57" s="115">
        <v>282</v>
      </c>
      <c r="F57" s="114">
        <v>278</v>
      </c>
      <c r="G57" s="114">
        <v>276</v>
      </c>
      <c r="H57" s="114">
        <v>280</v>
      </c>
      <c r="I57" s="140">
        <v>281</v>
      </c>
      <c r="J57" s="115">
        <v>1</v>
      </c>
      <c r="K57" s="116">
        <v>0.35587188612099646</v>
      </c>
    </row>
    <row r="58" spans="1:11" ht="14.1" customHeight="1" x14ac:dyDescent="0.2">
      <c r="A58" s="306">
        <v>73</v>
      </c>
      <c r="B58" s="307" t="s">
        <v>286</v>
      </c>
      <c r="C58" s="308"/>
      <c r="D58" s="113">
        <v>2.686202686202686</v>
      </c>
      <c r="E58" s="115">
        <v>814</v>
      </c>
      <c r="F58" s="114">
        <v>802</v>
      </c>
      <c r="G58" s="114">
        <v>797</v>
      </c>
      <c r="H58" s="114">
        <v>782</v>
      </c>
      <c r="I58" s="140">
        <v>791</v>
      </c>
      <c r="J58" s="115">
        <v>23</v>
      </c>
      <c r="K58" s="116">
        <v>2.9077117572692792</v>
      </c>
    </row>
    <row r="59" spans="1:11" ht="14.1" customHeight="1" x14ac:dyDescent="0.2">
      <c r="A59" s="306" t="s">
        <v>287</v>
      </c>
      <c r="B59" s="307" t="s">
        <v>288</v>
      </c>
      <c r="C59" s="308"/>
      <c r="D59" s="113">
        <v>2.2143022143022142</v>
      </c>
      <c r="E59" s="115">
        <v>671</v>
      </c>
      <c r="F59" s="114">
        <v>661</v>
      </c>
      <c r="G59" s="114">
        <v>655</v>
      </c>
      <c r="H59" s="114">
        <v>642</v>
      </c>
      <c r="I59" s="140">
        <v>647</v>
      </c>
      <c r="J59" s="115">
        <v>24</v>
      </c>
      <c r="K59" s="116">
        <v>3.7094281298299845</v>
      </c>
    </row>
    <row r="60" spans="1:11" ht="14.1" customHeight="1" x14ac:dyDescent="0.2">
      <c r="A60" s="306">
        <v>81</v>
      </c>
      <c r="B60" s="307" t="s">
        <v>289</v>
      </c>
      <c r="C60" s="308"/>
      <c r="D60" s="113">
        <v>9.5337095337095334</v>
      </c>
      <c r="E60" s="115">
        <v>2889</v>
      </c>
      <c r="F60" s="114">
        <v>2862</v>
      </c>
      <c r="G60" s="114">
        <v>2844</v>
      </c>
      <c r="H60" s="114">
        <v>2803</v>
      </c>
      <c r="I60" s="140">
        <v>2825</v>
      </c>
      <c r="J60" s="115">
        <v>64</v>
      </c>
      <c r="K60" s="116">
        <v>2.2654867256637168</v>
      </c>
    </row>
    <row r="61" spans="1:11" ht="14.1" customHeight="1" x14ac:dyDescent="0.2">
      <c r="A61" s="306" t="s">
        <v>290</v>
      </c>
      <c r="B61" s="307" t="s">
        <v>291</v>
      </c>
      <c r="C61" s="308"/>
      <c r="D61" s="113">
        <v>2.8182028182028183</v>
      </c>
      <c r="E61" s="115">
        <v>854</v>
      </c>
      <c r="F61" s="114">
        <v>848</v>
      </c>
      <c r="G61" s="114">
        <v>848</v>
      </c>
      <c r="H61" s="114">
        <v>810</v>
      </c>
      <c r="I61" s="140">
        <v>818</v>
      </c>
      <c r="J61" s="115">
        <v>36</v>
      </c>
      <c r="K61" s="116">
        <v>4.4009779951100247</v>
      </c>
    </row>
    <row r="62" spans="1:11" ht="14.1" customHeight="1" x14ac:dyDescent="0.2">
      <c r="A62" s="306" t="s">
        <v>292</v>
      </c>
      <c r="B62" s="307" t="s">
        <v>293</v>
      </c>
      <c r="C62" s="308"/>
      <c r="D62" s="113">
        <v>3.7323037323037322</v>
      </c>
      <c r="E62" s="115">
        <v>1131</v>
      </c>
      <c r="F62" s="114">
        <v>1139</v>
      </c>
      <c r="G62" s="114">
        <v>1103</v>
      </c>
      <c r="H62" s="114">
        <v>1107</v>
      </c>
      <c r="I62" s="140">
        <v>1099</v>
      </c>
      <c r="J62" s="115">
        <v>32</v>
      </c>
      <c r="K62" s="116">
        <v>2.9117379435850772</v>
      </c>
    </row>
    <row r="63" spans="1:11" ht="14.1" customHeight="1" x14ac:dyDescent="0.2">
      <c r="A63" s="306"/>
      <c r="B63" s="307" t="s">
        <v>294</v>
      </c>
      <c r="C63" s="308"/>
      <c r="D63" s="113">
        <v>3.6465036465036467</v>
      </c>
      <c r="E63" s="115">
        <v>1105</v>
      </c>
      <c r="F63" s="114">
        <v>1112</v>
      </c>
      <c r="G63" s="114">
        <v>1074</v>
      </c>
      <c r="H63" s="114">
        <v>1078</v>
      </c>
      <c r="I63" s="140">
        <v>1069</v>
      </c>
      <c r="J63" s="115">
        <v>36</v>
      </c>
      <c r="K63" s="116">
        <v>3.3676333021515434</v>
      </c>
    </row>
    <row r="64" spans="1:11" ht="14.1" customHeight="1" x14ac:dyDescent="0.2">
      <c r="A64" s="306" t="s">
        <v>295</v>
      </c>
      <c r="B64" s="307" t="s">
        <v>296</v>
      </c>
      <c r="C64" s="308"/>
      <c r="D64" s="113">
        <v>0.9999009999009999</v>
      </c>
      <c r="E64" s="115">
        <v>303</v>
      </c>
      <c r="F64" s="114">
        <v>294</v>
      </c>
      <c r="G64" s="114">
        <v>291</v>
      </c>
      <c r="H64" s="114">
        <v>282</v>
      </c>
      <c r="I64" s="140">
        <v>293</v>
      </c>
      <c r="J64" s="115">
        <v>10</v>
      </c>
      <c r="K64" s="116">
        <v>3.4129692832764507</v>
      </c>
    </row>
    <row r="65" spans="1:11" ht="14.1" customHeight="1" x14ac:dyDescent="0.2">
      <c r="A65" s="306" t="s">
        <v>297</v>
      </c>
      <c r="B65" s="307" t="s">
        <v>298</v>
      </c>
      <c r="C65" s="308"/>
      <c r="D65" s="113">
        <v>1.1253011253011254</v>
      </c>
      <c r="E65" s="115">
        <v>341</v>
      </c>
      <c r="F65" s="114">
        <v>323</v>
      </c>
      <c r="G65" s="114">
        <v>344</v>
      </c>
      <c r="H65" s="114">
        <v>345</v>
      </c>
      <c r="I65" s="140">
        <v>367</v>
      </c>
      <c r="J65" s="115">
        <v>-26</v>
      </c>
      <c r="K65" s="116">
        <v>-7.084468664850136</v>
      </c>
    </row>
    <row r="66" spans="1:11" ht="14.1" customHeight="1" x14ac:dyDescent="0.2">
      <c r="A66" s="306">
        <v>82</v>
      </c>
      <c r="B66" s="307" t="s">
        <v>299</v>
      </c>
      <c r="C66" s="308"/>
      <c r="D66" s="113">
        <v>3.2571032571032572</v>
      </c>
      <c r="E66" s="115">
        <v>987</v>
      </c>
      <c r="F66" s="114">
        <v>987</v>
      </c>
      <c r="G66" s="114">
        <v>965</v>
      </c>
      <c r="H66" s="114">
        <v>922</v>
      </c>
      <c r="I66" s="140">
        <v>934</v>
      </c>
      <c r="J66" s="115">
        <v>53</v>
      </c>
      <c r="K66" s="116">
        <v>5.6745182012847968</v>
      </c>
    </row>
    <row r="67" spans="1:11" ht="14.1" customHeight="1" x14ac:dyDescent="0.2">
      <c r="A67" s="306" t="s">
        <v>300</v>
      </c>
      <c r="B67" s="307" t="s">
        <v>301</v>
      </c>
      <c r="C67" s="308"/>
      <c r="D67" s="113">
        <v>1.9173019173019172</v>
      </c>
      <c r="E67" s="115">
        <v>581</v>
      </c>
      <c r="F67" s="114">
        <v>581</v>
      </c>
      <c r="G67" s="114">
        <v>560</v>
      </c>
      <c r="H67" s="114">
        <v>534</v>
      </c>
      <c r="I67" s="140">
        <v>539</v>
      </c>
      <c r="J67" s="115">
        <v>42</v>
      </c>
      <c r="K67" s="116">
        <v>7.7922077922077921</v>
      </c>
    </row>
    <row r="68" spans="1:11" ht="14.1" customHeight="1" x14ac:dyDescent="0.2">
      <c r="A68" s="306" t="s">
        <v>302</v>
      </c>
      <c r="B68" s="307" t="s">
        <v>303</v>
      </c>
      <c r="C68" s="308"/>
      <c r="D68" s="113">
        <v>0.70620070620070619</v>
      </c>
      <c r="E68" s="115">
        <v>214</v>
      </c>
      <c r="F68" s="114">
        <v>215</v>
      </c>
      <c r="G68" s="114">
        <v>210</v>
      </c>
      <c r="H68" s="114">
        <v>201</v>
      </c>
      <c r="I68" s="140">
        <v>206</v>
      </c>
      <c r="J68" s="115">
        <v>8</v>
      </c>
      <c r="K68" s="116">
        <v>3.883495145631068</v>
      </c>
    </row>
    <row r="69" spans="1:11" ht="14.1" customHeight="1" x14ac:dyDescent="0.2">
      <c r="A69" s="306">
        <v>83</v>
      </c>
      <c r="B69" s="307" t="s">
        <v>304</v>
      </c>
      <c r="C69" s="308"/>
      <c r="D69" s="113">
        <v>6.0357060357060357</v>
      </c>
      <c r="E69" s="115">
        <v>1829</v>
      </c>
      <c r="F69" s="114">
        <v>1812</v>
      </c>
      <c r="G69" s="114">
        <v>1765</v>
      </c>
      <c r="H69" s="114">
        <v>1707</v>
      </c>
      <c r="I69" s="140">
        <v>1703</v>
      </c>
      <c r="J69" s="115">
        <v>126</v>
      </c>
      <c r="K69" s="116">
        <v>7.3987081620669404</v>
      </c>
    </row>
    <row r="70" spans="1:11" ht="14.1" customHeight="1" x14ac:dyDescent="0.2">
      <c r="A70" s="306" t="s">
        <v>305</v>
      </c>
      <c r="B70" s="307" t="s">
        <v>306</v>
      </c>
      <c r="C70" s="308"/>
      <c r="D70" s="113">
        <v>5.0820050820050824</v>
      </c>
      <c r="E70" s="115">
        <v>1540</v>
      </c>
      <c r="F70" s="114">
        <v>1533</v>
      </c>
      <c r="G70" s="114">
        <v>1487</v>
      </c>
      <c r="H70" s="114">
        <v>1438</v>
      </c>
      <c r="I70" s="140">
        <v>1439</v>
      </c>
      <c r="J70" s="115">
        <v>101</v>
      </c>
      <c r="K70" s="116">
        <v>7.0187630298818622</v>
      </c>
    </row>
    <row r="71" spans="1:11" ht="14.1" customHeight="1" x14ac:dyDescent="0.2">
      <c r="A71" s="306"/>
      <c r="B71" s="307" t="s">
        <v>307</v>
      </c>
      <c r="C71" s="308"/>
      <c r="D71" s="113">
        <v>3.7785037785037785</v>
      </c>
      <c r="E71" s="115">
        <v>1145</v>
      </c>
      <c r="F71" s="114">
        <v>1143</v>
      </c>
      <c r="G71" s="114">
        <v>1118</v>
      </c>
      <c r="H71" s="114">
        <v>1079</v>
      </c>
      <c r="I71" s="140">
        <v>1074</v>
      </c>
      <c r="J71" s="115">
        <v>71</v>
      </c>
      <c r="K71" s="116">
        <v>6.610800744878957</v>
      </c>
    </row>
    <row r="72" spans="1:11" ht="14.1" customHeight="1" x14ac:dyDescent="0.2">
      <c r="A72" s="306">
        <v>84</v>
      </c>
      <c r="B72" s="307" t="s">
        <v>308</v>
      </c>
      <c r="C72" s="308"/>
      <c r="D72" s="113">
        <v>1.3629013629013629</v>
      </c>
      <c r="E72" s="115">
        <v>413</v>
      </c>
      <c r="F72" s="114">
        <v>402</v>
      </c>
      <c r="G72" s="114">
        <v>399</v>
      </c>
      <c r="H72" s="114">
        <v>406</v>
      </c>
      <c r="I72" s="140">
        <v>430</v>
      </c>
      <c r="J72" s="115">
        <v>-17</v>
      </c>
      <c r="K72" s="116">
        <v>-3.9534883720930232</v>
      </c>
    </row>
    <row r="73" spans="1:11" ht="14.1" customHeight="1" x14ac:dyDescent="0.2">
      <c r="A73" s="306" t="s">
        <v>309</v>
      </c>
      <c r="B73" s="307" t="s">
        <v>310</v>
      </c>
      <c r="C73" s="308"/>
      <c r="D73" s="113">
        <v>0.68310068310068306</v>
      </c>
      <c r="E73" s="115">
        <v>207</v>
      </c>
      <c r="F73" s="114">
        <v>201</v>
      </c>
      <c r="G73" s="114">
        <v>198</v>
      </c>
      <c r="H73" s="114">
        <v>202</v>
      </c>
      <c r="I73" s="140">
        <v>208</v>
      </c>
      <c r="J73" s="115">
        <v>-1</v>
      </c>
      <c r="K73" s="116">
        <v>-0.48076923076923078</v>
      </c>
    </row>
    <row r="74" spans="1:11" ht="14.1" customHeight="1" x14ac:dyDescent="0.2">
      <c r="A74" s="306" t="s">
        <v>311</v>
      </c>
      <c r="B74" s="307" t="s">
        <v>312</v>
      </c>
      <c r="C74" s="308"/>
      <c r="D74" s="113">
        <v>0.22110022110022109</v>
      </c>
      <c r="E74" s="115">
        <v>67</v>
      </c>
      <c r="F74" s="114">
        <v>62</v>
      </c>
      <c r="G74" s="114">
        <v>63</v>
      </c>
      <c r="H74" s="114">
        <v>59</v>
      </c>
      <c r="I74" s="140">
        <v>77</v>
      </c>
      <c r="J74" s="115">
        <v>-10</v>
      </c>
      <c r="K74" s="116">
        <v>-12.987012987012987</v>
      </c>
    </row>
    <row r="75" spans="1:11" ht="14.1" customHeight="1" x14ac:dyDescent="0.2">
      <c r="A75" s="306" t="s">
        <v>313</v>
      </c>
      <c r="B75" s="307" t="s">
        <v>314</v>
      </c>
      <c r="C75" s="308"/>
      <c r="D75" s="113">
        <v>9.9000099000098998E-2</v>
      </c>
      <c r="E75" s="115">
        <v>30</v>
      </c>
      <c r="F75" s="114">
        <v>31</v>
      </c>
      <c r="G75" s="114">
        <v>30</v>
      </c>
      <c r="H75" s="114">
        <v>34</v>
      </c>
      <c r="I75" s="140">
        <v>32</v>
      </c>
      <c r="J75" s="115">
        <v>-2</v>
      </c>
      <c r="K75" s="116">
        <v>-6.25</v>
      </c>
    </row>
    <row r="76" spans="1:11" ht="14.1" customHeight="1" x14ac:dyDescent="0.2">
      <c r="A76" s="306">
        <v>91</v>
      </c>
      <c r="B76" s="307" t="s">
        <v>315</v>
      </c>
      <c r="C76" s="308"/>
      <c r="D76" s="113">
        <v>9.2400092400092407E-2</v>
      </c>
      <c r="E76" s="115">
        <v>28</v>
      </c>
      <c r="F76" s="114">
        <v>28</v>
      </c>
      <c r="G76" s="114">
        <v>30</v>
      </c>
      <c r="H76" s="114">
        <v>30</v>
      </c>
      <c r="I76" s="140">
        <v>32</v>
      </c>
      <c r="J76" s="115">
        <v>-4</v>
      </c>
      <c r="K76" s="116">
        <v>-12.5</v>
      </c>
    </row>
    <row r="77" spans="1:11" ht="14.1" customHeight="1" x14ac:dyDescent="0.2">
      <c r="A77" s="306">
        <v>92</v>
      </c>
      <c r="B77" s="307" t="s">
        <v>316</v>
      </c>
      <c r="C77" s="308"/>
      <c r="D77" s="113">
        <v>0.47190047190047191</v>
      </c>
      <c r="E77" s="115">
        <v>143</v>
      </c>
      <c r="F77" s="114">
        <v>147</v>
      </c>
      <c r="G77" s="114">
        <v>143</v>
      </c>
      <c r="H77" s="114">
        <v>145</v>
      </c>
      <c r="I77" s="140">
        <v>153</v>
      </c>
      <c r="J77" s="115">
        <v>-10</v>
      </c>
      <c r="K77" s="116">
        <v>-6.5359477124183005</v>
      </c>
    </row>
    <row r="78" spans="1:11" ht="14.1" customHeight="1" x14ac:dyDescent="0.2">
      <c r="A78" s="306">
        <v>93</v>
      </c>
      <c r="B78" s="307" t="s">
        <v>317</v>
      </c>
      <c r="C78" s="308"/>
      <c r="D78" s="113">
        <v>0.1122001122001122</v>
      </c>
      <c r="E78" s="115">
        <v>34</v>
      </c>
      <c r="F78" s="114">
        <v>34</v>
      </c>
      <c r="G78" s="114">
        <v>30</v>
      </c>
      <c r="H78" s="114">
        <v>25</v>
      </c>
      <c r="I78" s="140">
        <v>23</v>
      </c>
      <c r="J78" s="115">
        <v>11</v>
      </c>
      <c r="K78" s="116">
        <v>47.826086956521742</v>
      </c>
    </row>
    <row r="79" spans="1:11" ht="14.1" customHeight="1" x14ac:dyDescent="0.2">
      <c r="A79" s="306">
        <v>94</v>
      </c>
      <c r="B79" s="307" t="s">
        <v>318</v>
      </c>
      <c r="C79" s="308"/>
      <c r="D79" s="113">
        <v>6.2700062700062703E-2</v>
      </c>
      <c r="E79" s="115">
        <v>19</v>
      </c>
      <c r="F79" s="114">
        <v>19</v>
      </c>
      <c r="G79" s="114">
        <v>24</v>
      </c>
      <c r="H79" s="114">
        <v>23</v>
      </c>
      <c r="I79" s="140" t="s">
        <v>513</v>
      </c>
      <c r="J79" s="115" t="s">
        <v>513</v>
      </c>
      <c r="K79" s="116" t="s">
        <v>513</v>
      </c>
    </row>
    <row r="80" spans="1:11" ht="14.1" customHeight="1" x14ac:dyDescent="0.2">
      <c r="A80" s="306" t="s">
        <v>319</v>
      </c>
      <c r="B80" s="307" t="s">
        <v>320</v>
      </c>
      <c r="C80" s="308"/>
      <c r="D80" s="113" t="s">
        <v>513</v>
      </c>
      <c r="E80" s="115" t="s">
        <v>513</v>
      </c>
      <c r="F80" s="114">
        <v>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10356</v>
      </c>
      <c r="E12" s="114">
        <v>10761</v>
      </c>
      <c r="F12" s="114">
        <v>10843</v>
      </c>
      <c r="G12" s="114">
        <v>10723</v>
      </c>
      <c r="H12" s="140">
        <v>10654</v>
      </c>
      <c r="I12" s="115">
        <v>-298</v>
      </c>
      <c r="J12" s="116">
        <v>-2.7970715224328893</v>
      </c>
      <c r="K12"/>
      <c r="L12"/>
      <c r="M12"/>
      <c r="N12"/>
      <c r="O12"/>
      <c r="P12"/>
    </row>
    <row r="13" spans="1:16" s="110" customFormat="1" ht="14.45" customHeight="1" x14ac:dyDescent="0.2">
      <c r="A13" s="120" t="s">
        <v>105</v>
      </c>
      <c r="B13" s="119" t="s">
        <v>106</v>
      </c>
      <c r="C13" s="113">
        <v>39.387794515256857</v>
      </c>
      <c r="D13" s="115">
        <v>4079</v>
      </c>
      <c r="E13" s="114">
        <v>4199</v>
      </c>
      <c r="F13" s="114">
        <v>4247</v>
      </c>
      <c r="G13" s="114">
        <v>4117</v>
      </c>
      <c r="H13" s="140">
        <v>4128</v>
      </c>
      <c r="I13" s="115">
        <v>-49</v>
      </c>
      <c r="J13" s="116">
        <v>-1.1870155038759691</v>
      </c>
      <c r="K13"/>
      <c r="L13"/>
      <c r="M13"/>
      <c r="N13"/>
      <c r="O13"/>
      <c r="P13"/>
    </row>
    <row r="14" spans="1:16" s="110" customFormat="1" ht="14.45" customHeight="1" x14ac:dyDescent="0.2">
      <c r="A14" s="120"/>
      <c r="B14" s="119" t="s">
        <v>107</v>
      </c>
      <c r="C14" s="113">
        <v>60.612205484743143</v>
      </c>
      <c r="D14" s="115">
        <v>6277</v>
      </c>
      <c r="E14" s="114">
        <v>6562</v>
      </c>
      <c r="F14" s="114">
        <v>6596</v>
      </c>
      <c r="G14" s="114">
        <v>6606</v>
      </c>
      <c r="H14" s="140">
        <v>6526</v>
      </c>
      <c r="I14" s="115">
        <v>-249</v>
      </c>
      <c r="J14" s="116">
        <v>-3.8155072019613852</v>
      </c>
      <c r="K14"/>
      <c r="L14"/>
      <c r="M14"/>
      <c r="N14"/>
      <c r="O14"/>
      <c r="P14"/>
    </row>
    <row r="15" spans="1:16" s="110" customFormat="1" ht="14.45" customHeight="1" x14ac:dyDescent="0.2">
      <c r="A15" s="118" t="s">
        <v>105</v>
      </c>
      <c r="B15" s="121" t="s">
        <v>108</v>
      </c>
      <c r="C15" s="113">
        <v>15.102356122054847</v>
      </c>
      <c r="D15" s="115">
        <v>1564</v>
      </c>
      <c r="E15" s="114">
        <v>1658</v>
      </c>
      <c r="F15" s="114">
        <v>1648</v>
      </c>
      <c r="G15" s="114">
        <v>1655</v>
      </c>
      <c r="H15" s="140">
        <v>1609</v>
      </c>
      <c r="I15" s="115">
        <v>-45</v>
      </c>
      <c r="J15" s="116">
        <v>-2.7967681789931635</v>
      </c>
      <c r="K15"/>
      <c r="L15"/>
      <c r="M15"/>
      <c r="N15"/>
      <c r="O15"/>
      <c r="P15"/>
    </row>
    <row r="16" spans="1:16" s="110" customFormat="1" ht="14.45" customHeight="1" x14ac:dyDescent="0.2">
      <c r="A16" s="118"/>
      <c r="B16" s="121" t="s">
        <v>109</v>
      </c>
      <c r="C16" s="113">
        <v>47.0065662417922</v>
      </c>
      <c r="D16" s="115">
        <v>4868</v>
      </c>
      <c r="E16" s="114">
        <v>5103</v>
      </c>
      <c r="F16" s="114">
        <v>5170</v>
      </c>
      <c r="G16" s="114">
        <v>5114</v>
      </c>
      <c r="H16" s="140">
        <v>5158</v>
      </c>
      <c r="I16" s="115">
        <v>-290</v>
      </c>
      <c r="J16" s="116">
        <v>-5.6223342380767738</v>
      </c>
      <c r="K16"/>
      <c r="L16"/>
      <c r="M16"/>
      <c r="N16"/>
      <c r="O16"/>
      <c r="P16"/>
    </row>
    <row r="17" spans="1:16" s="110" customFormat="1" ht="14.45" customHeight="1" x14ac:dyDescent="0.2">
      <c r="A17" s="118"/>
      <c r="B17" s="121" t="s">
        <v>110</v>
      </c>
      <c r="C17" s="113">
        <v>21.543066821166473</v>
      </c>
      <c r="D17" s="115">
        <v>2231</v>
      </c>
      <c r="E17" s="114">
        <v>2256</v>
      </c>
      <c r="F17" s="114">
        <v>2275</v>
      </c>
      <c r="G17" s="114">
        <v>2240</v>
      </c>
      <c r="H17" s="140">
        <v>2214</v>
      </c>
      <c r="I17" s="115">
        <v>17</v>
      </c>
      <c r="J17" s="116">
        <v>0.76784101174345076</v>
      </c>
      <c r="K17"/>
      <c r="L17"/>
      <c r="M17"/>
      <c r="N17"/>
      <c r="O17"/>
      <c r="P17"/>
    </row>
    <row r="18" spans="1:16" s="110" customFormat="1" ht="14.45" customHeight="1" x14ac:dyDescent="0.2">
      <c r="A18" s="120"/>
      <c r="B18" s="121" t="s">
        <v>111</v>
      </c>
      <c r="C18" s="113">
        <v>16.34801081498648</v>
      </c>
      <c r="D18" s="115">
        <v>1693</v>
      </c>
      <c r="E18" s="114">
        <v>1744</v>
      </c>
      <c r="F18" s="114">
        <v>1750</v>
      </c>
      <c r="G18" s="114">
        <v>1714</v>
      </c>
      <c r="H18" s="140">
        <v>1673</v>
      </c>
      <c r="I18" s="115">
        <v>20</v>
      </c>
      <c r="J18" s="116">
        <v>1.1954572624028692</v>
      </c>
      <c r="K18"/>
      <c r="L18"/>
      <c r="M18"/>
      <c r="N18"/>
      <c r="O18"/>
      <c r="P18"/>
    </row>
    <row r="19" spans="1:16" s="110" customFormat="1" ht="14.45" customHeight="1" x14ac:dyDescent="0.2">
      <c r="A19" s="120"/>
      <c r="B19" s="121" t="s">
        <v>112</v>
      </c>
      <c r="C19" s="113">
        <v>1.5063731170336037</v>
      </c>
      <c r="D19" s="115">
        <v>156</v>
      </c>
      <c r="E19" s="114">
        <v>173</v>
      </c>
      <c r="F19" s="114">
        <v>185</v>
      </c>
      <c r="G19" s="114">
        <v>155</v>
      </c>
      <c r="H19" s="140">
        <v>142</v>
      </c>
      <c r="I19" s="115">
        <v>14</v>
      </c>
      <c r="J19" s="116">
        <v>9.8591549295774641</v>
      </c>
      <c r="K19"/>
      <c r="L19"/>
      <c r="M19"/>
      <c r="N19"/>
      <c r="O19"/>
      <c r="P19"/>
    </row>
    <row r="20" spans="1:16" s="110" customFormat="1" ht="14.45" customHeight="1" x14ac:dyDescent="0.2">
      <c r="A20" s="120" t="s">
        <v>113</v>
      </c>
      <c r="B20" s="119" t="s">
        <v>116</v>
      </c>
      <c r="C20" s="113">
        <v>87.591734260332174</v>
      </c>
      <c r="D20" s="115">
        <v>9071</v>
      </c>
      <c r="E20" s="114">
        <v>9481</v>
      </c>
      <c r="F20" s="114">
        <v>9549</v>
      </c>
      <c r="G20" s="114">
        <v>9483</v>
      </c>
      <c r="H20" s="140">
        <v>9403</v>
      </c>
      <c r="I20" s="115">
        <v>-332</v>
      </c>
      <c r="J20" s="116">
        <v>-3.5307880463681802</v>
      </c>
      <c r="K20"/>
      <c r="L20"/>
      <c r="M20"/>
      <c r="N20"/>
      <c r="O20"/>
      <c r="P20"/>
    </row>
    <row r="21" spans="1:16" s="110" customFormat="1" ht="14.45" customHeight="1" x14ac:dyDescent="0.2">
      <c r="A21" s="123"/>
      <c r="B21" s="124" t="s">
        <v>117</v>
      </c>
      <c r="C21" s="125">
        <v>12.244109694862882</v>
      </c>
      <c r="D21" s="143">
        <v>1268</v>
      </c>
      <c r="E21" s="144">
        <v>1263</v>
      </c>
      <c r="F21" s="144">
        <v>1277</v>
      </c>
      <c r="G21" s="144">
        <v>1224</v>
      </c>
      <c r="H21" s="145">
        <v>1236</v>
      </c>
      <c r="I21" s="143">
        <v>32</v>
      </c>
      <c r="J21" s="146">
        <v>2.5889967637540452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11786</v>
      </c>
      <c r="E56" s="114">
        <v>12132</v>
      </c>
      <c r="F56" s="114">
        <v>12213</v>
      </c>
      <c r="G56" s="114">
        <v>12168</v>
      </c>
      <c r="H56" s="140">
        <v>12055</v>
      </c>
      <c r="I56" s="115">
        <v>-269</v>
      </c>
      <c r="J56" s="116">
        <v>-2.2314392368311902</v>
      </c>
      <c r="K56"/>
      <c r="L56"/>
      <c r="M56"/>
      <c r="N56"/>
      <c r="O56"/>
      <c r="P56"/>
    </row>
    <row r="57" spans="1:16" s="110" customFormat="1" ht="14.45" customHeight="1" x14ac:dyDescent="0.2">
      <c r="A57" s="120" t="s">
        <v>105</v>
      </c>
      <c r="B57" s="119" t="s">
        <v>106</v>
      </c>
      <c r="C57" s="113">
        <v>38.825725436959104</v>
      </c>
      <c r="D57" s="115">
        <v>4576</v>
      </c>
      <c r="E57" s="114">
        <v>4657</v>
      </c>
      <c r="F57" s="114">
        <v>4666</v>
      </c>
      <c r="G57" s="114">
        <v>4610</v>
      </c>
      <c r="H57" s="140">
        <v>4532</v>
      </c>
      <c r="I57" s="115">
        <v>44</v>
      </c>
      <c r="J57" s="116">
        <v>0.970873786407767</v>
      </c>
    </row>
    <row r="58" spans="1:16" s="110" customFormat="1" ht="14.45" customHeight="1" x14ac:dyDescent="0.2">
      <c r="A58" s="120"/>
      <c r="B58" s="119" t="s">
        <v>107</v>
      </c>
      <c r="C58" s="113">
        <v>61.174274563040896</v>
      </c>
      <c r="D58" s="115">
        <v>7210</v>
      </c>
      <c r="E58" s="114">
        <v>7475</v>
      </c>
      <c r="F58" s="114">
        <v>7547</v>
      </c>
      <c r="G58" s="114">
        <v>7558</v>
      </c>
      <c r="H58" s="140">
        <v>7523</v>
      </c>
      <c r="I58" s="115">
        <v>-313</v>
      </c>
      <c r="J58" s="116">
        <v>-4.1605742390003986</v>
      </c>
    </row>
    <row r="59" spans="1:16" s="110" customFormat="1" ht="14.45" customHeight="1" x14ac:dyDescent="0.2">
      <c r="A59" s="118" t="s">
        <v>105</v>
      </c>
      <c r="B59" s="121" t="s">
        <v>108</v>
      </c>
      <c r="C59" s="113">
        <v>15.425080604106567</v>
      </c>
      <c r="D59" s="115">
        <v>1818</v>
      </c>
      <c r="E59" s="114">
        <v>1908</v>
      </c>
      <c r="F59" s="114">
        <v>1874</v>
      </c>
      <c r="G59" s="114">
        <v>1935</v>
      </c>
      <c r="H59" s="140">
        <v>1853</v>
      </c>
      <c r="I59" s="115">
        <v>-35</v>
      </c>
      <c r="J59" s="116">
        <v>-1.8888289260658391</v>
      </c>
    </row>
    <row r="60" spans="1:16" s="110" customFormat="1" ht="14.45" customHeight="1" x14ac:dyDescent="0.2">
      <c r="A60" s="118"/>
      <c r="B60" s="121" t="s">
        <v>109</v>
      </c>
      <c r="C60" s="113">
        <v>47.446122518241985</v>
      </c>
      <c r="D60" s="115">
        <v>5592</v>
      </c>
      <c r="E60" s="114">
        <v>5766</v>
      </c>
      <c r="F60" s="114">
        <v>5899</v>
      </c>
      <c r="G60" s="114">
        <v>5835</v>
      </c>
      <c r="H60" s="140">
        <v>5839</v>
      </c>
      <c r="I60" s="115">
        <v>-247</v>
      </c>
      <c r="J60" s="116">
        <v>-4.2301764000685047</v>
      </c>
    </row>
    <row r="61" spans="1:16" s="110" customFormat="1" ht="14.45" customHeight="1" x14ac:dyDescent="0.2">
      <c r="A61" s="118"/>
      <c r="B61" s="121" t="s">
        <v>110</v>
      </c>
      <c r="C61" s="113">
        <v>21.101306634990667</v>
      </c>
      <c r="D61" s="115">
        <v>2487</v>
      </c>
      <c r="E61" s="114">
        <v>2541</v>
      </c>
      <c r="F61" s="114">
        <v>2536</v>
      </c>
      <c r="G61" s="114">
        <v>2527</v>
      </c>
      <c r="H61" s="140">
        <v>2535</v>
      </c>
      <c r="I61" s="115">
        <v>-48</v>
      </c>
      <c r="J61" s="116">
        <v>-1.8934911242603549</v>
      </c>
    </row>
    <row r="62" spans="1:16" s="110" customFormat="1" ht="14.45" customHeight="1" x14ac:dyDescent="0.2">
      <c r="A62" s="120"/>
      <c r="B62" s="121" t="s">
        <v>111</v>
      </c>
      <c r="C62" s="113">
        <v>16.027490242660782</v>
      </c>
      <c r="D62" s="115">
        <v>1889</v>
      </c>
      <c r="E62" s="114">
        <v>1917</v>
      </c>
      <c r="F62" s="114">
        <v>1904</v>
      </c>
      <c r="G62" s="114">
        <v>1871</v>
      </c>
      <c r="H62" s="140">
        <v>1828</v>
      </c>
      <c r="I62" s="115">
        <v>61</v>
      </c>
      <c r="J62" s="116">
        <v>3.3369803063457328</v>
      </c>
    </row>
    <row r="63" spans="1:16" s="110" customFormat="1" ht="14.45" customHeight="1" x14ac:dyDescent="0.2">
      <c r="A63" s="120"/>
      <c r="B63" s="121" t="s">
        <v>112</v>
      </c>
      <c r="C63" s="113">
        <v>1.5357203461734261</v>
      </c>
      <c r="D63" s="115">
        <v>181</v>
      </c>
      <c r="E63" s="114">
        <v>198</v>
      </c>
      <c r="F63" s="114">
        <v>213</v>
      </c>
      <c r="G63" s="114">
        <v>191</v>
      </c>
      <c r="H63" s="140">
        <v>176</v>
      </c>
      <c r="I63" s="115">
        <v>5</v>
      </c>
      <c r="J63" s="116">
        <v>2.8409090909090908</v>
      </c>
    </row>
    <row r="64" spans="1:16" s="110" customFormat="1" ht="14.45" customHeight="1" x14ac:dyDescent="0.2">
      <c r="A64" s="120" t="s">
        <v>113</v>
      </c>
      <c r="B64" s="119" t="s">
        <v>116</v>
      </c>
      <c r="C64" s="113">
        <v>89.614797217037165</v>
      </c>
      <c r="D64" s="115">
        <v>10562</v>
      </c>
      <c r="E64" s="114">
        <v>10900</v>
      </c>
      <c r="F64" s="114">
        <v>10974</v>
      </c>
      <c r="G64" s="114">
        <v>10953</v>
      </c>
      <c r="H64" s="140">
        <v>10861</v>
      </c>
      <c r="I64" s="115">
        <v>-299</v>
      </c>
      <c r="J64" s="116">
        <v>-2.7529693398397939</v>
      </c>
    </row>
    <row r="65" spans="1:10" s="110" customFormat="1" ht="14.45" customHeight="1" x14ac:dyDescent="0.2">
      <c r="A65" s="123"/>
      <c r="B65" s="124" t="s">
        <v>117</v>
      </c>
      <c r="C65" s="125">
        <v>10.232479212625149</v>
      </c>
      <c r="D65" s="143">
        <v>1206</v>
      </c>
      <c r="E65" s="144">
        <v>1213</v>
      </c>
      <c r="F65" s="144">
        <v>1220</v>
      </c>
      <c r="G65" s="144">
        <v>1196</v>
      </c>
      <c r="H65" s="145">
        <v>1177</v>
      </c>
      <c r="I65" s="143">
        <v>29</v>
      </c>
      <c r="J65" s="146">
        <v>2.4638912489379781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10356</v>
      </c>
      <c r="G11" s="114">
        <v>10761</v>
      </c>
      <c r="H11" s="114">
        <v>10843</v>
      </c>
      <c r="I11" s="114">
        <v>10723</v>
      </c>
      <c r="J11" s="140">
        <v>10654</v>
      </c>
      <c r="K11" s="114">
        <v>-298</v>
      </c>
      <c r="L11" s="116">
        <v>-2.7970715224328893</v>
      </c>
    </row>
    <row r="12" spans="1:17" s="110" customFormat="1" ht="24" customHeight="1" x14ac:dyDescent="0.2">
      <c r="A12" s="604" t="s">
        <v>185</v>
      </c>
      <c r="B12" s="605"/>
      <c r="C12" s="605"/>
      <c r="D12" s="606"/>
      <c r="E12" s="113">
        <v>39.387794515256857</v>
      </c>
      <c r="F12" s="115">
        <v>4079</v>
      </c>
      <c r="G12" s="114">
        <v>4199</v>
      </c>
      <c r="H12" s="114">
        <v>4247</v>
      </c>
      <c r="I12" s="114">
        <v>4117</v>
      </c>
      <c r="J12" s="140">
        <v>4128</v>
      </c>
      <c r="K12" s="114">
        <v>-49</v>
      </c>
      <c r="L12" s="116">
        <v>-1.1870155038759691</v>
      </c>
    </row>
    <row r="13" spans="1:17" s="110" customFormat="1" ht="15" customHeight="1" x14ac:dyDescent="0.2">
      <c r="A13" s="120"/>
      <c r="B13" s="612" t="s">
        <v>107</v>
      </c>
      <c r="C13" s="612"/>
      <c r="E13" s="113">
        <v>60.612205484743143</v>
      </c>
      <c r="F13" s="115">
        <v>6277</v>
      </c>
      <c r="G13" s="114">
        <v>6562</v>
      </c>
      <c r="H13" s="114">
        <v>6596</v>
      </c>
      <c r="I13" s="114">
        <v>6606</v>
      </c>
      <c r="J13" s="140">
        <v>6526</v>
      </c>
      <c r="K13" s="114">
        <v>-249</v>
      </c>
      <c r="L13" s="116">
        <v>-3.8155072019613852</v>
      </c>
    </row>
    <row r="14" spans="1:17" s="110" customFormat="1" ht="22.5" customHeight="1" x14ac:dyDescent="0.2">
      <c r="A14" s="604" t="s">
        <v>186</v>
      </c>
      <c r="B14" s="605"/>
      <c r="C14" s="605"/>
      <c r="D14" s="606"/>
      <c r="E14" s="113">
        <v>15.102356122054847</v>
      </c>
      <c r="F14" s="115">
        <v>1564</v>
      </c>
      <c r="G14" s="114">
        <v>1658</v>
      </c>
      <c r="H14" s="114">
        <v>1648</v>
      </c>
      <c r="I14" s="114">
        <v>1655</v>
      </c>
      <c r="J14" s="140">
        <v>1609</v>
      </c>
      <c r="K14" s="114">
        <v>-45</v>
      </c>
      <c r="L14" s="116">
        <v>-2.7967681789931635</v>
      </c>
    </row>
    <row r="15" spans="1:17" s="110" customFormat="1" ht="15" customHeight="1" x14ac:dyDescent="0.2">
      <c r="A15" s="120"/>
      <c r="B15" s="119"/>
      <c r="C15" s="258" t="s">
        <v>106</v>
      </c>
      <c r="E15" s="113">
        <v>49.488491048593353</v>
      </c>
      <c r="F15" s="115">
        <v>774</v>
      </c>
      <c r="G15" s="114">
        <v>794</v>
      </c>
      <c r="H15" s="114">
        <v>787</v>
      </c>
      <c r="I15" s="114">
        <v>774</v>
      </c>
      <c r="J15" s="140">
        <v>809</v>
      </c>
      <c r="K15" s="114">
        <v>-35</v>
      </c>
      <c r="L15" s="116">
        <v>-4.3263288009888754</v>
      </c>
    </row>
    <row r="16" spans="1:17" s="110" customFormat="1" ht="15" customHeight="1" x14ac:dyDescent="0.2">
      <c r="A16" s="120"/>
      <c r="B16" s="119"/>
      <c r="C16" s="258" t="s">
        <v>107</v>
      </c>
      <c r="E16" s="113">
        <v>50.511508951406647</v>
      </c>
      <c r="F16" s="115">
        <v>790</v>
      </c>
      <c r="G16" s="114">
        <v>864</v>
      </c>
      <c r="H16" s="114">
        <v>861</v>
      </c>
      <c r="I16" s="114">
        <v>881</v>
      </c>
      <c r="J16" s="140">
        <v>800</v>
      </c>
      <c r="K16" s="114">
        <v>-10</v>
      </c>
      <c r="L16" s="116">
        <v>-1.25</v>
      </c>
    </row>
    <row r="17" spans="1:12" s="110" customFormat="1" ht="15" customHeight="1" x14ac:dyDescent="0.2">
      <c r="A17" s="120"/>
      <c r="B17" s="121" t="s">
        <v>109</v>
      </c>
      <c r="C17" s="258"/>
      <c r="E17" s="113">
        <v>47.0065662417922</v>
      </c>
      <c r="F17" s="115">
        <v>4868</v>
      </c>
      <c r="G17" s="114">
        <v>5103</v>
      </c>
      <c r="H17" s="114">
        <v>5170</v>
      </c>
      <c r="I17" s="114">
        <v>5114</v>
      </c>
      <c r="J17" s="140">
        <v>5158</v>
      </c>
      <c r="K17" s="114">
        <v>-290</v>
      </c>
      <c r="L17" s="116">
        <v>-5.6223342380767738</v>
      </c>
    </row>
    <row r="18" spans="1:12" s="110" customFormat="1" ht="15" customHeight="1" x14ac:dyDescent="0.2">
      <c r="A18" s="120"/>
      <c r="B18" s="119"/>
      <c r="C18" s="258" t="s">
        <v>106</v>
      </c>
      <c r="E18" s="113">
        <v>34.346754313886606</v>
      </c>
      <c r="F18" s="115">
        <v>1672</v>
      </c>
      <c r="G18" s="114">
        <v>1750</v>
      </c>
      <c r="H18" s="114">
        <v>1783</v>
      </c>
      <c r="I18" s="114">
        <v>1718</v>
      </c>
      <c r="J18" s="140">
        <v>1737</v>
      </c>
      <c r="K18" s="114">
        <v>-65</v>
      </c>
      <c r="L18" s="116">
        <v>-3.742084052964882</v>
      </c>
    </row>
    <row r="19" spans="1:12" s="110" customFormat="1" ht="15" customHeight="1" x14ac:dyDescent="0.2">
      <c r="A19" s="120"/>
      <c r="B19" s="119"/>
      <c r="C19" s="258" t="s">
        <v>107</v>
      </c>
      <c r="E19" s="113">
        <v>65.653245686113394</v>
      </c>
      <c r="F19" s="115">
        <v>3196</v>
      </c>
      <c r="G19" s="114">
        <v>3353</v>
      </c>
      <c r="H19" s="114">
        <v>3387</v>
      </c>
      <c r="I19" s="114">
        <v>3396</v>
      </c>
      <c r="J19" s="140">
        <v>3421</v>
      </c>
      <c r="K19" s="114">
        <v>-225</v>
      </c>
      <c r="L19" s="116">
        <v>-6.5770242619117214</v>
      </c>
    </row>
    <row r="20" spans="1:12" s="110" customFormat="1" ht="15" customHeight="1" x14ac:dyDescent="0.2">
      <c r="A20" s="120"/>
      <c r="B20" s="121" t="s">
        <v>110</v>
      </c>
      <c r="C20" s="258"/>
      <c r="E20" s="113">
        <v>21.543066821166473</v>
      </c>
      <c r="F20" s="115">
        <v>2231</v>
      </c>
      <c r="G20" s="114">
        <v>2256</v>
      </c>
      <c r="H20" s="114">
        <v>2275</v>
      </c>
      <c r="I20" s="114">
        <v>2240</v>
      </c>
      <c r="J20" s="140">
        <v>2214</v>
      </c>
      <c r="K20" s="114">
        <v>17</v>
      </c>
      <c r="L20" s="116">
        <v>0.76784101174345076</v>
      </c>
    </row>
    <row r="21" spans="1:12" s="110" customFormat="1" ht="15" customHeight="1" x14ac:dyDescent="0.2">
      <c r="A21" s="120"/>
      <c r="B21" s="119"/>
      <c r="C21" s="258" t="s">
        <v>106</v>
      </c>
      <c r="E21" s="113">
        <v>32.631107126848946</v>
      </c>
      <c r="F21" s="115">
        <v>728</v>
      </c>
      <c r="G21" s="114">
        <v>724</v>
      </c>
      <c r="H21" s="114">
        <v>732</v>
      </c>
      <c r="I21" s="114">
        <v>712</v>
      </c>
      <c r="J21" s="140">
        <v>688</v>
      </c>
      <c r="K21" s="114">
        <v>40</v>
      </c>
      <c r="L21" s="116">
        <v>5.8139534883720927</v>
      </c>
    </row>
    <row r="22" spans="1:12" s="110" customFormat="1" ht="15" customHeight="1" x14ac:dyDescent="0.2">
      <c r="A22" s="120"/>
      <c r="B22" s="119"/>
      <c r="C22" s="258" t="s">
        <v>107</v>
      </c>
      <c r="E22" s="113">
        <v>67.368892873151054</v>
      </c>
      <c r="F22" s="115">
        <v>1503</v>
      </c>
      <c r="G22" s="114">
        <v>1532</v>
      </c>
      <c r="H22" s="114">
        <v>1543</v>
      </c>
      <c r="I22" s="114">
        <v>1528</v>
      </c>
      <c r="J22" s="140">
        <v>1526</v>
      </c>
      <c r="K22" s="114">
        <v>-23</v>
      </c>
      <c r="L22" s="116">
        <v>-1.5072083879423328</v>
      </c>
    </row>
    <row r="23" spans="1:12" s="110" customFormat="1" ht="15" customHeight="1" x14ac:dyDescent="0.2">
      <c r="A23" s="120"/>
      <c r="B23" s="121" t="s">
        <v>111</v>
      </c>
      <c r="C23" s="258"/>
      <c r="E23" s="113">
        <v>16.34801081498648</v>
      </c>
      <c r="F23" s="115">
        <v>1693</v>
      </c>
      <c r="G23" s="114">
        <v>1744</v>
      </c>
      <c r="H23" s="114">
        <v>1750</v>
      </c>
      <c r="I23" s="114">
        <v>1714</v>
      </c>
      <c r="J23" s="140">
        <v>1673</v>
      </c>
      <c r="K23" s="114">
        <v>20</v>
      </c>
      <c r="L23" s="116">
        <v>1.1954572624028692</v>
      </c>
    </row>
    <row r="24" spans="1:12" s="110" customFormat="1" ht="15" customHeight="1" x14ac:dyDescent="0.2">
      <c r="A24" s="120"/>
      <c r="B24" s="119"/>
      <c r="C24" s="258" t="s">
        <v>106</v>
      </c>
      <c r="E24" s="113">
        <v>53.455404607206141</v>
      </c>
      <c r="F24" s="115">
        <v>905</v>
      </c>
      <c r="G24" s="114">
        <v>931</v>
      </c>
      <c r="H24" s="114">
        <v>945</v>
      </c>
      <c r="I24" s="114">
        <v>913</v>
      </c>
      <c r="J24" s="140">
        <v>894</v>
      </c>
      <c r="K24" s="114">
        <v>11</v>
      </c>
      <c r="L24" s="116">
        <v>1.2304250559284116</v>
      </c>
    </row>
    <row r="25" spans="1:12" s="110" customFormat="1" ht="15" customHeight="1" x14ac:dyDescent="0.2">
      <c r="A25" s="120"/>
      <c r="B25" s="119"/>
      <c r="C25" s="258" t="s">
        <v>107</v>
      </c>
      <c r="E25" s="113">
        <v>46.544595392793859</v>
      </c>
      <c r="F25" s="115">
        <v>788</v>
      </c>
      <c r="G25" s="114">
        <v>813</v>
      </c>
      <c r="H25" s="114">
        <v>805</v>
      </c>
      <c r="I25" s="114">
        <v>801</v>
      </c>
      <c r="J25" s="140">
        <v>779</v>
      </c>
      <c r="K25" s="114">
        <v>9</v>
      </c>
      <c r="L25" s="116">
        <v>1.1553273427471116</v>
      </c>
    </row>
    <row r="26" spans="1:12" s="110" customFormat="1" ht="15" customHeight="1" x14ac:dyDescent="0.2">
      <c r="A26" s="120"/>
      <c r="C26" s="121" t="s">
        <v>187</v>
      </c>
      <c r="D26" s="110" t="s">
        <v>188</v>
      </c>
      <c r="E26" s="113">
        <v>1.5063731170336037</v>
      </c>
      <c r="F26" s="115">
        <v>156</v>
      </c>
      <c r="G26" s="114">
        <v>173</v>
      </c>
      <c r="H26" s="114">
        <v>185</v>
      </c>
      <c r="I26" s="114">
        <v>155</v>
      </c>
      <c r="J26" s="140">
        <v>142</v>
      </c>
      <c r="K26" s="114">
        <v>14</v>
      </c>
      <c r="L26" s="116">
        <v>9.8591549295774641</v>
      </c>
    </row>
    <row r="27" spans="1:12" s="110" customFormat="1" ht="15" customHeight="1" x14ac:dyDescent="0.2">
      <c r="A27" s="120"/>
      <c r="B27" s="119"/>
      <c r="D27" s="259" t="s">
        <v>106</v>
      </c>
      <c r="E27" s="113">
        <v>48.07692307692308</v>
      </c>
      <c r="F27" s="115">
        <v>75</v>
      </c>
      <c r="G27" s="114">
        <v>82</v>
      </c>
      <c r="H27" s="114">
        <v>93</v>
      </c>
      <c r="I27" s="114">
        <v>72</v>
      </c>
      <c r="J27" s="140">
        <v>73</v>
      </c>
      <c r="K27" s="114">
        <v>2</v>
      </c>
      <c r="L27" s="116">
        <v>2.7397260273972601</v>
      </c>
    </row>
    <row r="28" spans="1:12" s="110" customFormat="1" ht="15" customHeight="1" x14ac:dyDescent="0.2">
      <c r="A28" s="120"/>
      <c r="B28" s="119"/>
      <c r="D28" s="259" t="s">
        <v>107</v>
      </c>
      <c r="E28" s="113">
        <v>51.92307692307692</v>
      </c>
      <c r="F28" s="115">
        <v>81</v>
      </c>
      <c r="G28" s="114">
        <v>91</v>
      </c>
      <c r="H28" s="114">
        <v>92</v>
      </c>
      <c r="I28" s="114">
        <v>83</v>
      </c>
      <c r="J28" s="140">
        <v>69</v>
      </c>
      <c r="K28" s="114">
        <v>12</v>
      </c>
      <c r="L28" s="116">
        <v>17.391304347826086</v>
      </c>
    </row>
    <row r="29" spans="1:12" s="110" customFormat="1" ht="24" customHeight="1" x14ac:dyDescent="0.2">
      <c r="A29" s="604" t="s">
        <v>189</v>
      </c>
      <c r="B29" s="605"/>
      <c r="C29" s="605"/>
      <c r="D29" s="606"/>
      <c r="E29" s="113">
        <v>87.591734260332174</v>
      </c>
      <c r="F29" s="115">
        <v>9071</v>
      </c>
      <c r="G29" s="114">
        <v>9481</v>
      </c>
      <c r="H29" s="114">
        <v>9549</v>
      </c>
      <c r="I29" s="114">
        <v>9483</v>
      </c>
      <c r="J29" s="140">
        <v>9403</v>
      </c>
      <c r="K29" s="114">
        <v>-332</v>
      </c>
      <c r="L29" s="116">
        <v>-3.5307880463681802</v>
      </c>
    </row>
    <row r="30" spans="1:12" s="110" customFormat="1" ht="15" customHeight="1" x14ac:dyDescent="0.2">
      <c r="A30" s="120"/>
      <c r="B30" s="119"/>
      <c r="C30" s="258" t="s">
        <v>106</v>
      </c>
      <c r="E30" s="113">
        <v>39.168779627383969</v>
      </c>
      <c r="F30" s="115">
        <v>3553</v>
      </c>
      <c r="G30" s="114">
        <v>3682</v>
      </c>
      <c r="H30" s="114">
        <v>3715</v>
      </c>
      <c r="I30" s="114">
        <v>3634</v>
      </c>
      <c r="J30" s="140">
        <v>3621</v>
      </c>
      <c r="K30" s="114">
        <v>-68</v>
      </c>
      <c r="L30" s="116">
        <v>-1.8779342723004695</v>
      </c>
    </row>
    <row r="31" spans="1:12" s="110" customFormat="1" ht="15" customHeight="1" x14ac:dyDescent="0.2">
      <c r="A31" s="120"/>
      <c r="B31" s="119"/>
      <c r="C31" s="258" t="s">
        <v>107</v>
      </c>
      <c r="E31" s="113">
        <v>60.831220372616031</v>
      </c>
      <c r="F31" s="115">
        <v>5518</v>
      </c>
      <c r="G31" s="114">
        <v>5799</v>
      </c>
      <c r="H31" s="114">
        <v>5834</v>
      </c>
      <c r="I31" s="114">
        <v>5849</v>
      </c>
      <c r="J31" s="140">
        <v>5782</v>
      </c>
      <c r="K31" s="114">
        <v>-264</v>
      </c>
      <c r="L31" s="116">
        <v>-4.5658941542718781</v>
      </c>
    </row>
    <row r="32" spans="1:12" s="110" customFormat="1" ht="15" customHeight="1" x14ac:dyDescent="0.2">
      <c r="A32" s="120"/>
      <c r="B32" s="119" t="s">
        <v>117</v>
      </c>
      <c r="C32" s="258"/>
      <c r="E32" s="113">
        <v>12.244109694862882</v>
      </c>
      <c r="F32" s="114">
        <v>1268</v>
      </c>
      <c r="G32" s="114">
        <v>1263</v>
      </c>
      <c r="H32" s="114">
        <v>1277</v>
      </c>
      <c r="I32" s="114">
        <v>1224</v>
      </c>
      <c r="J32" s="140">
        <v>1236</v>
      </c>
      <c r="K32" s="114">
        <v>32</v>
      </c>
      <c r="L32" s="116">
        <v>2.5889967637540452</v>
      </c>
    </row>
    <row r="33" spans="1:12" s="110" customFormat="1" ht="15" customHeight="1" x14ac:dyDescent="0.2">
      <c r="A33" s="120"/>
      <c r="B33" s="119"/>
      <c r="C33" s="258" t="s">
        <v>106</v>
      </c>
      <c r="E33" s="113">
        <v>41.16719242902208</v>
      </c>
      <c r="F33" s="114">
        <v>522</v>
      </c>
      <c r="G33" s="114">
        <v>513</v>
      </c>
      <c r="H33" s="114">
        <v>530</v>
      </c>
      <c r="I33" s="114">
        <v>481</v>
      </c>
      <c r="J33" s="140">
        <v>505</v>
      </c>
      <c r="K33" s="114">
        <v>17</v>
      </c>
      <c r="L33" s="116">
        <v>3.3663366336633662</v>
      </c>
    </row>
    <row r="34" spans="1:12" s="110" customFormat="1" ht="15" customHeight="1" x14ac:dyDescent="0.2">
      <c r="A34" s="120"/>
      <c r="B34" s="119"/>
      <c r="C34" s="258" t="s">
        <v>107</v>
      </c>
      <c r="E34" s="113">
        <v>58.83280757097792</v>
      </c>
      <c r="F34" s="114">
        <v>746</v>
      </c>
      <c r="G34" s="114">
        <v>750</v>
      </c>
      <c r="H34" s="114">
        <v>747</v>
      </c>
      <c r="I34" s="114">
        <v>743</v>
      </c>
      <c r="J34" s="140">
        <v>731</v>
      </c>
      <c r="K34" s="114">
        <v>15</v>
      </c>
      <c r="L34" s="116">
        <v>2.0519835841313268</v>
      </c>
    </row>
    <row r="35" spans="1:12" s="110" customFormat="1" ht="24" customHeight="1" x14ac:dyDescent="0.2">
      <c r="A35" s="604" t="s">
        <v>192</v>
      </c>
      <c r="B35" s="605"/>
      <c r="C35" s="605"/>
      <c r="D35" s="606"/>
      <c r="E35" s="113">
        <v>18.491695635380456</v>
      </c>
      <c r="F35" s="114">
        <v>1915</v>
      </c>
      <c r="G35" s="114">
        <v>1958</v>
      </c>
      <c r="H35" s="114">
        <v>1966</v>
      </c>
      <c r="I35" s="114">
        <v>1938</v>
      </c>
      <c r="J35" s="114">
        <v>1903</v>
      </c>
      <c r="K35" s="318">
        <v>12</v>
      </c>
      <c r="L35" s="319">
        <v>0.63058328954282716</v>
      </c>
    </row>
    <row r="36" spans="1:12" s="110" customFormat="1" ht="15" customHeight="1" x14ac:dyDescent="0.2">
      <c r="A36" s="120"/>
      <c r="B36" s="119"/>
      <c r="C36" s="258" t="s">
        <v>106</v>
      </c>
      <c r="E36" s="113">
        <v>43.70757180156658</v>
      </c>
      <c r="F36" s="114">
        <v>837</v>
      </c>
      <c r="G36" s="114">
        <v>831</v>
      </c>
      <c r="H36" s="114">
        <v>845</v>
      </c>
      <c r="I36" s="114">
        <v>821</v>
      </c>
      <c r="J36" s="114">
        <v>805</v>
      </c>
      <c r="K36" s="318">
        <v>32</v>
      </c>
      <c r="L36" s="116">
        <v>3.9751552795031055</v>
      </c>
    </row>
    <row r="37" spans="1:12" s="110" customFormat="1" ht="15" customHeight="1" x14ac:dyDescent="0.2">
      <c r="A37" s="120"/>
      <c r="B37" s="119"/>
      <c r="C37" s="258" t="s">
        <v>107</v>
      </c>
      <c r="E37" s="113">
        <v>56.29242819843342</v>
      </c>
      <c r="F37" s="114">
        <v>1078</v>
      </c>
      <c r="G37" s="114">
        <v>1127</v>
      </c>
      <c r="H37" s="114">
        <v>1121</v>
      </c>
      <c r="I37" s="114">
        <v>1117</v>
      </c>
      <c r="J37" s="140">
        <v>1098</v>
      </c>
      <c r="K37" s="114">
        <v>-20</v>
      </c>
      <c r="L37" s="116">
        <v>-1.8214936247723132</v>
      </c>
    </row>
    <row r="38" spans="1:12" s="110" customFormat="1" ht="15" customHeight="1" x14ac:dyDescent="0.2">
      <c r="A38" s="120"/>
      <c r="B38" s="119" t="s">
        <v>328</v>
      </c>
      <c r="C38" s="258"/>
      <c r="E38" s="113">
        <v>52.916183854770182</v>
      </c>
      <c r="F38" s="114">
        <v>5480</v>
      </c>
      <c r="G38" s="114">
        <v>5708</v>
      </c>
      <c r="H38" s="114">
        <v>5724</v>
      </c>
      <c r="I38" s="114">
        <v>5618</v>
      </c>
      <c r="J38" s="140">
        <v>5491</v>
      </c>
      <c r="K38" s="114">
        <v>-11</v>
      </c>
      <c r="L38" s="116">
        <v>-0.20032780914223275</v>
      </c>
    </row>
    <row r="39" spans="1:12" s="110" customFormat="1" ht="15" customHeight="1" x14ac:dyDescent="0.2">
      <c r="A39" s="120"/>
      <c r="B39" s="119"/>
      <c r="C39" s="258" t="s">
        <v>106</v>
      </c>
      <c r="E39" s="113">
        <v>39.744525547445257</v>
      </c>
      <c r="F39" s="115">
        <v>2178</v>
      </c>
      <c r="G39" s="114">
        <v>2261</v>
      </c>
      <c r="H39" s="114">
        <v>2278</v>
      </c>
      <c r="I39" s="114">
        <v>2191</v>
      </c>
      <c r="J39" s="140">
        <v>2150</v>
      </c>
      <c r="K39" s="114">
        <v>28</v>
      </c>
      <c r="L39" s="116">
        <v>1.3023255813953489</v>
      </c>
    </row>
    <row r="40" spans="1:12" s="110" customFormat="1" ht="15" customHeight="1" x14ac:dyDescent="0.2">
      <c r="A40" s="120"/>
      <c r="B40" s="119"/>
      <c r="C40" s="258" t="s">
        <v>107</v>
      </c>
      <c r="E40" s="113">
        <v>60.255474452554743</v>
      </c>
      <c r="F40" s="115">
        <v>3302</v>
      </c>
      <c r="G40" s="114">
        <v>3447</v>
      </c>
      <c r="H40" s="114">
        <v>3446</v>
      </c>
      <c r="I40" s="114">
        <v>3427</v>
      </c>
      <c r="J40" s="140">
        <v>3341</v>
      </c>
      <c r="K40" s="114">
        <v>-39</v>
      </c>
      <c r="L40" s="116">
        <v>-1.1673151750972763</v>
      </c>
    </row>
    <row r="41" spans="1:12" s="110" customFormat="1" ht="15" customHeight="1" x14ac:dyDescent="0.2">
      <c r="A41" s="120"/>
      <c r="B41" s="320" t="s">
        <v>516</v>
      </c>
      <c r="C41" s="258"/>
      <c r="E41" s="113">
        <v>6.3924295094631134</v>
      </c>
      <c r="F41" s="115">
        <v>662</v>
      </c>
      <c r="G41" s="114">
        <v>694</v>
      </c>
      <c r="H41" s="114">
        <v>657</v>
      </c>
      <c r="I41" s="114">
        <v>669</v>
      </c>
      <c r="J41" s="140">
        <v>642</v>
      </c>
      <c r="K41" s="114">
        <v>20</v>
      </c>
      <c r="L41" s="116">
        <v>3.1152647975077881</v>
      </c>
    </row>
    <row r="42" spans="1:12" s="110" customFormat="1" ht="15" customHeight="1" x14ac:dyDescent="0.2">
      <c r="A42" s="120"/>
      <c r="B42" s="119"/>
      <c r="C42" s="268" t="s">
        <v>106</v>
      </c>
      <c r="D42" s="182"/>
      <c r="E42" s="113">
        <v>44.259818731117825</v>
      </c>
      <c r="F42" s="115">
        <v>293</v>
      </c>
      <c r="G42" s="114">
        <v>308</v>
      </c>
      <c r="H42" s="114">
        <v>297</v>
      </c>
      <c r="I42" s="114">
        <v>297</v>
      </c>
      <c r="J42" s="140">
        <v>284</v>
      </c>
      <c r="K42" s="114">
        <v>9</v>
      </c>
      <c r="L42" s="116">
        <v>3.1690140845070425</v>
      </c>
    </row>
    <row r="43" spans="1:12" s="110" customFormat="1" ht="15" customHeight="1" x14ac:dyDescent="0.2">
      <c r="A43" s="120"/>
      <c r="B43" s="119"/>
      <c r="C43" s="268" t="s">
        <v>107</v>
      </c>
      <c r="D43" s="182"/>
      <c r="E43" s="113">
        <v>55.740181268882175</v>
      </c>
      <c r="F43" s="115">
        <v>369</v>
      </c>
      <c r="G43" s="114">
        <v>386</v>
      </c>
      <c r="H43" s="114">
        <v>360</v>
      </c>
      <c r="I43" s="114">
        <v>372</v>
      </c>
      <c r="J43" s="140">
        <v>358</v>
      </c>
      <c r="K43" s="114">
        <v>11</v>
      </c>
      <c r="L43" s="116">
        <v>3.0726256983240225</v>
      </c>
    </row>
    <row r="44" spans="1:12" s="110" customFormat="1" ht="15" customHeight="1" x14ac:dyDescent="0.2">
      <c r="A44" s="120"/>
      <c r="B44" s="119" t="s">
        <v>205</v>
      </c>
      <c r="C44" s="268"/>
      <c r="D44" s="182"/>
      <c r="E44" s="113">
        <v>22.199691000386249</v>
      </c>
      <c r="F44" s="115">
        <v>2299</v>
      </c>
      <c r="G44" s="114">
        <v>2401</v>
      </c>
      <c r="H44" s="114">
        <v>2496</v>
      </c>
      <c r="I44" s="114">
        <v>2498</v>
      </c>
      <c r="J44" s="140">
        <v>2618</v>
      </c>
      <c r="K44" s="114">
        <v>-319</v>
      </c>
      <c r="L44" s="116">
        <v>-12.184873949579831</v>
      </c>
    </row>
    <row r="45" spans="1:12" s="110" customFormat="1" ht="15" customHeight="1" x14ac:dyDescent="0.2">
      <c r="A45" s="120"/>
      <c r="B45" s="119"/>
      <c r="C45" s="268" t="s">
        <v>106</v>
      </c>
      <c r="D45" s="182"/>
      <c r="E45" s="113">
        <v>33.536320139190956</v>
      </c>
      <c r="F45" s="115">
        <v>771</v>
      </c>
      <c r="G45" s="114">
        <v>799</v>
      </c>
      <c r="H45" s="114">
        <v>827</v>
      </c>
      <c r="I45" s="114">
        <v>808</v>
      </c>
      <c r="J45" s="140">
        <v>889</v>
      </c>
      <c r="K45" s="114">
        <v>-118</v>
      </c>
      <c r="L45" s="116">
        <v>-13.273340832395951</v>
      </c>
    </row>
    <row r="46" spans="1:12" s="110" customFormat="1" ht="15" customHeight="1" x14ac:dyDescent="0.2">
      <c r="A46" s="123"/>
      <c r="B46" s="124"/>
      <c r="C46" s="260" t="s">
        <v>107</v>
      </c>
      <c r="D46" s="261"/>
      <c r="E46" s="125">
        <v>66.463679860809052</v>
      </c>
      <c r="F46" s="143">
        <v>1528</v>
      </c>
      <c r="G46" s="144">
        <v>1602</v>
      </c>
      <c r="H46" s="144">
        <v>1669</v>
      </c>
      <c r="I46" s="144">
        <v>1690</v>
      </c>
      <c r="J46" s="145">
        <v>1729</v>
      </c>
      <c r="K46" s="144">
        <v>-201</v>
      </c>
      <c r="L46" s="146">
        <v>-11.625216888374784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10356</v>
      </c>
      <c r="E11" s="114">
        <v>10761</v>
      </c>
      <c r="F11" s="114">
        <v>10843</v>
      </c>
      <c r="G11" s="114">
        <v>10723</v>
      </c>
      <c r="H11" s="140">
        <v>10654</v>
      </c>
      <c r="I11" s="115">
        <v>-298</v>
      </c>
      <c r="J11" s="116">
        <v>-2.7970715224328893</v>
      </c>
    </row>
    <row r="12" spans="1:15" s="110" customFormat="1" ht="24.95" customHeight="1" x14ac:dyDescent="0.2">
      <c r="A12" s="193" t="s">
        <v>132</v>
      </c>
      <c r="B12" s="194" t="s">
        <v>133</v>
      </c>
      <c r="C12" s="113">
        <v>4.4322132097334874</v>
      </c>
      <c r="D12" s="115">
        <v>459</v>
      </c>
      <c r="E12" s="114">
        <v>485</v>
      </c>
      <c r="F12" s="114">
        <v>492</v>
      </c>
      <c r="G12" s="114">
        <v>495</v>
      </c>
      <c r="H12" s="140">
        <v>458</v>
      </c>
      <c r="I12" s="115">
        <v>1</v>
      </c>
      <c r="J12" s="116">
        <v>0.2183406113537118</v>
      </c>
    </row>
    <row r="13" spans="1:15" s="110" customFormat="1" ht="24.95" customHeight="1" x14ac:dyDescent="0.2">
      <c r="A13" s="193" t="s">
        <v>134</v>
      </c>
      <c r="B13" s="199" t="s">
        <v>214</v>
      </c>
      <c r="C13" s="113">
        <v>0.2414059482425647</v>
      </c>
      <c r="D13" s="115">
        <v>25</v>
      </c>
      <c r="E13" s="114">
        <v>25</v>
      </c>
      <c r="F13" s="114">
        <v>32</v>
      </c>
      <c r="G13" s="114">
        <v>32</v>
      </c>
      <c r="H13" s="140">
        <v>31</v>
      </c>
      <c r="I13" s="115">
        <v>-6</v>
      </c>
      <c r="J13" s="116">
        <v>-19.35483870967742</v>
      </c>
    </row>
    <row r="14" spans="1:15" s="287" customFormat="1" ht="24.95" customHeight="1" x14ac:dyDescent="0.2">
      <c r="A14" s="193" t="s">
        <v>215</v>
      </c>
      <c r="B14" s="199" t="s">
        <v>137</v>
      </c>
      <c r="C14" s="113">
        <v>7.290459636925454</v>
      </c>
      <c r="D14" s="115">
        <v>755</v>
      </c>
      <c r="E14" s="114">
        <v>803</v>
      </c>
      <c r="F14" s="114">
        <v>855</v>
      </c>
      <c r="G14" s="114">
        <v>848</v>
      </c>
      <c r="H14" s="140">
        <v>854</v>
      </c>
      <c r="I14" s="115">
        <v>-99</v>
      </c>
      <c r="J14" s="116">
        <v>-11.592505854800937</v>
      </c>
      <c r="K14" s="110"/>
      <c r="L14" s="110"/>
      <c r="M14" s="110"/>
      <c r="N14" s="110"/>
      <c r="O14" s="110"/>
    </row>
    <row r="15" spans="1:15" s="110" customFormat="1" ht="24.95" customHeight="1" x14ac:dyDescent="0.2">
      <c r="A15" s="193" t="s">
        <v>216</v>
      </c>
      <c r="B15" s="199" t="s">
        <v>217</v>
      </c>
      <c r="C15" s="113">
        <v>3.8721514098107379</v>
      </c>
      <c r="D15" s="115">
        <v>401</v>
      </c>
      <c r="E15" s="114">
        <v>447</v>
      </c>
      <c r="F15" s="114">
        <v>469</v>
      </c>
      <c r="G15" s="114">
        <v>472</v>
      </c>
      <c r="H15" s="140">
        <v>479</v>
      </c>
      <c r="I15" s="115">
        <v>-78</v>
      </c>
      <c r="J15" s="116">
        <v>-16.283924843423801</v>
      </c>
    </row>
    <row r="16" spans="1:15" s="287" customFormat="1" ht="24.95" customHeight="1" x14ac:dyDescent="0.2">
      <c r="A16" s="193" t="s">
        <v>218</v>
      </c>
      <c r="B16" s="199" t="s">
        <v>141</v>
      </c>
      <c r="C16" s="113">
        <v>2.5202780996523755</v>
      </c>
      <c r="D16" s="115">
        <v>261</v>
      </c>
      <c r="E16" s="114">
        <v>258</v>
      </c>
      <c r="F16" s="114">
        <v>274</v>
      </c>
      <c r="G16" s="114">
        <v>266</v>
      </c>
      <c r="H16" s="140">
        <v>259</v>
      </c>
      <c r="I16" s="115">
        <v>2</v>
      </c>
      <c r="J16" s="116">
        <v>0.77220077220077221</v>
      </c>
      <c r="K16" s="110"/>
      <c r="L16" s="110"/>
      <c r="M16" s="110"/>
      <c r="N16" s="110"/>
      <c r="O16" s="110"/>
    </row>
    <row r="17" spans="1:15" s="110" customFormat="1" ht="24.95" customHeight="1" x14ac:dyDescent="0.2">
      <c r="A17" s="193" t="s">
        <v>142</v>
      </c>
      <c r="B17" s="199" t="s">
        <v>220</v>
      </c>
      <c r="C17" s="113">
        <v>0.89803012746234068</v>
      </c>
      <c r="D17" s="115">
        <v>93</v>
      </c>
      <c r="E17" s="114">
        <v>98</v>
      </c>
      <c r="F17" s="114">
        <v>112</v>
      </c>
      <c r="G17" s="114">
        <v>110</v>
      </c>
      <c r="H17" s="140">
        <v>116</v>
      </c>
      <c r="I17" s="115">
        <v>-23</v>
      </c>
      <c r="J17" s="116">
        <v>-19.827586206896552</v>
      </c>
    </row>
    <row r="18" spans="1:15" s="287" customFormat="1" ht="24.95" customHeight="1" x14ac:dyDescent="0.2">
      <c r="A18" s="201" t="s">
        <v>144</v>
      </c>
      <c r="B18" s="202" t="s">
        <v>145</v>
      </c>
      <c r="C18" s="113">
        <v>5.6102742371572036</v>
      </c>
      <c r="D18" s="115">
        <v>581</v>
      </c>
      <c r="E18" s="114">
        <v>568</v>
      </c>
      <c r="F18" s="114">
        <v>580</v>
      </c>
      <c r="G18" s="114">
        <v>536</v>
      </c>
      <c r="H18" s="140">
        <v>573</v>
      </c>
      <c r="I18" s="115">
        <v>8</v>
      </c>
      <c r="J18" s="116">
        <v>1.3961605584642234</v>
      </c>
      <c r="K18" s="110"/>
      <c r="L18" s="110"/>
      <c r="M18" s="110"/>
      <c r="N18" s="110"/>
      <c r="O18" s="110"/>
    </row>
    <row r="19" spans="1:15" s="110" customFormat="1" ht="24.95" customHeight="1" x14ac:dyDescent="0.2">
      <c r="A19" s="193" t="s">
        <v>146</v>
      </c>
      <c r="B19" s="199" t="s">
        <v>147</v>
      </c>
      <c r="C19" s="113">
        <v>16.08729239088451</v>
      </c>
      <c r="D19" s="115">
        <v>1666</v>
      </c>
      <c r="E19" s="114">
        <v>1752</v>
      </c>
      <c r="F19" s="114">
        <v>1690</v>
      </c>
      <c r="G19" s="114">
        <v>1666</v>
      </c>
      <c r="H19" s="140">
        <v>1618</v>
      </c>
      <c r="I19" s="115">
        <v>48</v>
      </c>
      <c r="J19" s="116">
        <v>2.9666254635352285</v>
      </c>
    </row>
    <row r="20" spans="1:15" s="287" customFormat="1" ht="24.95" customHeight="1" x14ac:dyDescent="0.2">
      <c r="A20" s="193" t="s">
        <v>148</v>
      </c>
      <c r="B20" s="199" t="s">
        <v>149</v>
      </c>
      <c r="C20" s="113">
        <v>4.7122441096948631</v>
      </c>
      <c r="D20" s="115">
        <v>488</v>
      </c>
      <c r="E20" s="114">
        <v>510</v>
      </c>
      <c r="F20" s="114">
        <v>514</v>
      </c>
      <c r="G20" s="114">
        <v>507</v>
      </c>
      <c r="H20" s="140">
        <v>491</v>
      </c>
      <c r="I20" s="115">
        <v>-3</v>
      </c>
      <c r="J20" s="116">
        <v>-0.61099796334012224</v>
      </c>
      <c r="K20" s="110"/>
      <c r="L20" s="110"/>
      <c r="M20" s="110"/>
      <c r="N20" s="110"/>
      <c r="O20" s="110"/>
    </row>
    <row r="21" spans="1:15" s="110" customFormat="1" ht="24.95" customHeight="1" x14ac:dyDescent="0.2">
      <c r="A21" s="201" t="s">
        <v>150</v>
      </c>
      <c r="B21" s="202" t="s">
        <v>151</v>
      </c>
      <c r="C21" s="113">
        <v>8.6906141367323286</v>
      </c>
      <c r="D21" s="115">
        <v>900</v>
      </c>
      <c r="E21" s="114">
        <v>1069</v>
      </c>
      <c r="F21" s="114">
        <v>1123</v>
      </c>
      <c r="G21" s="114">
        <v>1130</v>
      </c>
      <c r="H21" s="140">
        <v>1019</v>
      </c>
      <c r="I21" s="115">
        <v>-119</v>
      </c>
      <c r="J21" s="116">
        <v>-11.678115799803729</v>
      </c>
    </row>
    <row r="22" spans="1:15" s="110" customFormat="1" ht="24.95" customHeight="1" x14ac:dyDescent="0.2">
      <c r="A22" s="201" t="s">
        <v>152</v>
      </c>
      <c r="B22" s="199" t="s">
        <v>153</v>
      </c>
      <c r="C22" s="113">
        <v>0.80146774816531474</v>
      </c>
      <c r="D22" s="115">
        <v>83</v>
      </c>
      <c r="E22" s="114">
        <v>93</v>
      </c>
      <c r="F22" s="114">
        <v>94</v>
      </c>
      <c r="G22" s="114">
        <v>92</v>
      </c>
      <c r="H22" s="140">
        <v>93</v>
      </c>
      <c r="I22" s="115">
        <v>-10</v>
      </c>
      <c r="J22" s="116">
        <v>-10.75268817204301</v>
      </c>
    </row>
    <row r="23" spans="1:15" s="110" customFormat="1" ht="24.95" customHeight="1" x14ac:dyDescent="0.2">
      <c r="A23" s="193" t="s">
        <v>154</v>
      </c>
      <c r="B23" s="199" t="s">
        <v>155</v>
      </c>
      <c r="C23" s="113">
        <v>0.9656237929702588</v>
      </c>
      <c r="D23" s="115">
        <v>100</v>
      </c>
      <c r="E23" s="114">
        <v>94</v>
      </c>
      <c r="F23" s="114">
        <v>96</v>
      </c>
      <c r="G23" s="114">
        <v>101</v>
      </c>
      <c r="H23" s="140">
        <v>101</v>
      </c>
      <c r="I23" s="115">
        <v>-1</v>
      </c>
      <c r="J23" s="116">
        <v>-0.99009900990099009</v>
      </c>
    </row>
    <row r="24" spans="1:15" s="110" customFormat="1" ht="24.95" customHeight="1" x14ac:dyDescent="0.2">
      <c r="A24" s="193" t="s">
        <v>156</v>
      </c>
      <c r="B24" s="199" t="s">
        <v>221</v>
      </c>
      <c r="C24" s="113">
        <v>7.918115102356122</v>
      </c>
      <c r="D24" s="115">
        <v>820</v>
      </c>
      <c r="E24" s="114">
        <v>839</v>
      </c>
      <c r="F24" s="114">
        <v>873</v>
      </c>
      <c r="G24" s="114">
        <v>864</v>
      </c>
      <c r="H24" s="140">
        <v>992</v>
      </c>
      <c r="I24" s="115">
        <v>-172</v>
      </c>
      <c r="J24" s="116">
        <v>-17.338709677419356</v>
      </c>
    </row>
    <row r="25" spans="1:15" s="110" customFormat="1" ht="24.95" customHeight="1" x14ac:dyDescent="0.2">
      <c r="A25" s="193" t="s">
        <v>222</v>
      </c>
      <c r="B25" s="204" t="s">
        <v>159</v>
      </c>
      <c r="C25" s="113">
        <v>12.417921977597528</v>
      </c>
      <c r="D25" s="115">
        <v>1286</v>
      </c>
      <c r="E25" s="114">
        <v>1267</v>
      </c>
      <c r="F25" s="114">
        <v>1254</v>
      </c>
      <c r="G25" s="114">
        <v>1244</v>
      </c>
      <c r="H25" s="140">
        <v>1233</v>
      </c>
      <c r="I25" s="115">
        <v>53</v>
      </c>
      <c r="J25" s="116">
        <v>4.2984590429845904</v>
      </c>
    </row>
    <row r="26" spans="1:15" s="110" customFormat="1" ht="24.95" customHeight="1" x14ac:dyDescent="0.2">
      <c r="A26" s="201">
        <v>782.78300000000002</v>
      </c>
      <c r="B26" s="203" t="s">
        <v>160</v>
      </c>
      <c r="C26" s="113">
        <v>2.8968713789107765E-2</v>
      </c>
      <c r="D26" s="115">
        <v>3</v>
      </c>
      <c r="E26" s="114">
        <v>5</v>
      </c>
      <c r="F26" s="114">
        <v>4</v>
      </c>
      <c r="G26" s="114">
        <v>5</v>
      </c>
      <c r="H26" s="140">
        <v>7</v>
      </c>
      <c r="I26" s="115">
        <v>-4</v>
      </c>
      <c r="J26" s="116">
        <v>-57.142857142857146</v>
      </c>
    </row>
    <row r="27" spans="1:15" s="110" customFormat="1" ht="24.95" customHeight="1" x14ac:dyDescent="0.2">
      <c r="A27" s="193" t="s">
        <v>161</v>
      </c>
      <c r="B27" s="199" t="s">
        <v>162</v>
      </c>
      <c r="C27" s="113">
        <v>3.8721514098107379</v>
      </c>
      <c r="D27" s="115">
        <v>401</v>
      </c>
      <c r="E27" s="114">
        <v>402</v>
      </c>
      <c r="F27" s="114">
        <v>394</v>
      </c>
      <c r="G27" s="114">
        <v>402</v>
      </c>
      <c r="H27" s="140">
        <v>396</v>
      </c>
      <c r="I27" s="115">
        <v>5</v>
      </c>
      <c r="J27" s="116">
        <v>1.2626262626262625</v>
      </c>
    </row>
    <row r="28" spans="1:15" s="110" customFormat="1" ht="24.95" customHeight="1" x14ac:dyDescent="0.2">
      <c r="A28" s="193" t="s">
        <v>163</v>
      </c>
      <c r="B28" s="199" t="s">
        <v>164</v>
      </c>
      <c r="C28" s="113">
        <v>2.5685592893008882</v>
      </c>
      <c r="D28" s="115">
        <v>266</v>
      </c>
      <c r="E28" s="114">
        <v>271</v>
      </c>
      <c r="F28" s="114">
        <v>270</v>
      </c>
      <c r="G28" s="114">
        <v>275</v>
      </c>
      <c r="H28" s="140">
        <v>274</v>
      </c>
      <c r="I28" s="115">
        <v>-8</v>
      </c>
      <c r="J28" s="116">
        <v>-2.9197080291970803</v>
      </c>
    </row>
    <row r="29" spans="1:15" s="110" customFormat="1" ht="24.95" customHeight="1" x14ac:dyDescent="0.2">
      <c r="A29" s="193">
        <v>86</v>
      </c>
      <c r="B29" s="199" t="s">
        <v>165</v>
      </c>
      <c r="C29" s="113">
        <v>5.5233680957898805</v>
      </c>
      <c r="D29" s="115">
        <v>572</v>
      </c>
      <c r="E29" s="114">
        <v>587</v>
      </c>
      <c r="F29" s="114">
        <v>597</v>
      </c>
      <c r="G29" s="114">
        <v>586</v>
      </c>
      <c r="H29" s="140">
        <v>587</v>
      </c>
      <c r="I29" s="115">
        <v>-15</v>
      </c>
      <c r="J29" s="116">
        <v>-2.5553662691652472</v>
      </c>
    </row>
    <row r="30" spans="1:15" s="110" customFormat="1" ht="24.95" customHeight="1" x14ac:dyDescent="0.2">
      <c r="A30" s="193">
        <v>87.88</v>
      </c>
      <c r="B30" s="204" t="s">
        <v>166</v>
      </c>
      <c r="C30" s="113">
        <v>2.3754345307068365</v>
      </c>
      <c r="D30" s="115">
        <v>246</v>
      </c>
      <c r="E30" s="114">
        <v>240</v>
      </c>
      <c r="F30" s="114">
        <v>242</v>
      </c>
      <c r="G30" s="114">
        <v>238</v>
      </c>
      <c r="H30" s="140">
        <v>237</v>
      </c>
      <c r="I30" s="115">
        <v>9</v>
      </c>
      <c r="J30" s="116">
        <v>3.7974683544303796</v>
      </c>
    </row>
    <row r="31" spans="1:15" s="110" customFormat="1" ht="24.95" customHeight="1" x14ac:dyDescent="0.2">
      <c r="A31" s="193" t="s">
        <v>167</v>
      </c>
      <c r="B31" s="199" t="s">
        <v>168</v>
      </c>
      <c r="C31" s="113">
        <v>16.454229432213211</v>
      </c>
      <c r="D31" s="115">
        <v>1704</v>
      </c>
      <c r="E31" s="114">
        <v>1750</v>
      </c>
      <c r="F31" s="114">
        <v>1733</v>
      </c>
      <c r="G31" s="114">
        <v>1701</v>
      </c>
      <c r="H31" s="140">
        <v>1690</v>
      </c>
      <c r="I31" s="115">
        <v>14</v>
      </c>
      <c r="J31" s="116">
        <v>0.82840236686390534</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4.4322132097334874</v>
      </c>
      <c r="D34" s="115">
        <v>459</v>
      </c>
      <c r="E34" s="114">
        <v>485</v>
      </c>
      <c r="F34" s="114">
        <v>492</v>
      </c>
      <c r="G34" s="114">
        <v>495</v>
      </c>
      <c r="H34" s="140">
        <v>458</v>
      </c>
      <c r="I34" s="115">
        <v>1</v>
      </c>
      <c r="J34" s="116">
        <v>0.2183406113537118</v>
      </c>
    </row>
    <row r="35" spans="1:10" s="110" customFormat="1" ht="24.95" customHeight="1" x14ac:dyDescent="0.2">
      <c r="A35" s="292" t="s">
        <v>171</v>
      </c>
      <c r="B35" s="293" t="s">
        <v>172</v>
      </c>
      <c r="C35" s="113">
        <v>13.142139822325221</v>
      </c>
      <c r="D35" s="115">
        <v>1361</v>
      </c>
      <c r="E35" s="114">
        <v>1396</v>
      </c>
      <c r="F35" s="114">
        <v>1467</v>
      </c>
      <c r="G35" s="114">
        <v>1416</v>
      </c>
      <c r="H35" s="140">
        <v>1458</v>
      </c>
      <c r="I35" s="115">
        <v>-97</v>
      </c>
      <c r="J35" s="116">
        <v>-6.652949245541838</v>
      </c>
    </row>
    <row r="36" spans="1:10" s="110" customFormat="1" ht="24.95" customHeight="1" x14ac:dyDescent="0.2">
      <c r="A36" s="294" t="s">
        <v>173</v>
      </c>
      <c r="B36" s="295" t="s">
        <v>174</v>
      </c>
      <c r="C36" s="125">
        <v>82.415990730011586</v>
      </c>
      <c r="D36" s="143">
        <v>8535</v>
      </c>
      <c r="E36" s="144">
        <v>8879</v>
      </c>
      <c r="F36" s="144">
        <v>8884</v>
      </c>
      <c r="G36" s="144">
        <v>8811</v>
      </c>
      <c r="H36" s="145">
        <v>8738</v>
      </c>
      <c r="I36" s="143">
        <v>-203</v>
      </c>
      <c r="J36" s="146">
        <v>-2.3231860837720304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10356</v>
      </c>
      <c r="F11" s="264">
        <v>10761</v>
      </c>
      <c r="G11" s="264">
        <v>10843</v>
      </c>
      <c r="H11" s="264">
        <v>10723</v>
      </c>
      <c r="I11" s="265">
        <v>10654</v>
      </c>
      <c r="J11" s="263">
        <v>-298</v>
      </c>
      <c r="K11" s="266">
        <v>-2.7970715224328893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46.127848590189259</v>
      </c>
      <c r="E13" s="115">
        <v>4777</v>
      </c>
      <c r="F13" s="114">
        <v>4942</v>
      </c>
      <c r="G13" s="114">
        <v>5012</v>
      </c>
      <c r="H13" s="114">
        <v>4956</v>
      </c>
      <c r="I13" s="140">
        <v>4982</v>
      </c>
      <c r="J13" s="115">
        <v>-205</v>
      </c>
      <c r="K13" s="116">
        <v>-4.1148133279807304</v>
      </c>
    </row>
    <row r="14" spans="1:15" ht="15.95" customHeight="1" x14ac:dyDescent="0.2">
      <c r="A14" s="306" t="s">
        <v>230</v>
      </c>
      <c r="B14" s="307"/>
      <c r="C14" s="308"/>
      <c r="D14" s="113">
        <v>40.836230204712244</v>
      </c>
      <c r="E14" s="115">
        <v>4229</v>
      </c>
      <c r="F14" s="114">
        <v>4449</v>
      </c>
      <c r="G14" s="114">
        <v>4479</v>
      </c>
      <c r="H14" s="114">
        <v>4404</v>
      </c>
      <c r="I14" s="140">
        <v>4319</v>
      </c>
      <c r="J14" s="115">
        <v>-90</v>
      </c>
      <c r="K14" s="116">
        <v>-2.0838156980782587</v>
      </c>
    </row>
    <row r="15" spans="1:15" ht="15.95" customHeight="1" x14ac:dyDescent="0.2">
      <c r="A15" s="306" t="s">
        <v>231</v>
      </c>
      <c r="B15" s="307"/>
      <c r="C15" s="308"/>
      <c r="D15" s="113">
        <v>4.8184627269215916</v>
      </c>
      <c r="E15" s="115">
        <v>499</v>
      </c>
      <c r="F15" s="114">
        <v>498</v>
      </c>
      <c r="G15" s="114">
        <v>496</v>
      </c>
      <c r="H15" s="114">
        <v>475</v>
      </c>
      <c r="I15" s="140">
        <v>467</v>
      </c>
      <c r="J15" s="115">
        <v>32</v>
      </c>
      <c r="K15" s="116">
        <v>6.8522483940042829</v>
      </c>
    </row>
    <row r="16" spans="1:15" ht="15.95" customHeight="1" x14ac:dyDescent="0.2">
      <c r="A16" s="306" t="s">
        <v>232</v>
      </c>
      <c r="B16" s="307"/>
      <c r="C16" s="308"/>
      <c r="D16" s="113">
        <v>2.9644650444186946</v>
      </c>
      <c r="E16" s="115">
        <v>307</v>
      </c>
      <c r="F16" s="114">
        <v>305</v>
      </c>
      <c r="G16" s="114">
        <v>298</v>
      </c>
      <c r="H16" s="114">
        <v>303</v>
      </c>
      <c r="I16" s="140">
        <v>308</v>
      </c>
      <c r="J16" s="115">
        <v>-1</v>
      </c>
      <c r="K16" s="116">
        <v>-0.32467532467532467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4.2294322132097335</v>
      </c>
      <c r="E18" s="115">
        <v>438</v>
      </c>
      <c r="F18" s="114">
        <v>466</v>
      </c>
      <c r="G18" s="114">
        <v>466</v>
      </c>
      <c r="H18" s="114">
        <v>458</v>
      </c>
      <c r="I18" s="140">
        <v>454</v>
      </c>
      <c r="J18" s="115">
        <v>-16</v>
      </c>
      <c r="K18" s="116">
        <v>-3.5242290748898677</v>
      </c>
    </row>
    <row r="19" spans="1:11" ht="14.1" customHeight="1" x14ac:dyDescent="0.2">
      <c r="A19" s="306" t="s">
        <v>235</v>
      </c>
      <c r="B19" s="307" t="s">
        <v>236</v>
      </c>
      <c r="C19" s="308"/>
      <c r="D19" s="113">
        <v>3.6404016994978758</v>
      </c>
      <c r="E19" s="115">
        <v>377</v>
      </c>
      <c r="F19" s="114">
        <v>408</v>
      </c>
      <c r="G19" s="114">
        <v>400</v>
      </c>
      <c r="H19" s="114">
        <v>394</v>
      </c>
      <c r="I19" s="140">
        <v>392</v>
      </c>
      <c r="J19" s="115">
        <v>-15</v>
      </c>
      <c r="K19" s="116">
        <v>-3.8265306122448979</v>
      </c>
    </row>
    <row r="20" spans="1:11" ht="14.1" customHeight="1" x14ac:dyDescent="0.2">
      <c r="A20" s="306">
        <v>12</v>
      </c>
      <c r="B20" s="307" t="s">
        <v>237</v>
      </c>
      <c r="C20" s="308"/>
      <c r="D20" s="113">
        <v>1.1587485515643106</v>
      </c>
      <c r="E20" s="115">
        <v>120</v>
      </c>
      <c r="F20" s="114">
        <v>115</v>
      </c>
      <c r="G20" s="114">
        <v>124</v>
      </c>
      <c r="H20" s="114">
        <v>128</v>
      </c>
      <c r="I20" s="140">
        <v>118</v>
      </c>
      <c r="J20" s="115">
        <v>2</v>
      </c>
      <c r="K20" s="116">
        <v>1.6949152542372881</v>
      </c>
    </row>
    <row r="21" spans="1:11" ht="14.1" customHeight="1" x14ac:dyDescent="0.2">
      <c r="A21" s="306">
        <v>21</v>
      </c>
      <c r="B21" s="307" t="s">
        <v>238</v>
      </c>
      <c r="C21" s="308"/>
      <c r="D21" s="113">
        <v>5.7937427578215531E-2</v>
      </c>
      <c r="E21" s="115">
        <v>6</v>
      </c>
      <c r="F21" s="114">
        <v>5</v>
      </c>
      <c r="G21" s="114">
        <v>7</v>
      </c>
      <c r="H21" s="114">
        <v>5</v>
      </c>
      <c r="I21" s="140">
        <v>5</v>
      </c>
      <c r="J21" s="115">
        <v>1</v>
      </c>
      <c r="K21" s="116">
        <v>20</v>
      </c>
    </row>
    <row r="22" spans="1:11" ht="14.1" customHeight="1" x14ac:dyDescent="0.2">
      <c r="A22" s="306">
        <v>22</v>
      </c>
      <c r="B22" s="307" t="s">
        <v>239</v>
      </c>
      <c r="C22" s="308"/>
      <c r="D22" s="113">
        <v>0.33796832753959055</v>
      </c>
      <c r="E22" s="115">
        <v>35</v>
      </c>
      <c r="F22" s="114">
        <v>38</v>
      </c>
      <c r="G22" s="114">
        <v>39</v>
      </c>
      <c r="H22" s="114">
        <v>38</v>
      </c>
      <c r="I22" s="140">
        <v>40</v>
      </c>
      <c r="J22" s="115">
        <v>-5</v>
      </c>
      <c r="K22" s="116">
        <v>-12.5</v>
      </c>
    </row>
    <row r="23" spans="1:11" ht="14.1" customHeight="1" x14ac:dyDescent="0.2">
      <c r="A23" s="306">
        <v>23</v>
      </c>
      <c r="B23" s="307" t="s">
        <v>240</v>
      </c>
      <c r="C23" s="308"/>
      <c r="D23" s="113">
        <v>0.6373117033603708</v>
      </c>
      <c r="E23" s="115">
        <v>66</v>
      </c>
      <c r="F23" s="114">
        <v>60</v>
      </c>
      <c r="G23" s="114">
        <v>101</v>
      </c>
      <c r="H23" s="114">
        <v>111</v>
      </c>
      <c r="I23" s="140">
        <v>120</v>
      </c>
      <c r="J23" s="115">
        <v>-54</v>
      </c>
      <c r="K23" s="116">
        <v>-45</v>
      </c>
    </row>
    <row r="24" spans="1:11" ht="14.1" customHeight="1" x14ac:dyDescent="0.2">
      <c r="A24" s="306">
        <v>24</v>
      </c>
      <c r="B24" s="307" t="s">
        <v>241</v>
      </c>
      <c r="C24" s="308"/>
      <c r="D24" s="113">
        <v>0.62765546543066819</v>
      </c>
      <c r="E24" s="115">
        <v>65</v>
      </c>
      <c r="F24" s="114">
        <v>62</v>
      </c>
      <c r="G24" s="114">
        <v>72</v>
      </c>
      <c r="H24" s="114">
        <v>72</v>
      </c>
      <c r="I24" s="140">
        <v>69</v>
      </c>
      <c r="J24" s="115">
        <v>-4</v>
      </c>
      <c r="K24" s="116">
        <v>-5.7971014492753623</v>
      </c>
    </row>
    <row r="25" spans="1:11" ht="14.1" customHeight="1" x14ac:dyDescent="0.2">
      <c r="A25" s="306">
        <v>25</v>
      </c>
      <c r="B25" s="307" t="s">
        <v>242</v>
      </c>
      <c r="C25" s="308"/>
      <c r="D25" s="113">
        <v>1.0332174584781768</v>
      </c>
      <c r="E25" s="115">
        <v>107</v>
      </c>
      <c r="F25" s="114">
        <v>113</v>
      </c>
      <c r="G25" s="114">
        <v>108</v>
      </c>
      <c r="H25" s="114">
        <v>106</v>
      </c>
      <c r="I25" s="140">
        <v>106</v>
      </c>
      <c r="J25" s="115">
        <v>1</v>
      </c>
      <c r="K25" s="116">
        <v>0.94339622641509435</v>
      </c>
    </row>
    <row r="26" spans="1:11" ht="14.1" customHeight="1" x14ac:dyDescent="0.2">
      <c r="A26" s="306">
        <v>26</v>
      </c>
      <c r="B26" s="307" t="s">
        <v>243</v>
      </c>
      <c r="C26" s="308"/>
      <c r="D26" s="113">
        <v>0.85940517574353037</v>
      </c>
      <c r="E26" s="115">
        <v>89</v>
      </c>
      <c r="F26" s="114">
        <v>86</v>
      </c>
      <c r="G26" s="114">
        <v>88</v>
      </c>
      <c r="H26" s="114">
        <v>84</v>
      </c>
      <c r="I26" s="140">
        <v>81</v>
      </c>
      <c r="J26" s="115">
        <v>8</v>
      </c>
      <c r="K26" s="116">
        <v>9.8765432098765427</v>
      </c>
    </row>
    <row r="27" spans="1:11" ht="14.1" customHeight="1" x14ac:dyDescent="0.2">
      <c r="A27" s="306">
        <v>27</v>
      </c>
      <c r="B27" s="307" t="s">
        <v>244</v>
      </c>
      <c r="C27" s="308"/>
      <c r="D27" s="113">
        <v>0.29934337582078024</v>
      </c>
      <c r="E27" s="115">
        <v>31</v>
      </c>
      <c r="F27" s="114">
        <v>35</v>
      </c>
      <c r="G27" s="114">
        <v>35</v>
      </c>
      <c r="H27" s="114">
        <v>32</v>
      </c>
      <c r="I27" s="140">
        <v>34</v>
      </c>
      <c r="J27" s="115">
        <v>-3</v>
      </c>
      <c r="K27" s="116">
        <v>-8.8235294117647065</v>
      </c>
    </row>
    <row r="28" spans="1:11" ht="14.1" customHeight="1" x14ac:dyDescent="0.2">
      <c r="A28" s="306">
        <v>28</v>
      </c>
      <c r="B28" s="307" t="s">
        <v>245</v>
      </c>
      <c r="C28" s="308"/>
      <c r="D28" s="113">
        <v>0.18346852066434918</v>
      </c>
      <c r="E28" s="115">
        <v>19</v>
      </c>
      <c r="F28" s="114">
        <v>17</v>
      </c>
      <c r="G28" s="114">
        <v>19</v>
      </c>
      <c r="H28" s="114">
        <v>18</v>
      </c>
      <c r="I28" s="140">
        <v>17</v>
      </c>
      <c r="J28" s="115">
        <v>2</v>
      </c>
      <c r="K28" s="116">
        <v>11.764705882352942</v>
      </c>
    </row>
    <row r="29" spans="1:11" ht="14.1" customHeight="1" x14ac:dyDescent="0.2">
      <c r="A29" s="306">
        <v>29</v>
      </c>
      <c r="B29" s="307" t="s">
        <v>246</v>
      </c>
      <c r="C29" s="308"/>
      <c r="D29" s="113">
        <v>2.7327153341058326</v>
      </c>
      <c r="E29" s="115">
        <v>283</v>
      </c>
      <c r="F29" s="114">
        <v>295</v>
      </c>
      <c r="G29" s="114">
        <v>318</v>
      </c>
      <c r="H29" s="114">
        <v>311</v>
      </c>
      <c r="I29" s="140">
        <v>314</v>
      </c>
      <c r="J29" s="115">
        <v>-31</v>
      </c>
      <c r="K29" s="116">
        <v>-9.872611464968152</v>
      </c>
    </row>
    <row r="30" spans="1:11" ht="14.1" customHeight="1" x14ac:dyDescent="0.2">
      <c r="A30" s="306" t="s">
        <v>247</v>
      </c>
      <c r="B30" s="307" t="s">
        <v>248</v>
      </c>
      <c r="C30" s="308"/>
      <c r="D30" s="113">
        <v>0.55040556199304747</v>
      </c>
      <c r="E30" s="115">
        <v>57</v>
      </c>
      <c r="F30" s="114">
        <v>53</v>
      </c>
      <c r="G30" s="114">
        <v>57</v>
      </c>
      <c r="H30" s="114">
        <v>54</v>
      </c>
      <c r="I30" s="140">
        <v>50</v>
      </c>
      <c r="J30" s="115">
        <v>7</v>
      </c>
      <c r="K30" s="116">
        <v>14</v>
      </c>
    </row>
    <row r="31" spans="1:11" ht="14.1" customHeight="1" x14ac:dyDescent="0.2">
      <c r="A31" s="306" t="s">
        <v>249</v>
      </c>
      <c r="B31" s="307" t="s">
        <v>250</v>
      </c>
      <c r="C31" s="308"/>
      <c r="D31" s="113">
        <v>2.1340285824642717</v>
      </c>
      <c r="E31" s="115">
        <v>221</v>
      </c>
      <c r="F31" s="114">
        <v>238</v>
      </c>
      <c r="G31" s="114">
        <v>256</v>
      </c>
      <c r="H31" s="114">
        <v>254</v>
      </c>
      <c r="I31" s="140">
        <v>260</v>
      </c>
      <c r="J31" s="115">
        <v>-39</v>
      </c>
      <c r="K31" s="116">
        <v>-15</v>
      </c>
    </row>
    <row r="32" spans="1:11" ht="14.1" customHeight="1" x14ac:dyDescent="0.2">
      <c r="A32" s="306">
        <v>31</v>
      </c>
      <c r="B32" s="307" t="s">
        <v>251</v>
      </c>
      <c r="C32" s="308"/>
      <c r="D32" s="113">
        <v>0.14484356894553882</v>
      </c>
      <c r="E32" s="115">
        <v>15</v>
      </c>
      <c r="F32" s="114">
        <v>12</v>
      </c>
      <c r="G32" s="114">
        <v>12</v>
      </c>
      <c r="H32" s="114">
        <v>15</v>
      </c>
      <c r="I32" s="140">
        <v>16</v>
      </c>
      <c r="J32" s="115">
        <v>-1</v>
      </c>
      <c r="K32" s="116">
        <v>-6.25</v>
      </c>
    </row>
    <row r="33" spans="1:11" ht="14.1" customHeight="1" x14ac:dyDescent="0.2">
      <c r="A33" s="306">
        <v>32</v>
      </c>
      <c r="B33" s="307" t="s">
        <v>252</v>
      </c>
      <c r="C33" s="308"/>
      <c r="D33" s="113">
        <v>1.5449980687524141</v>
      </c>
      <c r="E33" s="115">
        <v>160</v>
      </c>
      <c r="F33" s="114">
        <v>143</v>
      </c>
      <c r="G33" s="114">
        <v>164</v>
      </c>
      <c r="H33" s="114">
        <v>167</v>
      </c>
      <c r="I33" s="140">
        <v>183</v>
      </c>
      <c r="J33" s="115">
        <v>-23</v>
      </c>
      <c r="K33" s="116">
        <v>-12.568306010928962</v>
      </c>
    </row>
    <row r="34" spans="1:11" ht="14.1" customHeight="1" x14ac:dyDescent="0.2">
      <c r="A34" s="306">
        <v>33</v>
      </c>
      <c r="B34" s="307" t="s">
        <v>253</v>
      </c>
      <c r="C34" s="308"/>
      <c r="D34" s="113">
        <v>0.75318655851680183</v>
      </c>
      <c r="E34" s="115">
        <v>78</v>
      </c>
      <c r="F34" s="114">
        <v>76</v>
      </c>
      <c r="G34" s="114">
        <v>73</v>
      </c>
      <c r="H34" s="114">
        <v>55</v>
      </c>
      <c r="I34" s="140">
        <v>62</v>
      </c>
      <c r="J34" s="115">
        <v>16</v>
      </c>
      <c r="K34" s="116">
        <v>25.806451612903224</v>
      </c>
    </row>
    <row r="35" spans="1:11" ht="14.1" customHeight="1" x14ac:dyDescent="0.2">
      <c r="A35" s="306">
        <v>34</v>
      </c>
      <c r="B35" s="307" t="s">
        <v>254</v>
      </c>
      <c r="C35" s="308"/>
      <c r="D35" s="113">
        <v>4.2101197373503281</v>
      </c>
      <c r="E35" s="115">
        <v>436</v>
      </c>
      <c r="F35" s="114">
        <v>444</v>
      </c>
      <c r="G35" s="114">
        <v>452</v>
      </c>
      <c r="H35" s="114">
        <v>438</v>
      </c>
      <c r="I35" s="140">
        <v>436</v>
      </c>
      <c r="J35" s="115">
        <v>0</v>
      </c>
      <c r="K35" s="116">
        <v>0</v>
      </c>
    </row>
    <row r="36" spans="1:11" ht="14.1" customHeight="1" x14ac:dyDescent="0.2">
      <c r="A36" s="306">
        <v>41</v>
      </c>
      <c r="B36" s="307" t="s">
        <v>255</v>
      </c>
      <c r="C36" s="308"/>
      <c r="D36" s="113">
        <v>0.21243723445345694</v>
      </c>
      <c r="E36" s="115">
        <v>22</v>
      </c>
      <c r="F36" s="114">
        <v>29</v>
      </c>
      <c r="G36" s="114">
        <v>34</v>
      </c>
      <c r="H36" s="114">
        <v>26</v>
      </c>
      <c r="I36" s="140">
        <v>24</v>
      </c>
      <c r="J36" s="115">
        <v>-2</v>
      </c>
      <c r="K36" s="116">
        <v>-8.3333333333333339</v>
      </c>
    </row>
    <row r="37" spans="1:11" ht="14.1" customHeight="1" x14ac:dyDescent="0.2">
      <c r="A37" s="306">
        <v>42</v>
      </c>
      <c r="B37" s="307" t="s">
        <v>256</v>
      </c>
      <c r="C37" s="308"/>
      <c r="D37" s="113" t="s">
        <v>513</v>
      </c>
      <c r="E37" s="115" t="s">
        <v>513</v>
      </c>
      <c r="F37" s="114">
        <v>5</v>
      </c>
      <c r="G37" s="114">
        <v>6</v>
      </c>
      <c r="H37" s="114">
        <v>6</v>
      </c>
      <c r="I37" s="140">
        <v>6</v>
      </c>
      <c r="J37" s="115" t="s">
        <v>513</v>
      </c>
      <c r="K37" s="116" t="s">
        <v>513</v>
      </c>
    </row>
    <row r="38" spans="1:11" ht="14.1" customHeight="1" x14ac:dyDescent="0.2">
      <c r="A38" s="306">
        <v>43</v>
      </c>
      <c r="B38" s="307" t="s">
        <v>257</v>
      </c>
      <c r="C38" s="308"/>
      <c r="D38" s="113">
        <v>0.30899961375048279</v>
      </c>
      <c r="E38" s="115">
        <v>32</v>
      </c>
      <c r="F38" s="114">
        <v>28</v>
      </c>
      <c r="G38" s="114">
        <v>24</v>
      </c>
      <c r="H38" s="114">
        <v>26</v>
      </c>
      <c r="I38" s="140">
        <v>27</v>
      </c>
      <c r="J38" s="115">
        <v>5</v>
      </c>
      <c r="K38" s="116">
        <v>18.518518518518519</v>
      </c>
    </row>
    <row r="39" spans="1:11" ht="14.1" customHeight="1" x14ac:dyDescent="0.2">
      <c r="A39" s="306">
        <v>51</v>
      </c>
      <c r="B39" s="307" t="s">
        <v>258</v>
      </c>
      <c r="C39" s="308"/>
      <c r="D39" s="113">
        <v>7.8988026264967166</v>
      </c>
      <c r="E39" s="115">
        <v>818</v>
      </c>
      <c r="F39" s="114">
        <v>873</v>
      </c>
      <c r="G39" s="114">
        <v>859</v>
      </c>
      <c r="H39" s="114">
        <v>800</v>
      </c>
      <c r="I39" s="140">
        <v>919</v>
      </c>
      <c r="J39" s="115">
        <v>-101</v>
      </c>
      <c r="K39" s="116">
        <v>-10.990206746463548</v>
      </c>
    </row>
    <row r="40" spans="1:11" ht="14.1" customHeight="1" x14ac:dyDescent="0.2">
      <c r="A40" s="306" t="s">
        <v>259</v>
      </c>
      <c r="B40" s="307" t="s">
        <v>260</v>
      </c>
      <c r="C40" s="308"/>
      <c r="D40" s="113">
        <v>7.8601776747779066</v>
      </c>
      <c r="E40" s="115">
        <v>814</v>
      </c>
      <c r="F40" s="114">
        <v>863</v>
      </c>
      <c r="G40" s="114">
        <v>848</v>
      </c>
      <c r="H40" s="114">
        <v>791</v>
      </c>
      <c r="I40" s="140">
        <v>909</v>
      </c>
      <c r="J40" s="115">
        <v>-95</v>
      </c>
      <c r="K40" s="116">
        <v>-10.451045104510451</v>
      </c>
    </row>
    <row r="41" spans="1:11" ht="14.1" customHeight="1" x14ac:dyDescent="0.2">
      <c r="A41" s="306"/>
      <c r="B41" s="307" t="s">
        <v>261</v>
      </c>
      <c r="C41" s="308"/>
      <c r="D41" s="113">
        <v>3.6114329857087677</v>
      </c>
      <c r="E41" s="115">
        <v>374</v>
      </c>
      <c r="F41" s="114">
        <v>429</v>
      </c>
      <c r="G41" s="114">
        <v>428</v>
      </c>
      <c r="H41" s="114">
        <v>418</v>
      </c>
      <c r="I41" s="140">
        <v>420</v>
      </c>
      <c r="J41" s="115">
        <v>-46</v>
      </c>
      <c r="K41" s="116">
        <v>-10.952380952380953</v>
      </c>
    </row>
    <row r="42" spans="1:11" ht="14.1" customHeight="1" x14ac:dyDescent="0.2">
      <c r="A42" s="306">
        <v>52</v>
      </c>
      <c r="B42" s="307" t="s">
        <v>262</v>
      </c>
      <c r="C42" s="308"/>
      <c r="D42" s="113">
        <v>4.7605252993433762</v>
      </c>
      <c r="E42" s="115">
        <v>493</v>
      </c>
      <c r="F42" s="114">
        <v>516</v>
      </c>
      <c r="G42" s="114">
        <v>525</v>
      </c>
      <c r="H42" s="114">
        <v>490</v>
      </c>
      <c r="I42" s="140">
        <v>473</v>
      </c>
      <c r="J42" s="115">
        <v>20</v>
      </c>
      <c r="K42" s="116">
        <v>4.2283298097251585</v>
      </c>
    </row>
    <row r="43" spans="1:11" ht="14.1" customHeight="1" x14ac:dyDescent="0.2">
      <c r="A43" s="306" t="s">
        <v>263</v>
      </c>
      <c r="B43" s="307" t="s">
        <v>264</v>
      </c>
      <c r="C43" s="308"/>
      <c r="D43" s="113">
        <v>4.6736191579760522</v>
      </c>
      <c r="E43" s="115">
        <v>484</v>
      </c>
      <c r="F43" s="114">
        <v>504</v>
      </c>
      <c r="G43" s="114">
        <v>509</v>
      </c>
      <c r="H43" s="114">
        <v>477</v>
      </c>
      <c r="I43" s="140">
        <v>461</v>
      </c>
      <c r="J43" s="115">
        <v>23</v>
      </c>
      <c r="K43" s="116">
        <v>4.9891540130151846</v>
      </c>
    </row>
    <row r="44" spans="1:11" ht="14.1" customHeight="1" x14ac:dyDescent="0.2">
      <c r="A44" s="306">
        <v>53</v>
      </c>
      <c r="B44" s="307" t="s">
        <v>265</v>
      </c>
      <c r="C44" s="308"/>
      <c r="D44" s="113">
        <v>1.2070297412128235</v>
      </c>
      <c r="E44" s="115">
        <v>125</v>
      </c>
      <c r="F44" s="114">
        <v>123</v>
      </c>
      <c r="G44" s="114">
        <v>127</v>
      </c>
      <c r="H44" s="114">
        <v>129</v>
      </c>
      <c r="I44" s="140">
        <v>124</v>
      </c>
      <c r="J44" s="115">
        <v>1</v>
      </c>
      <c r="K44" s="116">
        <v>0.80645161290322576</v>
      </c>
    </row>
    <row r="45" spans="1:11" ht="14.1" customHeight="1" x14ac:dyDescent="0.2">
      <c r="A45" s="306" t="s">
        <v>266</v>
      </c>
      <c r="B45" s="307" t="s">
        <v>267</v>
      </c>
      <c r="C45" s="308"/>
      <c r="D45" s="113">
        <v>1.1780610274237158</v>
      </c>
      <c r="E45" s="115">
        <v>122</v>
      </c>
      <c r="F45" s="114">
        <v>119</v>
      </c>
      <c r="G45" s="114">
        <v>123</v>
      </c>
      <c r="H45" s="114">
        <v>125</v>
      </c>
      <c r="I45" s="140">
        <v>119</v>
      </c>
      <c r="J45" s="115">
        <v>3</v>
      </c>
      <c r="K45" s="116">
        <v>2.5210084033613445</v>
      </c>
    </row>
    <row r="46" spans="1:11" ht="14.1" customHeight="1" x14ac:dyDescent="0.2">
      <c r="A46" s="306">
        <v>54</v>
      </c>
      <c r="B46" s="307" t="s">
        <v>268</v>
      </c>
      <c r="C46" s="308"/>
      <c r="D46" s="113">
        <v>16.811510235612207</v>
      </c>
      <c r="E46" s="115">
        <v>1741</v>
      </c>
      <c r="F46" s="114">
        <v>1742</v>
      </c>
      <c r="G46" s="114">
        <v>1752</v>
      </c>
      <c r="H46" s="114">
        <v>1752</v>
      </c>
      <c r="I46" s="140">
        <v>1756</v>
      </c>
      <c r="J46" s="115">
        <v>-15</v>
      </c>
      <c r="K46" s="116">
        <v>-0.85421412300683375</v>
      </c>
    </row>
    <row r="47" spans="1:11" ht="14.1" customHeight="1" x14ac:dyDescent="0.2">
      <c r="A47" s="306">
        <v>61</v>
      </c>
      <c r="B47" s="307" t="s">
        <v>269</v>
      </c>
      <c r="C47" s="308"/>
      <c r="D47" s="113">
        <v>0.6759366550791811</v>
      </c>
      <c r="E47" s="115">
        <v>70</v>
      </c>
      <c r="F47" s="114">
        <v>72</v>
      </c>
      <c r="G47" s="114">
        <v>70</v>
      </c>
      <c r="H47" s="114">
        <v>67</v>
      </c>
      <c r="I47" s="140">
        <v>65</v>
      </c>
      <c r="J47" s="115">
        <v>5</v>
      </c>
      <c r="K47" s="116">
        <v>7.6923076923076925</v>
      </c>
    </row>
    <row r="48" spans="1:11" ht="14.1" customHeight="1" x14ac:dyDescent="0.2">
      <c r="A48" s="306">
        <v>62</v>
      </c>
      <c r="B48" s="307" t="s">
        <v>270</v>
      </c>
      <c r="C48" s="308"/>
      <c r="D48" s="113">
        <v>9.6465816917728855</v>
      </c>
      <c r="E48" s="115">
        <v>999</v>
      </c>
      <c r="F48" s="114">
        <v>1080</v>
      </c>
      <c r="G48" s="114">
        <v>1005</v>
      </c>
      <c r="H48" s="114">
        <v>1041</v>
      </c>
      <c r="I48" s="140">
        <v>943</v>
      </c>
      <c r="J48" s="115">
        <v>56</v>
      </c>
      <c r="K48" s="116">
        <v>5.9384941675503713</v>
      </c>
    </row>
    <row r="49" spans="1:11" ht="14.1" customHeight="1" x14ac:dyDescent="0.2">
      <c r="A49" s="306">
        <v>63</v>
      </c>
      <c r="B49" s="307" t="s">
        <v>271</v>
      </c>
      <c r="C49" s="308"/>
      <c r="D49" s="113">
        <v>7.1069911162611046</v>
      </c>
      <c r="E49" s="115">
        <v>736</v>
      </c>
      <c r="F49" s="114">
        <v>887</v>
      </c>
      <c r="G49" s="114">
        <v>925</v>
      </c>
      <c r="H49" s="114">
        <v>904</v>
      </c>
      <c r="I49" s="140">
        <v>818</v>
      </c>
      <c r="J49" s="115">
        <v>-82</v>
      </c>
      <c r="K49" s="116">
        <v>-10.024449877750611</v>
      </c>
    </row>
    <row r="50" spans="1:11" ht="14.1" customHeight="1" x14ac:dyDescent="0.2">
      <c r="A50" s="306" t="s">
        <v>272</v>
      </c>
      <c r="B50" s="307" t="s">
        <v>273</v>
      </c>
      <c r="C50" s="308"/>
      <c r="D50" s="113">
        <v>0.44418694476631904</v>
      </c>
      <c r="E50" s="115">
        <v>46</v>
      </c>
      <c r="F50" s="114">
        <v>47</v>
      </c>
      <c r="G50" s="114">
        <v>44</v>
      </c>
      <c r="H50" s="114">
        <v>47</v>
      </c>
      <c r="I50" s="140">
        <v>43</v>
      </c>
      <c r="J50" s="115">
        <v>3</v>
      </c>
      <c r="K50" s="116">
        <v>6.9767441860465116</v>
      </c>
    </row>
    <row r="51" spans="1:11" ht="14.1" customHeight="1" x14ac:dyDescent="0.2">
      <c r="A51" s="306" t="s">
        <v>274</v>
      </c>
      <c r="B51" s="307" t="s">
        <v>275</v>
      </c>
      <c r="C51" s="308"/>
      <c r="D51" s="113">
        <v>6.5083043646195442</v>
      </c>
      <c r="E51" s="115">
        <v>674</v>
      </c>
      <c r="F51" s="114">
        <v>824</v>
      </c>
      <c r="G51" s="114">
        <v>869</v>
      </c>
      <c r="H51" s="114">
        <v>846</v>
      </c>
      <c r="I51" s="140">
        <v>762</v>
      </c>
      <c r="J51" s="115">
        <v>-88</v>
      </c>
      <c r="K51" s="116">
        <v>-11.548556430446194</v>
      </c>
    </row>
    <row r="52" spans="1:11" ht="14.1" customHeight="1" x14ac:dyDescent="0.2">
      <c r="A52" s="306">
        <v>71</v>
      </c>
      <c r="B52" s="307" t="s">
        <v>276</v>
      </c>
      <c r="C52" s="308"/>
      <c r="D52" s="113">
        <v>14.165701042873696</v>
      </c>
      <c r="E52" s="115">
        <v>1467</v>
      </c>
      <c r="F52" s="114">
        <v>1496</v>
      </c>
      <c r="G52" s="114">
        <v>1498</v>
      </c>
      <c r="H52" s="114">
        <v>1464</v>
      </c>
      <c r="I52" s="140">
        <v>1460</v>
      </c>
      <c r="J52" s="115">
        <v>7</v>
      </c>
      <c r="K52" s="116">
        <v>0.47945205479452052</v>
      </c>
    </row>
    <row r="53" spans="1:11" ht="14.1" customHeight="1" x14ac:dyDescent="0.2">
      <c r="A53" s="306" t="s">
        <v>277</v>
      </c>
      <c r="B53" s="307" t="s">
        <v>278</v>
      </c>
      <c r="C53" s="308"/>
      <c r="D53" s="113">
        <v>0.93665507918115098</v>
      </c>
      <c r="E53" s="115">
        <v>97</v>
      </c>
      <c r="F53" s="114">
        <v>92</v>
      </c>
      <c r="G53" s="114">
        <v>99</v>
      </c>
      <c r="H53" s="114">
        <v>87</v>
      </c>
      <c r="I53" s="140">
        <v>87</v>
      </c>
      <c r="J53" s="115">
        <v>10</v>
      </c>
      <c r="K53" s="116">
        <v>11.494252873563218</v>
      </c>
    </row>
    <row r="54" spans="1:11" ht="14.1" customHeight="1" x14ac:dyDescent="0.2">
      <c r="A54" s="306" t="s">
        <v>279</v>
      </c>
      <c r="B54" s="307" t="s">
        <v>280</v>
      </c>
      <c r="C54" s="308"/>
      <c r="D54" s="113">
        <v>12.504828118964852</v>
      </c>
      <c r="E54" s="115">
        <v>1295</v>
      </c>
      <c r="F54" s="114">
        <v>1329</v>
      </c>
      <c r="G54" s="114">
        <v>1331</v>
      </c>
      <c r="H54" s="114">
        <v>1312</v>
      </c>
      <c r="I54" s="140">
        <v>1308</v>
      </c>
      <c r="J54" s="115">
        <v>-13</v>
      </c>
      <c r="K54" s="116">
        <v>-0.99388379204892963</v>
      </c>
    </row>
    <row r="55" spans="1:11" ht="14.1" customHeight="1" x14ac:dyDescent="0.2">
      <c r="A55" s="306">
        <v>72</v>
      </c>
      <c r="B55" s="307" t="s">
        <v>281</v>
      </c>
      <c r="C55" s="308"/>
      <c r="D55" s="113">
        <v>1.1008111239860949</v>
      </c>
      <c r="E55" s="115">
        <v>114</v>
      </c>
      <c r="F55" s="114">
        <v>117</v>
      </c>
      <c r="G55" s="114">
        <v>116</v>
      </c>
      <c r="H55" s="114">
        <v>123</v>
      </c>
      <c r="I55" s="140">
        <v>121</v>
      </c>
      <c r="J55" s="115">
        <v>-7</v>
      </c>
      <c r="K55" s="116">
        <v>-5.785123966942149</v>
      </c>
    </row>
    <row r="56" spans="1:11" ht="14.1" customHeight="1" x14ac:dyDescent="0.2">
      <c r="A56" s="306" t="s">
        <v>282</v>
      </c>
      <c r="B56" s="307" t="s">
        <v>283</v>
      </c>
      <c r="C56" s="308"/>
      <c r="D56" s="113">
        <v>0.13518733101583624</v>
      </c>
      <c r="E56" s="115">
        <v>14</v>
      </c>
      <c r="F56" s="114">
        <v>14</v>
      </c>
      <c r="G56" s="114">
        <v>13</v>
      </c>
      <c r="H56" s="114">
        <v>16</v>
      </c>
      <c r="I56" s="140">
        <v>14</v>
      </c>
      <c r="J56" s="115">
        <v>0</v>
      </c>
      <c r="K56" s="116">
        <v>0</v>
      </c>
    </row>
    <row r="57" spans="1:11" ht="14.1" customHeight="1" x14ac:dyDescent="0.2">
      <c r="A57" s="306" t="s">
        <v>284</v>
      </c>
      <c r="B57" s="307" t="s">
        <v>285</v>
      </c>
      <c r="C57" s="308"/>
      <c r="D57" s="113">
        <v>0.68559289300888371</v>
      </c>
      <c r="E57" s="115">
        <v>71</v>
      </c>
      <c r="F57" s="114">
        <v>66</v>
      </c>
      <c r="G57" s="114">
        <v>70</v>
      </c>
      <c r="H57" s="114">
        <v>70</v>
      </c>
      <c r="I57" s="140">
        <v>70</v>
      </c>
      <c r="J57" s="115">
        <v>1</v>
      </c>
      <c r="K57" s="116">
        <v>1.4285714285714286</v>
      </c>
    </row>
    <row r="58" spans="1:11" ht="14.1" customHeight="1" x14ac:dyDescent="0.2">
      <c r="A58" s="306">
        <v>73</v>
      </c>
      <c r="B58" s="307" t="s">
        <v>286</v>
      </c>
      <c r="C58" s="308"/>
      <c r="D58" s="113">
        <v>1.1297798377752029</v>
      </c>
      <c r="E58" s="115">
        <v>117</v>
      </c>
      <c r="F58" s="114">
        <v>116</v>
      </c>
      <c r="G58" s="114">
        <v>122</v>
      </c>
      <c r="H58" s="114">
        <v>128</v>
      </c>
      <c r="I58" s="140">
        <v>130</v>
      </c>
      <c r="J58" s="115">
        <v>-13</v>
      </c>
      <c r="K58" s="116">
        <v>-10</v>
      </c>
    </row>
    <row r="59" spans="1:11" ht="14.1" customHeight="1" x14ac:dyDescent="0.2">
      <c r="A59" s="306" t="s">
        <v>287</v>
      </c>
      <c r="B59" s="307" t="s">
        <v>288</v>
      </c>
      <c r="C59" s="308"/>
      <c r="D59" s="113">
        <v>0.84009269988412516</v>
      </c>
      <c r="E59" s="115">
        <v>87</v>
      </c>
      <c r="F59" s="114">
        <v>84</v>
      </c>
      <c r="G59" s="114">
        <v>88</v>
      </c>
      <c r="H59" s="114">
        <v>93</v>
      </c>
      <c r="I59" s="140">
        <v>91</v>
      </c>
      <c r="J59" s="115">
        <v>-4</v>
      </c>
      <c r="K59" s="116">
        <v>-4.395604395604396</v>
      </c>
    </row>
    <row r="60" spans="1:11" ht="14.1" customHeight="1" x14ac:dyDescent="0.2">
      <c r="A60" s="306">
        <v>81</v>
      </c>
      <c r="B60" s="307" t="s">
        <v>289</v>
      </c>
      <c r="C60" s="308"/>
      <c r="D60" s="113">
        <v>3.0610274237157205</v>
      </c>
      <c r="E60" s="115">
        <v>317</v>
      </c>
      <c r="F60" s="114">
        <v>322</v>
      </c>
      <c r="G60" s="114">
        <v>324</v>
      </c>
      <c r="H60" s="114">
        <v>319</v>
      </c>
      <c r="I60" s="140">
        <v>330</v>
      </c>
      <c r="J60" s="115">
        <v>-13</v>
      </c>
      <c r="K60" s="116">
        <v>-3.9393939393939394</v>
      </c>
    </row>
    <row r="61" spans="1:11" ht="14.1" customHeight="1" x14ac:dyDescent="0.2">
      <c r="A61" s="306" t="s">
        <v>290</v>
      </c>
      <c r="B61" s="307" t="s">
        <v>291</v>
      </c>
      <c r="C61" s="308"/>
      <c r="D61" s="113">
        <v>1.2746234067207416</v>
      </c>
      <c r="E61" s="115">
        <v>132</v>
      </c>
      <c r="F61" s="114">
        <v>130</v>
      </c>
      <c r="G61" s="114">
        <v>133</v>
      </c>
      <c r="H61" s="114">
        <v>135</v>
      </c>
      <c r="I61" s="140">
        <v>139</v>
      </c>
      <c r="J61" s="115">
        <v>-7</v>
      </c>
      <c r="K61" s="116">
        <v>-5.0359712230215825</v>
      </c>
    </row>
    <row r="62" spans="1:11" ht="14.1" customHeight="1" x14ac:dyDescent="0.2">
      <c r="A62" s="306" t="s">
        <v>292</v>
      </c>
      <c r="B62" s="307" t="s">
        <v>293</v>
      </c>
      <c r="C62" s="308"/>
      <c r="D62" s="113">
        <v>0.69524913093858631</v>
      </c>
      <c r="E62" s="115">
        <v>72</v>
      </c>
      <c r="F62" s="114">
        <v>72</v>
      </c>
      <c r="G62" s="114">
        <v>72</v>
      </c>
      <c r="H62" s="114">
        <v>66</v>
      </c>
      <c r="I62" s="140">
        <v>69</v>
      </c>
      <c r="J62" s="115">
        <v>3</v>
      </c>
      <c r="K62" s="116">
        <v>4.3478260869565215</v>
      </c>
    </row>
    <row r="63" spans="1:11" ht="14.1" customHeight="1" x14ac:dyDescent="0.2">
      <c r="A63" s="306"/>
      <c r="B63" s="307" t="s">
        <v>294</v>
      </c>
      <c r="C63" s="308"/>
      <c r="D63" s="113">
        <v>0.65662417921977601</v>
      </c>
      <c r="E63" s="115">
        <v>68</v>
      </c>
      <c r="F63" s="114">
        <v>67</v>
      </c>
      <c r="G63" s="114">
        <v>67</v>
      </c>
      <c r="H63" s="114">
        <v>63</v>
      </c>
      <c r="I63" s="140">
        <v>66</v>
      </c>
      <c r="J63" s="115">
        <v>2</v>
      </c>
      <c r="K63" s="116">
        <v>3.0303030303030303</v>
      </c>
    </row>
    <row r="64" spans="1:11" ht="14.1" customHeight="1" x14ac:dyDescent="0.2">
      <c r="A64" s="306" t="s">
        <v>295</v>
      </c>
      <c r="B64" s="307" t="s">
        <v>296</v>
      </c>
      <c r="C64" s="308"/>
      <c r="D64" s="113">
        <v>4.828118964851294E-2</v>
      </c>
      <c r="E64" s="115">
        <v>5</v>
      </c>
      <c r="F64" s="114">
        <v>6</v>
      </c>
      <c r="G64" s="114">
        <v>6</v>
      </c>
      <c r="H64" s="114">
        <v>6</v>
      </c>
      <c r="I64" s="140">
        <v>6</v>
      </c>
      <c r="J64" s="115">
        <v>-1</v>
      </c>
      <c r="K64" s="116">
        <v>-16.666666666666668</v>
      </c>
    </row>
    <row r="65" spans="1:11" ht="14.1" customHeight="1" x14ac:dyDescent="0.2">
      <c r="A65" s="306" t="s">
        <v>297</v>
      </c>
      <c r="B65" s="307" t="s">
        <v>298</v>
      </c>
      <c r="C65" s="308"/>
      <c r="D65" s="113">
        <v>0.84009269988412516</v>
      </c>
      <c r="E65" s="115">
        <v>87</v>
      </c>
      <c r="F65" s="114">
        <v>88</v>
      </c>
      <c r="G65" s="114">
        <v>86</v>
      </c>
      <c r="H65" s="114">
        <v>83</v>
      </c>
      <c r="I65" s="140">
        <v>87</v>
      </c>
      <c r="J65" s="115">
        <v>0</v>
      </c>
      <c r="K65" s="116">
        <v>0</v>
      </c>
    </row>
    <row r="66" spans="1:11" ht="14.1" customHeight="1" x14ac:dyDescent="0.2">
      <c r="A66" s="306">
        <v>82</v>
      </c>
      <c r="B66" s="307" t="s">
        <v>299</v>
      </c>
      <c r="C66" s="308"/>
      <c r="D66" s="113">
        <v>1.8250289687137891</v>
      </c>
      <c r="E66" s="115">
        <v>189</v>
      </c>
      <c r="F66" s="114">
        <v>193</v>
      </c>
      <c r="G66" s="114">
        <v>197</v>
      </c>
      <c r="H66" s="114">
        <v>185</v>
      </c>
      <c r="I66" s="140">
        <v>189</v>
      </c>
      <c r="J66" s="115">
        <v>0</v>
      </c>
      <c r="K66" s="116">
        <v>0</v>
      </c>
    </row>
    <row r="67" spans="1:11" ht="14.1" customHeight="1" x14ac:dyDescent="0.2">
      <c r="A67" s="306" t="s">
        <v>300</v>
      </c>
      <c r="B67" s="307" t="s">
        <v>301</v>
      </c>
      <c r="C67" s="308"/>
      <c r="D67" s="113">
        <v>0.68559289300888371</v>
      </c>
      <c r="E67" s="115">
        <v>71</v>
      </c>
      <c r="F67" s="114">
        <v>75</v>
      </c>
      <c r="G67" s="114">
        <v>81</v>
      </c>
      <c r="H67" s="114">
        <v>77</v>
      </c>
      <c r="I67" s="140">
        <v>78</v>
      </c>
      <c r="J67" s="115">
        <v>-7</v>
      </c>
      <c r="K67" s="116">
        <v>-8.9743589743589745</v>
      </c>
    </row>
    <row r="68" spans="1:11" ht="14.1" customHeight="1" x14ac:dyDescent="0.2">
      <c r="A68" s="306" t="s">
        <v>302</v>
      </c>
      <c r="B68" s="307" t="s">
        <v>303</v>
      </c>
      <c r="C68" s="308"/>
      <c r="D68" s="113">
        <v>0.74353032058709922</v>
      </c>
      <c r="E68" s="115">
        <v>77</v>
      </c>
      <c r="F68" s="114">
        <v>78</v>
      </c>
      <c r="G68" s="114">
        <v>78</v>
      </c>
      <c r="H68" s="114">
        <v>73</v>
      </c>
      <c r="I68" s="140">
        <v>76</v>
      </c>
      <c r="J68" s="115">
        <v>1</v>
      </c>
      <c r="K68" s="116">
        <v>1.3157894736842106</v>
      </c>
    </row>
    <row r="69" spans="1:11" ht="14.1" customHeight="1" x14ac:dyDescent="0.2">
      <c r="A69" s="306">
        <v>83</v>
      </c>
      <c r="B69" s="307" t="s">
        <v>304</v>
      </c>
      <c r="C69" s="308"/>
      <c r="D69" s="113">
        <v>3.2155272305909617</v>
      </c>
      <c r="E69" s="115">
        <v>333</v>
      </c>
      <c r="F69" s="114">
        <v>342</v>
      </c>
      <c r="G69" s="114">
        <v>339</v>
      </c>
      <c r="H69" s="114">
        <v>354</v>
      </c>
      <c r="I69" s="140">
        <v>345</v>
      </c>
      <c r="J69" s="115">
        <v>-12</v>
      </c>
      <c r="K69" s="116">
        <v>-3.4782608695652173</v>
      </c>
    </row>
    <row r="70" spans="1:11" ht="14.1" customHeight="1" x14ac:dyDescent="0.2">
      <c r="A70" s="306" t="s">
        <v>305</v>
      </c>
      <c r="B70" s="307" t="s">
        <v>306</v>
      </c>
      <c r="C70" s="308"/>
      <c r="D70" s="113">
        <v>1.2939358825801468</v>
      </c>
      <c r="E70" s="115">
        <v>134</v>
      </c>
      <c r="F70" s="114">
        <v>136</v>
      </c>
      <c r="G70" s="114">
        <v>136</v>
      </c>
      <c r="H70" s="114">
        <v>145</v>
      </c>
      <c r="I70" s="140">
        <v>140</v>
      </c>
      <c r="J70" s="115">
        <v>-6</v>
      </c>
      <c r="K70" s="116">
        <v>-4.2857142857142856</v>
      </c>
    </row>
    <row r="71" spans="1:11" ht="14.1" customHeight="1" x14ac:dyDescent="0.2">
      <c r="A71" s="306"/>
      <c r="B71" s="307" t="s">
        <v>307</v>
      </c>
      <c r="C71" s="308"/>
      <c r="D71" s="113">
        <v>0.69524913093858631</v>
      </c>
      <c r="E71" s="115">
        <v>72</v>
      </c>
      <c r="F71" s="114">
        <v>77</v>
      </c>
      <c r="G71" s="114">
        <v>83</v>
      </c>
      <c r="H71" s="114">
        <v>90</v>
      </c>
      <c r="I71" s="140">
        <v>87</v>
      </c>
      <c r="J71" s="115">
        <v>-15</v>
      </c>
      <c r="K71" s="116">
        <v>-17.241379310344829</v>
      </c>
    </row>
    <row r="72" spans="1:11" ht="14.1" customHeight="1" x14ac:dyDescent="0.2">
      <c r="A72" s="306">
        <v>84</v>
      </c>
      <c r="B72" s="307" t="s">
        <v>308</v>
      </c>
      <c r="C72" s="308"/>
      <c r="D72" s="113">
        <v>1.3808420239474701</v>
      </c>
      <c r="E72" s="115">
        <v>143</v>
      </c>
      <c r="F72" s="114">
        <v>136</v>
      </c>
      <c r="G72" s="114">
        <v>135</v>
      </c>
      <c r="H72" s="114">
        <v>133</v>
      </c>
      <c r="I72" s="140">
        <v>137</v>
      </c>
      <c r="J72" s="115">
        <v>6</v>
      </c>
      <c r="K72" s="116">
        <v>4.3795620437956204</v>
      </c>
    </row>
    <row r="73" spans="1:11" ht="14.1" customHeight="1" x14ac:dyDescent="0.2">
      <c r="A73" s="306" t="s">
        <v>309</v>
      </c>
      <c r="B73" s="307" t="s">
        <v>310</v>
      </c>
      <c r="C73" s="308"/>
      <c r="D73" s="113">
        <v>0.36693704132869837</v>
      </c>
      <c r="E73" s="115">
        <v>38</v>
      </c>
      <c r="F73" s="114">
        <v>38</v>
      </c>
      <c r="G73" s="114">
        <v>40</v>
      </c>
      <c r="H73" s="114">
        <v>39</v>
      </c>
      <c r="I73" s="140">
        <v>42</v>
      </c>
      <c r="J73" s="115">
        <v>-4</v>
      </c>
      <c r="K73" s="116">
        <v>-9.5238095238095237</v>
      </c>
    </row>
    <row r="74" spans="1:11" ht="14.1" customHeight="1" x14ac:dyDescent="0.2">
      <c r="A74" s="306" t="s">
        <v>311</v>
      </c>
      <c r="B74" s="307" t="s">
        <v>312</v>
      </c>
      <c r="C74" s="308"/>
      <c r="D74" s="113">
        <v>0.14484356894553882</v>
      </c>
      <c r="E74" s="115">
        <v>15</v>
      </c>
      <c r="F74" s="114">
        <v>16</v>
      </c>
      <c r="G74" s="114">
        <v>15</v>
      </c>
      <c r="H74" s="114">
        <v>11</v>
      </c>
      <c r="I74" s="140">
        <v>11</v>
      </c>
      <c r="J74" s="115">
        <v>4</v>
      </c>
      <c r="K74" s="116">
        <v>36.363636363636367</v>
      </c>
    </row>
    <row r="75" spans="1:11" ht="14.1" customHeight="1" x14ac:dyDescent="0.2">
      <c r="A75" s="306" t="s">
        <v>313</v>
      </c>
      <c r="B75" s="307" t="s">
        <v>314</v>
      </c>
      <c r="C75" s="308"/>
      <c r="D75" s="113">
        <v>6.7593665507918121E-2</v>
      </c>
      <c r="E75" s="115">
        <v>7</v>
      </c>
      <c r="F75" s="114">
        <v>7</v>
      </c>
      <c r="G75" s="114">
        <v>7</v>
      </c>
      <c r="H75" s="114">
        <v>8</v>
      </c>
      <c r="I75" s="140">
        <v>8</v>
      </c>
      <c r="J75" s="115">
        <v>-1</v>
      </c>
      <c r="K75" s="116">
        <v>-12.5</v>
      </c>
    </row>
    <row r="76" spans="1:11" ht="14.1" customHeight="1" x14ac:dyDescent="0.2">
      <c r="A76" s="306">
        <v>91</v>
      </c>
      <c r="B76" s="307" t="s">
        <v>315</v>
      </c>
      <c r="C76" s="308"/>
      <c r="D76" s="113">
        <v>3.8624951718810349E-2</v>
      </c>
      <c r="E76" s="115">
        <v>4</v>
      </c>
      <c r="F76" s="114" t="s">
        <v>513</v>
      </c>
      <c r="G76" s="114" t="s">
        <v>513</v>
      </c>
      <c r="H76" s="114" t="s">
        <v>513</v>
      </c>
      <c r="I76" s="140" t="s">
        <v>513</v>
      </c>
      <c r="J76" s="115" t="s">
        <v>513</v>
      </c>
      <c r="K76" s="116" t="s">
        <v>513</v>
      </c>
    </row>
    <row r="77" spans="1:11" ht="14.1" customHeight="1" x14ac:dyDescent="0.2">
      <c r="A77" s="306">
        <v>92</v>
      </c>
      <c r="B77" s="307" t="s">
        <v>316</v>
      </c>
      <c r="C77" s="308"/>
      <c r="D77" s="113">
        <v>0.30899961375048279</v>
      </c>
      <c r="E77" s="115">
        <v>32</v>
      </c>
      <c r="F77" s="114">
        <v>32</v>
      </c>
      <c r="G77" s="114">
        <v>34</v>
      </c>
      <c r="H77" s="114">
        <v>35</v>
      </c>
      <c r="I77" s="140">
        <v>31</v>
      </c>
      <c r="J77" s="115">
        <v>1</v>
      </c>
      <c r="K77" s="116">
        <v>3.225806451612903</v>
      </c>
    </row>
    <row r="78" spans="1:11" ht="14.1" customHeight="1" x14ac:dyDescent="0.2">
      <c r="A78" s="306">
        <v>93</v>
      </c>
      <c r="B78" s="307" t="s">
        <v>317</v>
      </c>
      <c r="C78" s="308"/>
      <c r="D78" s="113">
        <v>7.7249903437620698E-2</v>
      </c>
      <c r="E78" s="115">
        <v>8</v>
      </c>
      <c r="F78" s="114">
        <v>9</v>
      </c>
      <c r="G78" s="114">
        <v>8</v>
      </c>
      <c r="H78" s="114">
        <v>11</v>
      </c>
      <c r="I78" s="140">
        <v>11</v>
      </c>
      <c r="J78" s="115">
        <v>-3</v>
      </c>
      <c r="K78" s="116">
        <v>-27.272727272727273</v>
      </c>
    </row>
    <row r="79" spans="1:11" ht="14.1" customHeight="1" x14ac:dyDescent="0.2">
      <c r="A79" s="306">
        <v>94</v>
      </c>
      <c r="B79" s="307" t="s">
        <v>318</v>
      </c>
      <c r="C79" s="308"/>
      <c r="D79" s="113">
        <v>0.95596755504055619</v>
      </c>
      <c r="E79" s="115">
        <v>99</v>
      </c>
      <c r="F79" s="114">
        <v>105</v>
      </c>
      <c r="G79" s="114">
        <v>103</v>
      </c>
      <c r="H79" s="114">
        <v>103</v>
      </c>
      <c r="I79" s="140">
        <v>108</v>
      </c>
      <c r="J79" s="115">
        <v>-9</v>
      </c>
      <c r="K79" s="116">
        <v>-8.3333333333333339</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5.252993433758208</v>
      </c>
      <c r="E81" s="143">
        <v>544</v>
      </c>
      <c r="F81" s="144">
        <v>567</v>
      </c>
      <c r="G81" s="144">
        <v>558</v>
      </c>
      <c r="H81" s="144">
        <v>585</v>
      </c>
      <c r="I81" s="145">
        <v>578</v>
      </c>
      <c r="J81" s="143">
        <v>-34</v>
      </c>
      <c r="K81" s="146">
        <v>-5.882352941176471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3230</v>
      </c>
      <c r="G12" s="536">
        <v>2299</v>
      </c>
      <c r="H12" s="536">
        <v>3613</v>
      </c>
      <c r="I12" s="536">
        <v>2902</v>
      </c>
      <c r="J12" s="537">
        <v>3349</v>
      </c>
      <c r="K12" s="538">
        <v>-119</v>
      </c>
      <c r="L12" s="349">
        <v>-3.5532994923857868</v>
      </c>
    </row>
    <row r="13" spans="1:17" s="110" customFormat="1" ht="15" customHeight="1" x14ac:dyDescent="0.2">
      <c r="A13" s="350" t="s">
        <v>344</v>
      </c>
      <c r="B13" s="351" t="s">
        <v>345</v>
      </c>
      <c r="C13" s="347"/>
      <c r="D13" s="347"/>
      <c r="E13" s="348"/>
      <c r="F13" s="536">
        <v>2172</v>
      </c>
      <c r="G13" s="536">
        <v>1305</v>
      </c>
      <c r="H13" s="536">
        <v>2183</v>
      </c>
      <c r="I13" s="536">
        <v>1894</v>
      </c>
      <c r="J13" s="537">
        <v>2209</v>
      </c>
      <c r="K13" s="538">
        <v>-37</v>
      </c>
      <c r="L13" s="349">
        <v>-1.6749660479855137</v>
      </c>
    </row>
    <row r="14" spans="1:17" s="110" customFormat="1" ht="22.5" customHeight="1" x14ac:dyDescent="0.2">
      <c r="A14" s="350"/>
      <c r="B14" s="351" t="s">
        <v>346</v>
      </c>
      <c r="C14" s="347"/>
      <c r="D14" s="347"/>
      <c r="E14" s="348"/>
      <c r="F14" s="536">
        <v>1058</v>
      </c>
      <c r="G14" s="536">
        <v>994</v>
      </c>
      <c r="H14" s="536">
        <v>1430</v>
      </c>
      <c r="I14" s="536">
        <v>1008</v>
      </c>
      <c r="J14" s="537">
        <v>1140</v>
      </c>
      <c r="K14" s="538">
        <v>-82</v>
      </c>
      <c r="L14" s="349">
        <v>-7.192982456140351</v>
      </c>
    </row>
    <row r="15" spans="1:17" s="110" customFormat="1" ht="15" customHeight="1" x14ac:dyDescent="0.2">
      <c r="A15" s="350" t="s">
        <v>347</v>
      </c>
      <c r="B15" s="351" t="s">
        <v>108</v>
      </c>
      <c r="C15" s="347"/>
      <c r="D15" s="347"/>
      <c r="E15" s="348"/>
      <c r="F15" s="536">
        <v>616</v>
      </c>
      <c r="G15" s="536">
        <v>510</v>
      </c>
      <c r="H15" s="536">
        <v>1251</v>
      </c>
      <c r="I15" s="536">
        <v>641</v>
      </c>
      <c r="J15" s="537">
        <v>672</v>
      </c>
      <c r="K15" s="538">
        <v>-56</v>
      </c>
      <c r="L15" s="349">
        <v>-8.3333333333333339</v>
      </c>
    </row>
    <row r="16" spans="1:17" s="110" customFormat="1" ht="15" customHeight="1" x14ac:dyDescent="0.2">
      <c r="A16" s="350"/>
      <c r="B16" s="351" t="s">
        <v>109</v>
      </c>
      <c r="C16" s="347"/>
      <c r="D16" s="347"/>
      <c r="E16" s="348"/>
      <c r="F16" s="536">
        <v>2250</v>
      </c>
      <c r="G16" s="536">
        <v>1529</v>
      </c>
      <c r="H16" s="536">
        <v>2086</v>
      </c>
      <c r="I16" s="536">
        <v>1968</v>
      </c>
      <c r="J16" s="537">
        <v>2318</v>
      </c>
      <c r="K16" s="538">
        <v>-68</v>
      </c>
      <c r="L16" s="349">
        <v>-2.9335634167385676</v>
      </c>
    </row>
    <row r="17" spans="1:12" s="110" customFormat="1" ht="15" customHeight="1" x14ac:dyDescent="0.2">
      <c r="A17" s="350"/>
      <c r="B17" s="351" t="s">
        <v>110</v>
      </c>
      <c r="C17" s="347"/>
      <c r="D17" s="347"/>
      <c r="E17" s="348"/>
      <c r="F17" s="536">
        <v>329</v>
      </c>
      <c r="G17" s="536">
        <v>234</v>
      </c>
      <c r="H17" s="536">
        <v>236</v>
      </c>
      <c r="I17" s="536">
        <v>240</v>
      </c>
      <c r="J17" s="537">
        <v>313</v>
      </c>
      <c r="K17" s="538">
        <v>16</v>
      </c>
      <c r="L17" s="349">
        <v>5.1118210862619806</v>
      </c>
    </row>
    <row r="18" spans="1:12" s="110" customFormat="1" ht="15" customHeight="1" x14ac:dyDescent="0.2">
      <c r="A18" s="350"/>
      <c r="B18" s="351" t="s">
        <v>111</v>
      </c>
      <c r="C18" s="347"/>
      <c r="D18" s="347"/>
      <c r="E18" s="348"/>
      <c r="F18" s="536">
        <v>35</v>
      </c>
      <c r="G18" s="536">
        <v>26</v>
      </c>
      <c r="H18" s="536">
        <v>40</v>
      </c>
      <c r="I18" s="536">
        <v>53</v>
      </c>
      <c r="J18" s="537">
        <v>46</v>
      </c>
      <c r="K18" s="538">
        <v>-11</v>
      </c>
      <c r="L18" s="349">
        <v>-23.913043478260871</v>
      </c>
    </row>
    <row r="19" spans="1:12" s="110" customFormat="1" ht="15" customHeight="1" x14ac:dyDescent="0.2">
      <c r="A19" s="118" t="s">
        <v>113</v>
      </c>
      <c r="B19" s="119" t="s">
        <v>181</v>
      </c>
      <c r="C19" s="347"/>
      <c r="D19" s="347"/>
      <c r="E19" s="348"/>
      <c r="F19" s="536">
        <v>2164</v>
      </c>
      <c r="G19" s="536">
        <v>1346</v>
      </c>
      <c r="H19" s="536">
        <v>2582</v>
      </c>
      <c r="I19" s="536">
        <v>1955</v>
      </c>
      <c r="J19" s="537">
        <v>2311</v>
      </c>
      <c r="K19" s="538">
        <v>-147</v>
      </c>
      <c r="L19" s="349">
        <v>-6.3608827347468626</v>
      </c>
    </row>
    <row r="20" spans="1:12" s="110" customFormat="1" ht="15" customHeight="1" x14ac:dyDescent="0.2">
      <c r="A20" s="118"/>
      <c r="B20" s="119" t="s">
        <v>182</v>
      </c>
      <c r="C20" s="347"/>
      <c r="D20" s="347"/>
      <c r="E20" s="348"/>
      <c r="F20" s="536">
        <v>1066</v>
      </c>
      <c r="G20" s="536">
        <v>953</v>
      </c>
      <c r="H20" s="536">
        <v>1031</v>
      </c>
      <c r="I20" s="536">
        <v>947</v>
      </c>
      <c r="J20" s="537">
        <v>1038</v>
      </c>
      <c r="K20" s="538">
        <v>28</v>
      </c>
      <c r="L20" s="349">
        <v>2.6974951830443161</v>
      </c>
    </row>
    <row r="21" spans="1:12" s="110" customFormat="1" ht="15" customHeight="1" x14ac:dyDescent="0.2">
      <c r="A21" s="118" t="s">
        <v>113</v>
      </c>
      <c r="B21" s="119" t="s">
        <v>116</v>
      </c>
      <c r="C21" s="347"/>
      <c r="D21" s="347"/>
      <c r="E21" s="348"/>
      <c r="F21" s="536">
        <v>1623</v>
      </c>
      <c r="G21" s="536">
        <v>1366</v>
      </c>
      <c r="H21" s="536">
        <v>2271</v>
      </c>
      <c r="I21" s="536">
        <v>1439</v>
      </c>
      <c r="J21" s="537">
        <v>1798</v>
      </c>
      <c r="K21" s="538">
        <v>-175</v>
      </c>
      <c r="L21" s="349">
        <v>-9.733036707452726</v>
      </c>
    </row>
    <row r="22" spans="1:12" s="110" customFormat="1" ht="15" customHeight="1" x14ac:dyDescent="0.2">
      <c r="A22" s="118"/>
      <c r="B22" s="119" t="s">
        <v>117</v>
      </c>
      <c r="C22" s="347"/>
      <c r="D22" s="347"/>
      <c r="E22" s="348"/>
      <c r="F22" s="536">
        <v>1602</v>
      </c>
      <c r="G22" s="536">
        <v>933</v>
      </c>
      <c r="H22" s="536">
        <v>1338</v>
      </c>
      <c r="I22" s="536">
        <v>1462</v>
      </c>
      <c r="J22" s="537">
        <v>1549</v>
      </c>
      <c r="K22" s="538">
        <v>53</v>
      </c>
      <c r="L22" s="349">
        <v>3.4215622982569398</v>
      </c>
    </row>
    <row r="23" spans="1:12" s="110" customFormat="1" ht="15" customHeight="1" x14ac:dyDescent="0.2">
      <c r="A23" s="352" t="s">
        <v>347</v>
      </c>
      <c r="B23" s="353" t="s">
        <v>193</v>
      </c>
      <c r="C23" s="354"/>
      <c r="D23" s="354"/>
      <c r="E23" s="355"/>
      <c r="F23" s="539">
        <v>63</v>
      </c>
      <c r="G23" s="539">
        <v>84</v>
      </c>
      <c r="H23" s="539">
        <v>598</v>
      </c>
      <c r="I23" s="539">
        <v>51</v>
      </c>
      <c r="J23" s="540">
        <v>110</v>
      </c>
      <c r="K23" s="541">
        <v>-47</v>
      </c>
      <c r="L23" s="356">
        <v>-42.727272727272727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47.5</v>
      </c>
      <c r="G25" s="542">
        <v>46.6</v>
      </c>
      <c r="H25" s="542">
        <v>43.9</v>
      </c>
      <c r="I25" s="542">
        <v>47.3</v>
      </c>
      <c r="J25" s="542">
        <v>45.4</v>
      </c>
      <c r="K25" s="543" t="s">
        <v>349</v>
      </c>
      <c r="L25" s="364">
        <v>2.1000000000000014</v>
      </c>
    </row>
    <row r="26" spans="1:12" s="110" customFormat="1" ht="15" customHeight="1" x14ac:dyDescent="0.2">
      <c r="A26" s="365" t="s">
        <v>105</v>
      </c>
      <c r="B26" s="366" t="s">
        <v>345</v>
      </c>
      <c r="C26" s="362"/>
      <c r="D26" s="362"/>
      <c r="E26" s="363"/>
      <c r="F26" s="542">
        <v>47.4</v>
      </c>
      <c r="G26" s="542">
        <v>45.5</v>
      </c>
      <c r="H26" s="542">
        <v>40.799999999999997</v>
      </c>
      <c r="I26" s="542">
        <v>47.3</v>
      </c>
      <c r="J26" s="544">
        <v>46</v>
      </c>
      <c r="K26" s="543" t="s">
        <v>349</v>
      </c>
      <c r="L26" s="364">
        <v>1.3999999999999986</v>
      </c>
    </row>
    <row r="27" spans="1:12" s="110" customFormat="1" ht="15" customHeight="1" x14ac:dyDescent="0.2">
      <c r="A27" s="365"/>
      <c r="B27" s="366" t="s">
        <v>346</v>
      </c>
      <c r="C27" s="362"/>
      <c r="D27" s="362"/>
      <c r="E27" s="363"/>
      <c r="F27" s="542">
        <v>47.8</v>
      </c>
      <c r="G27" s="542">
        <v>48</v>
      </c>
      <c r="H27" s="542">
        <v>48.9</v>
      </c>
      <c r="I27" s="542">
        <v>47.2</v>
      </c>
      <c r="J27" s="542">
        <v>44.1</v>
      </c>
      <c r="K27" s="543" t="s">
        <v>349</v>
      </c>
      <c r="L27" s="364">
        <v>3.6999999999999957</v>
      </c>
    </row>
    <row r="28" spans="1:12" s="110" customFormat="1" ht="15" customHeight="1" x14ac:dyDescent="0.2">
      <c r="A28" s="365" t="s">
        <v>113</v>
      </c>
      <c r="B28" s="366" t="s">
        <v>108</v>
      </c>
      <c r="C28" s="362"/>
      <c r="D28" s="362"/>
      <c r="E28" s="363"/>
      <c r="F28" s="542">
        <v>50.4</v>
      </c>
      <c r="G28" s="542">
        <v>45.4</v>
      </c>
      <c r="H28" s="542">
        <v>46.1</v>
      </c>
      <c r="I28" s="542">
        <v>51.4</v>
      </c>
      <c r="J28" s="542">
        <v>51.9</v>
      </c>
      <c r="K28" s="543" t="s">
        <v>349</v>
      </c>
      <c r="L28" s="364">
        <v>-1.5</v>
      </c>
    </row>
    <row r="29" spans="1:12" s="110" customFormat="1" ht="11.25" x14ac:dyDescent="0.2">
      <c r="A29" s="365"/>
      <c r="B29" s="366" t="s">
        <v>109</v>
      </c>
      <c r="C29" s="362"/>
      <c r="D29" s="362"/>
      <c r="E29" s="363"/>
      <c r="F29" s="542">
        <v>45.7</v>
      </c>
      <c r="G29" s="542">
        <v>46.3</v>
      </c>
      <c r="H29" s="542">
        <v>42.8</v>
      </c>
      <c r="I29" s="542">
        <v>45.6</v>
      </c>
      <c r="J29" s="544">
        <v>44</v>
      </c>
      <c r="K29" s="543" t="s">
        <v>349</v>
      </c>
      <c r="L29" s="364">
        <v>1.7000000000000028</v>
      </c>
    </row>
    <row r="30" spans="1:12" s="110" customFormat="1" ht="15" customHeight="1" x14ac:dyDescent="0.2">
      <c r="A30" s="365"/>
      <c r="B30" s="366" t="s">
        <v>110</v>
      </c>
      <c r="C30" s="362"/>
      <c r="D30" s="362"/>
      <c r="E30" s="363"/>
      <c r="F30" s="542">
        <v>55.6</v>
      </c>
      <c r="G30" s="542">
        <v>47.4</v>
      </c>
      <c r="H30" s="542">
        <v>46.6</v>
      </c>
      <c r="I30" s="542">
        <v>52.1</v>
      </c>
      <c r="J30" s="542">
        <v>44.7</v>
      </c>
      <c r="K30" s="543" t="s">
        <v>349</v>
      </c>
      <c r="L30" s="364">
        <v>10.899999999999999</v>
      </c>
    </row>
    <row r="31" spans="1:12" s="110" customFormat="1" ht="15" customHeight="1" x14ac:dyDescent="0.2">
      <c r="A31" s="365"/>
      <c r="B31" s="366" t="s">
        <v>111</v>
      </c>
      <c r="C31" s="362"/>
      <c r="D31" s="362"/>
      <c r="E31" s="363"/>
      <c r="F31" s="542">
        <v>42.9</v>
      </c>
      <c r="G31" s="542">
        <v>73.099999999999994</v>
      </c>
      <c r="H31" s="542">
        <v>47.5</v>
      </c>
      <c r="I31" s="542">
        <v>39.6</v>
      </c>
      <c r="J31" s="542">
        <v>37</v>
      </c>
      <c r="K31" s="543" t="s">
        <v>349</v>
      </c>
      <c r="L31" s="364">
        <v>5.8999999999999986</v>
      </c>
    </row>
    <row r="32" spans="1:12" s="110" customFormat="1" ht="15" customHeight="1" x14ac:dyDescent="0.2">
      <c r="A32" s="367" t="s">
        <v>113</v>
      </c>
      <c r="B32" s="368" t="s">
        <v>181</v>
      </c>
      <c r="C32" s="362"/>
      <c r="D32" s="362"/>
      <c r="E32" s="363"/>
      <c r="F32" s="542">
        <v>49.3</v>
      </c>
      <c r="G32" s="542">
        <v>50.8</v>
      </c>
      <c r="H32" s="542">
        <v>45.9</v>
      </c>
      <c r="I32" s="542">
        <v>50.8</v>
      </c>
      <c r="J32" s="544">
        <v>47.4</v>
      </c>
      <c r="K32" s="543" t="s">
        <v>349</v>
      </c>
      <c r="L32" s="364">
        <v>1.8999999999999986</v>
      </c>
    </row>
    <row r="33" spans="1:12" s="110" customFormat="1" ht="15" customHeight="1" x14ac:dyDescent="0.2">
      <c r="A33" s="367"/>
      <c r="B33" s="368" t="s">
        <v>182</v>
      </c>
      <c r="C33" s="362"/>
      <c r="D33" s="362"/>
      <c r="E33" s="363"/>
      <c r="F33" s="542">
        <v>43.9</v>
      </c>
      <c r="G33" s="542">
        <v>40.9</v>
      </c>
      <c r="H33" s="542">
        <v>40.1</v>
      </c>
      <c r="I33" s="542">
        <v>40.200000000000003</v>
      </c>
      <c r="J33" s="542">
        <v>41.1</v>
      </c>
      <c r="K33" s="543" t="s">
        <v>349</v>
      </c>
      <c r="L33" s="364">
        <v>2.7999999999999972</v>
      </c>
    </row>
    <row r="34" spans="1:12" s="369" customFormat="1" ht="15" customHeight="1" x14ac:dyDescent="0.2">
      <c r="A34" s="367" t="s">
        <v>113</v>
      </c>
      <c r="B34" s="368" t="s">
        <v>116</v>
      </c>
      <c r="C34" s="362"/>
      <c r="D34" s="362"/>
      <c r="E34" s="363"/>
      <c r="F34" s="542">
        <v>35.700000000000003</v>
      </c>
      <c r="G34" s="542">
        <v>40</v>
      </c>
      <c r="H34" s="542">
        <v>38.6</v>
      </c>
      <c r="I34" s="542">
        <v>36.200000000000003</v>
      </c>
      <c r="J34" s="542">
        <v>35</v>
      </c>
      <c r="K34" s="543" t="s">
        <v>349</v>
      </c>
      <c r="L34" s="364">
        <v>0.70000000000000284</v>
      </c>
    </row>
    <row r="35" spans="1:12" s="369" customFormat="1" ht="11.25" x14ac:dyDescent="0.2">
      <c r="A35" s="370"/>
      <c r="B35" s="371" t="s">
        <v>117</v>
      </c>
      <c r="C35" s="372"/>
      <c r="D35" s="372"/>
      <c r="E35" s="373"/>
      <c r="F35" s="545">
        <v>59.2</v>
      </c>
      <c r="G35" s="545">
        <v>55.7</v>
      </c>
      <c r="H35" s="545">
        <v>50.9</v>
      </c>
      <c r="I35" s="545">
        <v>57.7</v>
      </c>
      <c r="J35" s="546">
        <v>56.8</v>
      </c>
      <c r="K35" s="547" t="s">
        <v>349</v>
      </c>
      <c r="L35" s="374">
        <v>2.4000000000000057</v>
      </c>
    </row>
    <row r="36" spans="1:12" s="369" customFormat="1" ht="15.95" customHeight="1" x14ac:dyDescent="0.2">
      <c r="A36" s="375" t="s">
        <v>350</v>
      </c>
      <c r="B36" s="376"/>
      <c r="C36" s="377"/>
      <c r="D36" s="376"/>
      <c r="E36" s="378"/>
      <c r="F36" s="548">
        <v>3153</v>
      </c>
      <c r="G36" s="548">
        <v>2197</v>
      </c>
      <c r="H36" s="548">
        <v>2922</v>
      </c>
      <c r="I36" s="548">
        <v>2827</v>
      </c>
      <c r="J36" s="548">
        <v>3221</v>
      </c>
      <c r="K36" s="549">
        <v>-68</v>
      </c>
      <c r="L36" s="380">
        <v>-2.1111456069543619</v>
      </c>
    </row>
    <row r="37" spans="1:12" s="369" customFormat="1" ht="15.95" customHeight="1" x14ac:dyDescent="0.2">
      <c r="A37" s="381"/>
      <c r="B37" s="382" t="s">
        <v>113</v>
      </c>
      <c r="C37" s="382" t="s">
        <v>351</v>
      </c>
      <c r="D37" s="382"/>
      <c r="E37" s="383"/>
      <c r="F37" s="548">
        <v>1498</v>
      </c>
      <c r="G37" s="548">
        <v>1023</v>
      </c>
      <c r="H37" s="548">
        <v>1283</v>
      </c>
      <c r="I37" s="548">
        <v>1336</v>
      </c>
      <c r="J37" s="548">
        <v>1461</v>
      </c>
      <c r="K37" s="549">
        <v>37</v>
      </c>
      <c r="L37" s="380">
        <v>2.5325119780971939</v>
      </c>
    </row>
    <row r="38" spans="1:12" s="369" customFormat="1" ht="15.95" customHeight="1" x14ac:dyDescent="0.2">
      <c r="A38" s="381"/>
      <c r="B38" s="384" t="s">
        <v>105</v>
      </c>
      <c r="C38" s="384" t="s">
        <v>106</v>
      </c>
      <c r="D38" s="385"/>
      <c r="E38" s="383"/>
      <c r="F38" s="548">
        <v>2134</v>
      </c>
      <c r="G38" s="548">
        <v>1257</v>
      </c>
      <c r="H38" s="548">
        <v>1799</v>
      </c>
      <c r="I38" s="548">
        <v>1869</v>
      </c>
      <c r="J38" s="550">
        <v>2147</v>
      </c>
      <c r="K38" s="549">
        <v>-13</v>
      </c>
      <c r="L38" s="380">
        <v>-0.60549604098742427</v>
      </c>
    </row>
    <row r="39" spans="1:12" s="369" customFormat="1" ht="15.95" customHeight="1" x14ac:dyDescent="0.2">
      <c r="A39" s="381"/>
      <c r="B39" s="385"/>
      <c r="C39" s="382" t="s">
        <v>352</v>
      </c>
      <c r="D39" s="385"/>
      <c r="E39" s="383"/>
      <c r="F39" s="548">
        <v>1011</v>
      </c>
      <c r="G39" s="548">
        <v>572</v>
      </c>
      <c r="H39" s="548">
        <v>734</v>
      </c>
      <c r="I39" s="548">
        <v>884</v>
      </c>
      <c r="J39" s="548">
        <v>987</v>
      </c>
      <c r="K39" s="549">
        <v>24</v>
      </c>
      <c r="L39" s="380">
        <v>2.43161094224924</v>
      </c>
    </row>
    <row r="40" spans="1:12" s="369" customFormat="1" ht="15.95" customHeight="1" x14ac:dyDescent="0.2">
      <c r="A40" s="381"/>
      <c r="B40" s="384"/>
      <c r="C40" s="384" t="s">
        <v>107</v>
      </c>
      <c r="D40" s="385"/>
      <c r="E40" s="383"/>
      <c r="F40" s="548">
        <v>1019</v>
      </c>
      <c r="G40" s="548">
        <v>940</v>
      </c>
      <c r="H40" s="548">
        <v>1123</v>
      </c>
      <c r="I40" s="548">
        <v>958</v>
      </c>
      <c r="J40" s="548">
        <v>1074</v>
      </c>
      <c r="K40" s="549">
        <v>-55</v>
      </c>
      <c r="L40" s="380">
        <v>-5.1210428305400368</v>
      </c>
    </row>
    <row r="41" spans="1:12" s="369" customFormat="1" ht="24" customHeight="1" x14ac:dyDescent="0.2">
      <c r="A41" s="381"/>
      <c r="B41" s="385"/>
      <c r="C41" s="382" t="s">
        <v>352</v>
      </c>
      <c r="D41" s="385"/>
      <c r="E41" s="383"/>
      <c r="F41" s="548">
        <v>487</v>
      </c>
      <c r="G41" s="548">
        <v>451</v>
      </c>
      <c r="H41" s="548">
        <v>549</v>
      </c>
      <c r="I41" s="548">
        <v>452</v>
      </c>
      <c r="J41" s="550">
        <v>474</v>
      </c>
      <c r="K41" s="549">
        <v>13</v>
      </c>
      <c r="L41" s="380">
        <v>2.7426160337552741</v>
      </c>
    </row>
    <row r="42" spans="1:12" s="110" customFormat="1" ht="15" customHeight="1" x14ac:dyDescent="0.2">
      <c r="A42" s="381"/>
      <c r="B42" s="384" t="s">
        <v>113</v>
      </c>
      <c r="C42" s="384" t="s">
        <v>353</v>
      </c>
      <c r="D42" s="385"/>
      <c r="E42" s="383"/>
      <c r="F42" s="548">
        <v>560</v>
      </c>
      <c r="G42" s="548">
        <v>425</v>
      </c>
      <c r="H42" s="548">
        <v>635</v>
      </c>
      <c r="I42" s="548">
        <v>580</v>
      </c>
      <c r="J42" s="548">
        <v>570</v>
      </c>
      <c r="K42" s="549">
        <v>-10</v>
      </c>
      <c r="L42" s="380">
        <v>-1.7543859649122806</v>
      </c>
    </row>
    <row r="43" spans="1:12" s="110" customFormat="1" ht="15" customHeight="1" x14ac:dyDescent="0.2">
      <c r="A43" s="381"/>
      <c r="B43" s="385"/>
      <c r="C43" s="382" t="s">
        <v>352</v>
      </c>
      <c r="D43" s="385"/>
      <c r="E43" s="383"/>
      <c r="F43" s="548">
        <v>282</v>
      </c>
      <c r="G43" s="548">
        <v>193</v>
      </c>
      <c r="H43" s="548">
        <v>293</v>
      </c>
      <c r="I43" s="548">
        <v>298</v>
      </c>
      <c r="J43" s="548">
        <v>296</v>
      </c>
      <c r="K43" s="549">
        <v>-14</v>
      </c>
      <c r="L43" s="380">
        <v>-4.7297297297297298</v>
      </c>
    </row>
    <row r="44" spans="1:12" s="110" customFormat="1" ht="15" customHeight="1" x14ac:dyDescent="0.2">
      <c r="A44" s="381"/>
      <c r="B44" s="384"/>
      <c r="C44" s="366" t="s">
        <v>109</v>
      </c>
      <c r="D44" s="385"/>
      <c r="E44" s="383"/>
      <c r="F44" s="548">
        <v>2229</v>
      </c>
      <c r="G44" s="548">
        <v>1512</v>
      </c>
      <c r="H44" s="548">
        <v>2011</v>
      </c>
      <c r="I44" s="548">
        <v>1954</v>
      </c>
      <c r="J44" s="550">
        <v>2292</v>
      </c>
      <c r="K44" s="549">
        <v>-63</v>
      </c>
      <c r="L44" s="380">
        <v>-2.74869109947644</v>
      </c>
    </row>
    <row r="45" spans="1:12" s="110" customFormat="1" ht="15" customHeight="1" x14ac:dyDescent="0.2">
      <c r="A45" s="381"/>
      <c r="B45" s="385"/>
      <c r="C45" s="382" t="s">
        <v>352</v>
      </c>
      <c r="D45" s="385"/>
      <c r="E45" s="383"/>
      <c r="F45" s="548">
        <v>1018</v>
      </c>
      <c r="G45" s="548">
        <v>700</v>
      </c>
      <c r="H45" s="548">
        <v>861</v>
      </c>
      <c r="I45" s="548">
        <v>892</v>
      </c>
      <c r="J45" s="548">
        <v>1008</v>
      </c>
      <c r="K45" s="549">
        <v>10</v>
      </c>
      <c r="L45" s="380">
        <v>0.99206349206349209</v>
      </c>
    </row>
    <row r="46" spans="1:12" s="110" customFormat="1" ht="15" customHeight="1" x14ac:dyDescent="0.2">
      <c r="A46" s="381"/>
      <c r="B46" s="384"/>
      <c r="C46" s="366" t="s">
        <v>110</v>
      </c>
      <c r="D46" s="385"/>
      <c r="E46" s="383"/>
      <c r="F46" s="548">
        <v>329</v>
      </c>
      <c r="G46" s="548">
        <v>234</v>
      </c>
      <c r="H46" s="548">
        <v>236</v>
      </c>
      <c r="I46" s="548">
        <v>240</v>
      </c>
      <c r="J46" s="548">
        <v>313</v>
      </c>
      <c r="K46" s="549">
        <v>16</v>
      </c>
      <c r="L46" s="380">
        <v>5.1118210862619806</v>
      </c>
    </row>
    <row r="47" spans="1:12" s="110" customFormat="1" ht="15" customHeight="1" x14ac:dyDescent="0.2">
      <c r="A47" s="381"/>
      <c r="B47" s="385"/>
      <c r="C47" s="382" t="s">
        <v>352</v>
      </c>
      <c r="D47" s="385"/>
      <c r="E47" s="383"/>
      <c r="F47" s="548">
        <v>183</v>
      </c>
      <c r="G47" s="548">
        <v>111</v>
      </c>
      <c r="H47" s="548">
        <v>110</v>
      </c>
      <c r="I47" s="548">
        <v>125</v>
      </c>
      <c r="J47" s="550">
        <v>140</v>
      </c>
      <c r="K47" s="549">
        <v>43</v>
      </c>
      <c r="L47" s="380">
        <v>30.714285714285715</v>
      </c>
    </row>
    <row r="48" spans="1:12" s="110" customFormat="1" ht="15" customHeight="1" x14ac:dyDescent="0.2">
      <c r="A48" s="381"/>
      <c r="B48" s="385"/>
      <c r="C48" s="366" t="s">
        <v>111</v>
      </c>
      <c r="D48" s="386"/>
      <c r="E48" s="387"/>
      <c r="F48" s="548">
        <v>35</v>
      </c>
      <c r="G48" s="548">
        <v>26</v>
      </c>
      <c r="H48" s="548">
        <v>40</v>
      </c>
      <c r="I48" s="548">
        <v>53</v>
      </c>
      <c r="J48" s="548">
        <v>46</v>
      </c>
      <c r="K48" s="549">
        <v>-11</v>
      </c>
      <c r="L48" s="380">
        <v>-23.913043478260871</v>
      </c>
    </row>
    <row r="49" spans="1:12" s="110" customFormat="1" ht="15" customHeight="1" x14ac:dyDescent="0.2">
      <c r="A49" s="381"/>
      <c r="B49" s="385"/>
      <c r="C49" s="382" t="s">
        <v>352</v>
      </c>
      <c r="D49" s="385"/>
      <c r="E49" s="383"/>
      <c r="F49" s="548">
        <v>15</v>
      </c>
      <c r="G49" s="548">
        <v>19</v>
      </c>
      <c r="H49" s="548">
        <v>19</v>
      </c>
      <c r="I49" s="548">
        <v>21</v>
      </c>
      <c r="J49" s="548">
        <v>17</v>
      </c>
      <c r="K49" s="549">
        <v>-2</v>
      </c>
      <c r="L49" s="380">
        <v>-11.764705882352942</v>
      </c>
    </row>
    <row r="50" spans="1:12" s="110" customFormat="1" ht="15" customHeight="1" x14ac:dyDescent="0.2">
      <c r="A50" s="381"/>
      <c r="B50" s="384" t="s">
        <v>113</v>
      </c>
      <c r="C50" s="382" t="s">
        <v>181</v>
      </c>
      <c r="D50" s="385"/>
      <c r="E50" s="383"/>
      <c r="F50" s="548">
        <v>2097</v>
      </c>
      <c r="G50" s="548">
        <v>1249</v>
      </c>
      <c r="H50" s="548">
        <v>1913</v>
      </c>
      <c r="I50" s="548">
        <v>1884</v>
      </c>
      <c r="J50" s="550">
        <v>2190</v>
      </c>
      <c r="K50" s="549">
        <v>-93</v>
      </c>
      <c r="L50" s="380">
        <v>-4.2465753424657535</v>
      </c>
    </row>
    <row r="51" spans="1:12" s="110" customFormat="1" ht="15" customHeight="1" x14ac:dyDescent="0.2">
      <c r="A51" s="381"/>
      <c r="B51" s="385"/>
      <c r="C51" s="382" t="s">
        <v>352</v>
      </c>
      <c r="D51" s="385"/>
      <c r="E51" s="383"/>
      <c r="F51" s="548">
        <v>1034</v>
      </c>
      <c r="G51" s="548">
        <v>635</v>
      </c>
      <c r="H51" s="548">
        <v>878</v>
      </c>
      <c r="I51" s="548">
        <v>957</v>
      </c>
      <c r="J51" s="548">
        <v>1037</v>
      </c>
      <c r="K51" s="549">
        <v>-3</v>
      </c>
      <c r="L51" s="380">
        <v>-0.28929604628736738</v>
      </c>
    </row>
    <row r="52" spans="1:12" s="110" customFormat="1" ht="15" customHeight="1" x14ac:dyDescent="0.2">
      <c r="A52" s="381"/>
      <c r="B52" s="384"/>
      <c r="C52" s="382" t="s">
        <v>182</v>
      </c>
      <c r="D52" s="385"/>
      <c r="E52" s="383"/>
      <c r="F52" s="548">
        <v>1056</v>
      </c>
      <c r="G52" s="548">
        <v>948</v>
      </c>
      <c r="H52" s="548">
        <v>1009</v>
      </c>
      <c r="I52" s="548">
        <v>943</v>
      </c>
      <c r="J52" s="548">
        <v>1031</v>
      </c>
      <c r="K52" s="549">
        <v>25</v>
      </c>
      <c r="L52" s="380">
        <v>2.4248302618816684</v>
      </c>
    </row>
    <row r="53" spans="1:12" s="269" customFormat="1" ht="11.25" customHeight="1" x14ac:dyDescent="0.2">
      <c r="A53" s="381"/>
      <c r="B53" s="385"/>
      <c r="C53" s="382" t="s">
        <v>352</v>
      </c>
      <c r="D53" s="385"/>
      <c r="E53" s="383"/>
      <c r="F53" s="548">
        <v>464</v>
      </c>
      <c r="G53" s="548">
        <v>388</v>
      </c>
      <c r="H53" s="548">
        <v>405</v>
      </c>
      <c r="I53" s="548">
        <v>379</v>
      </c>
      <c r="J53" s="550">
        <v>424</v>
      </c>
      <c r="K53" s="549">
        <v>40</v>
      </c>
      <c r="L53" s="380">
        <v>9.433962264150944</v>
      </c>
    </row>
    <row r="54" spans="1:12" s="151" customFormat="1" ht="12.75" customHeight="1" x14ac:dyDescent="0.2">
      <c r="A54" s="381"/>
      <c r="B54" s="384" t="s">
        <v>113</v>
      </c>
      <c r="C54" s="384" t="s">
        <v>116</v>
      </c>
      <c r="D54" s="385"/>
      <c r="E54" s="383"/>
      <c r="F54" s="548">
        <v>1559</v>
      </c>
      <c r="G54" s="548">
        <v>1282</v>
      </c>
      <c r="H54" s="548">
        <v>1656</v>
      </c>
      <c r="I54" s="548">
        <v>1372</v>
      </c>
      <c r="J54" s="548">
        <v>1681</v>
      </c>
      <c r="K54" s="549">
        <v>-122</v>
      </c>
      <c r="L54" s="380">
        <v>-7.257584770969661</v>
      </c>
    </row>
    <row r="55" spans="1:12" ht="11.25" x14ac:dyDescent="0.2">
      <c r="A55" s="381"/>
      <c r="B55" s="385"/>
      <c r="C55" s="382" t="s">
        <v>352</v>
      </c>
      <c r="D55" s="385"/>
      <c r="E55" s="383"/>
      <c r="F55" s="548">
        <v>556</v>
      </c>
      <c r="G55" s="548">
        <v>513</v>
      </c>
      <c r="H55" s="548">
        <v>640</v>
      </c>
      <c r="I55" s="548">
        <v>497</v>
      </c>
      <c r="J55" s="548">
        <v>588</v>
      </c>
      <c r="K55" s="549">
        <v>-32</v>
      </c>
      <c r="L55" s="380">
        <v>-5.4421768707482991</v>
      </c>
    </row>
    <row r="56" spans="1:12" ht="14.25" customHeight="1" x14ac:dyDescent="0.2">
      <c r="A56" s="381"/>
      <c r="B56" s="385"/>
      <c r="C56" s="384" t="s">
        <v>117</v>
      </c>
      <c r="D56" s="385"/>
      <c r="E56" s="383"/>
      <c r="F56" s="548">
        <v>1589</v>
      </c>
      <c r="G56" s="548">
        <v>915</v>
      </c>
      <c r="H56" s="548">
        <v>1263</v>
      </c>
      <c r="I56" s="548">
        <v>1454</v>
      </c>
      <c r="J56" s="548">
        <v>1538</v>
      </c>
      <c r="K56" s="549">
        <v>51</v>
      </c>
      <c r="L56" s="380">
        <v>3.3159947984395317</v>
      </c>
    </row>
    <row r="57" spans="1:12" ht="18.75" customHeight="1" x14ac:dyDescent="0.2">
      <c r="A57" s="388"/>
      <c r="B57" s="389"/>
      <c r="C57" s="390" t="s">
        <v>352</v>
      </c>
      <c r="D57" s="389"/>
      <c r="E57" s="391"/>
      <c r="F57" s="551">
        <v>941</v>
      </c>
      <c r="G57" s="552">
        <v>510</v>
      </c>
      <c r="H57" s="552">
        <v>643</v>
      </c>
      <c r="I57" s="552">
        <v>839</v>
      </c>
      <c r="J57" s="552">
        <v>873</v>
      </c>
      <c r="K57" s="553">
        <f t="shared" ref="K57" si="0">IF(OR(F57=".",J57=".")=TRUE,".",IF(OR(F57="*",J57="*")=TRUE,"*",IF(AND(F57="-",J57="-")=TRUE,"-",IF(AND(ISNUMBER(J57),ISNUMBER(F57))=TRUE,IF(F57-J57=0,0,F57-J57),IF(ISNUMBER(F57)=TRUE,F57,-J57)))))</f>
        <v>68</v>
      </c>
      <c r="L57" s="392">
        <f t="shared" ref="L57" si="1">IF(K57 =".",".",IF(K57 ="*","*",IF(K57="-","-",IF(K57=0,0,IF(OR(J57="-",J57=".",F57="-",F57=".")=TRUE,"X",IF(J57=0,"0,0",IF(ABS(K57*100/J57)&gt;250,".X",(K57*100/J57))))))))</f>
        <v>7.7892325315005726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3230</v>
      </c>
      <c r="E11" s="114">
        <v>2299</v>
      </c>
      <c r="F11" s="114">
        <v>3613</v>
      </c>
      <c r="G11" s="114">
        <v>2902</v>
      </c>
      <c r="H11" s="140">
        <v>3349</v>
      </c>
      <c r="I11" s="115">
        <v>-119</v>
      </c>
      <c r="J11" s="116">
        <v>-3.5532994923857868</v>
      </c>
    </row>
    <row r="12" spans="1:15" s="110" customFormat="1" ht="24.95" customHeight="1" x14ac:dyDescent="0.2">
      <c r="A12" s="193" t="s">
        <v>132</v>
      </c>
      <c r="B12" s="194" t="s">
        <v>133</v>
      </c>
      <c r="C12" s="113">
        <v>21.269349845201237</v>
      </c>
      <c r="D12" s="115">
        <v>687</v>
      </c>
      <c r="E12" s="114">
        <v>306</v>
      </c>
      <c r="F12" s="114">
        <v>429</v>
      </c>
      <c r="G12" s="114">
        <v>653</v>
      </c>
      <c r="H12" s="140">
        <v>616</v>
      </c>
      <c r="I12" s="115">
        <v>71</v>
      </c>
      <c r="J12" s="116">
        <v>11.525974025974026</v>
      </c>
    </row>
    <row r="13" spans="1:15" s="110" customFormat="1" ht="24.95" customHeight="1" x14ac:dyDescent="0.2">
      <c r="A13" s="193" t="s">
        <v>134</v>
      </c>
      <c r="B13" s="199" t="s">
        <v>214</v>
      </c>
      <c r="C13" s="113">
        <v>0.804953560371517</v>
      </c>
      <c r="D13" s="115">
        <v>26</v>
      </c>
      <c r="E13" s="114">
        <v>12</v>
      </c>
      <c r="F13" s="114">
        <v>15</v>
      </c>
      <c r="G13" s="114">
        <v>10</v>
      </c>
      <c r="H13" s="140">
        <v>12</v>
      </c>
      <c r="I13" s="115">
        <v>14</v>
      </c>
      <c r="J13" s="116">
        <v>116.66666666666667</v>
      </c>
    </row>
    <row r="14" spans="1:15" s="287" customFormat="1" ht="24.95" customHeight="1" x14ac:dyDescent="0.2">
      <c r="A14" s="193" t="s">
        <v>215</v>
      </c>
      <c r="B14" s="199" t="s">
        <v>137</v>
      </c>
      <c r="C14" s="113">
        <v>10.309597523219814</v>
      </c>
      <c r="D14" s="115">
        <v>333</v>
      </c>
      <c r="E14" s="114">
        <v>223</v>
      </c>
      <c r="F14" s="114">
        <v>473</v>
      </c>
      <c r="G14" s="114">
        <v>310</v>
      </c>
      <c r="H14" s="140">
        <v>435</v>
      </c>
      <c r="I14" s="115">
        <v>-102</v>
      </c>
      <c r="J14" s="116">
        <v>-23.448275862068964</v>
      </c>
      <c r="K14" s="110"/>
      <c r="L14" s="110"/>
      <c r="M14" s="110"/>
      <c r="N14" s="110"/>
      <c r="O14" s="110"/>
    </row>
    <row r="15" spans="1:15" s="110" customFormat="1" ht="24.95" customHeight="1" x14ac:dyDescent="0.2">
      <c r="A15" s="193" t="s">
        <v>216</v>
      </c>
      <c r="B15" s="199" t="s">
        <v>217</v>
      </c>
      <c r="C15" s="113">
        <v>7.0897832817337463</v>
      </c>
      <c r="D15" s="115">
        <v>229</v>
      </c>
      <c r="E15" s="114">
        <v>120</v>
      </c>
      <c r="F15" s="114">
        <v>275</v>
      </c>
      <c r="G15" s="114">
        <v>190</v>
      </c>
      <c r="H15" s="140">
        <v>251</v>
      </c>
      <c r="I15" s="115">
        <v>-22</v>
      </c>
      <c r="J15" s="116">
        <v>-8.764940239043824</v>
      </c>
    </row>
    <row r="16" spans="1:15" s="287" customFormat="1" ht="24.95" customHeight="1" x14ac:dyDescent="0.2">
      <c r="A16" s="193" t="s">
        <v>218</v>
      </c>
      <c r="B16" s="199" t="s">
        <v>141</v>
      </c>
      <c r="C16" s="113">
        <v>2.4458204334365323</v>
      </c>
      <c r="D16" s="115">
        <v>79</v>
      </c>
      <c r="E16" s="114">
        <v>79</v>
      </c>
      <c r="F16" s="114">
        <v>138</v>
      </c>
      <c r="G16" s="114">
        <v>91</v>
      </c>
      <c r="H16" s="140">
        <v>146</v>
      </c>
      <c r="I16" s="115">
        <v>-67</v>
      </c>
      <c r="J16" s="116">
        <v>-45.890410958904113</v>
      </c>
      <c r="K16" s="110"/>
      <c r="L16" s="110"/>
      <c r="M16" s="110"/>
      <c r="N16" s="110"/>
      <c r="O16" s="110"/>
    </row>
    <row r="17" spans="1:15" s="110" customFormat="1" ht="24.95" customHeight="1" x14ac:dyDescent="0.2">
      <c r="A17" s="193" t="s">
        <v>142</v>
      </c>
      <c r="B17" s="199" t="s">
        <v>220</v>
      </c>
      <c r="C17" s="113">
        <v>0.77399380804953566</v>
      </c>
      <c r="D17" s="115">
        <v>25</v>
      </c>
      <c r="E17" s="114">
        <v>24</v>
      </c>
      <c r="F17" s="114">
        <v>60</v>
      </c>
      <c r="G17" s="114">
        <v>29</v>
      </c>
      <c r="H17" s="140">
        <v>38</v>
      </c>
      <c r="I17" s="115">
        <v>-13</v>
      </c>
      <c r="J17" s="116">
        <v>-34.210526315789473</v>
      </c>
    </row>
    <row r="18" spans="1:15" s="287" customFormat="1" ht="24.95" customHeight="1" x14ac:dyDescent="0.2">
      <c r="A18" s="201" t="s">
        <v>144</v>
      </c>
      <c r="B18" s="202" t="s">
        <v>145</v>
      </c>
      <c r="C18" s="113">
        <v>13.343653250773993</v>
      </c>
      <c r="D18" s="115">
        <v>431</v>
      </c>
      <c r="E18" s="114">
        <v>203</v>
      </c>
      <c r="F18" s="114">
        <v>478</v>
      </c>
      <c r="G18" s="114">
        <v>344</v>
      </c>
      <c r="H18" s="140">
        <v>381</v>
      </c>
      <c r="I18" s="115">
        <v>50</v>
      </c>
      <c r="J18" s="116">
        <v>13.123359580052494</v>
      </c>
      <c r="K18" s="110"/>
      <c r="L18" s="110"/>
      <c r="M18" s="110"/>
      <c r="N18" s="110"/>
      <c r="O18" s="110"/>
    </row>
    <row r="19" spans="1:15" s="110" customFormat="1" ht="24.95" customHeight="1" x14ac:dyDescent="0.2">
      <c r="A19" s="193" t="s">
        <v>146</v>
      </c>
      <c r="B19" s="199" t="s">
        <v>147</v>
      </c>
      <c r="C19" s="113">
        <v>9.7832817337461293</v>
      </c>
      <c r="D19" s="115">
        <v>316</v>
      </c>
      <c r="E19" s="114">
        <v>363</v>
      </c>
      <c r="F19" s="114">
        <v>473</v>
      </c>
      <c r="G19" s="114">
        <v>279</v>
      </c>
      <c r="H19" s="140">
        <v>406</v>
      </c>
      <c r="I19" s="115">
        <v>-90</v>
      </c>
      <c r="J19" s="116">
        <v>-22.167487684729064</v>
      </c>
    </row>
    <row r="20" spans="1:15" s="287" customFormat="1" ht="24.95" customHeight="1" x14ac:dyDescent="0.2">
      <c r="A20" s="193" t="s">
        <v>148</v>
      </c>
      <c r="B20" s="199" t="s">
        <v>149</v>
      </c>
      <c r="C20" s="113">
        <v>4.3034055727554179</v>
      </c>
      <c r="D20" s="115">
        <v>139</v>
      </c>
      <c r="E20" s="114">
        <v>158</v>
      </c>
      <c r="F20" s="114">
        <v>201</v>
      </c>
      <c r="G20" s="114">
        <v>177</v>
      </c>
      <c r="H20" s="140">
        <v>168</v>
      </c>
      <c r="I20" s="115">
        <v>-29</v>
      </c>
      <c r="J20" s="116">
        <v>-17.261904761904763</v>
      </c>
      <c r="K20" s="110"/>
      <c r="L20" s="110"/>
      <c r="M20" s="110"/>
      <c r="N20" s="110"/>
      <c r="O20" s="110"/>
    </row>
    <row r="21" spans="1:15" s="110" customFormat="1" ht="24.95" customHeight="1" x14ac:dyDescent="0.2">
      <c r="A21" s="201" t="s">
        <v>150</v>
      </c>
      <c r="B21" s="202" t="s">
        <v>151</v>
      </c>
      <c r="C21" s="113">
        <v>3.931888544891641</v>
      </c>
      <c r="D21" s="115">
        <v>127</v>
      </c>
      <c r="E21" s="114">
        <v>123</v>
      </c>
      <c r="F21" s="114">
        <v>143</v>
      </c>
      <c r="G21" s="114">
        <v>122</v>
      </c>
      <c r="H21" s="140">
        <v>140</v>
      </c>
      <c r="I21" s="115">
        <v>-13</v>
      </c>
      <c r="J21" s="116">
        <v>-9.2857142857142865</v>
      </c>
    </row>
    <row r="22" spans="1:15" s="110" customFormat="1" ht="24.95" customHeight="1" x14ac:dyDescent="0.2">
      <c r="A22" s="201" t="s">
        <v>152</v>
      </c>
      <c r="B22" s="199" t="s">
        <v>153</v>
      </c>
      <c r="C22" s="113">
        <v>0.77399380804953566</v>
      </c>
      <c r="D22" s="115">
        <v>25</v>
      </c>
      <c r="E22" s="114">
        <v>20</v>
      </c>
      <c r="F22" s="114">
        <v>39</v>
      </c>
      <c r="G22" s="114">
        <v>13</v>
      </c>
      <c r="H22" s="140">
        <v>14</v>
      </c>
      <c r="I22" s="115">
        <v>11</v>
      </c>
      <c r="J22" s="116">
        <v>78.571428571428569</v>
      </c>
    </row>
    <row r="23" spans="1:15" s="110" customFormat="1" ht="24.95" customHeight="1" x14ac:dyDescent="0.2">
      <c r="A23" s="193" t="s">
        <v>154</v>
      </c>
      <c r="B23" s="199" t="s">
        <v>155</v>
      </c>
      <c r="C23" s="113">
        <v>0.65015479876160986</v>
      </c>
      <c r="D23" s="115">
        <v>21</v>
      </c>
      <c r="E23" s="114">
        <v>21</v>
      </c>
      <c r="F23" s="114">
        <v>20</v>
      </c>
      <c r="G23" s="114">
        <v>11</v>
      </c>
      <c r="H23" s="140">
        <v>26</v>
      </c>
      <c r="I23" s="115">
        <v>-5</v>
      </c>
      <c r="J23" s="116">
        <v>-19.23076923076923</v>
      </c>
    </row>
    <row r="24" spans="1:15" s="110" customFormat="1" ht="24.95" customHeight="1" x14ac:dyDescent="0.2">
      <c r="A24" s="193" t="s">
        <v>156</v>
      </c>
      <c r="B24" s="199" t="s">
        <v>221</v>
      </c>
      <c r="C24" s="113">
        <v>6.2229102167182662</v>
      </c>
      <c r="D24" s="115">
        <v>201</v>
      </c>
      <c r="E24" s="114">
        <v>98</v>
      </c>
      <c r="F24" s="114">
        <v>218</v>
      </c>
      <c r="G24" s="114">
        <v>148</v>
      </c>
      <c r="H24" s="140">
        <v>144</v>
      </c>
      <c r="I24" s="115">
        <v>57</v>
      </c>
      <c r="J24" s="116">
        <v>39.583333333333336</v>
      </c>
    </row>
    <row r="25" spans="1:15" s="110" customFormat="1" ht="24.95" customHeight="1" x14ac:dyDescent="0.2">
      <c r="A25" s="193" t="s">
        <v>222</v>
      </c>
      <c r="B25" s="204" t="s">
        <v>159</v>
      </c>
      <c r="C25" s="113">
        <v>11.764705882352942</v>
      </c>
      <c r="D25" s="115">
        <v>380</v>
      </c>
      <c r="E25" s="114">
        <v>212</v>
      </c>
      <c r="F25" s="114">
        <v>278</v>
      </c>
      <c r="G25" s="114">
        <v>243</v>
      </c>
      <c r="H25" s="140">
        <v>272</v>
      </c>
      <c r="I25" s="115">
        <v>108</v>
      </c>
      <c r="J25" s="116">
        <v>39.705882352941174</v>
      </c>
    </row>
    <row r="26" spans="1:15" s="110" customFormat="1" ht="24.95" customHeight="1" x14ac:dyDescent="0.2">
      <c r="A26" s="201">
        <v>782.78300000000002</v>
      </c>
      <c r="B26" s="203" t="s">
        <v>160</v>
      </c>
      <c r="C26" s="113">
        <v>0.4024767801857585</v>
      </c>
      <c r="D26" s="115">
        <v>13</v>
      </c>
      <c r="E26" s="114">
        <v>4</v>
      </c>
      <c r="F26" s="114">
        <v>23</v>
      </c>
      <c r="G26" s="114">
        <v>26</v>
      </c>
      <c r="H26" s="140">
        <v>43</v>
      </c>
      <c r="I26" s="115">
        <v>-30</v>
      </c>
      <c r="J26" s="116">
        <v>-69.767441860465112</v>
      </c>
    </row>
    <row r="27" spans="1:15" s="110" customFormat="1" ht="24.95" customHeight="1" x14ac:dyDescent="0.2">
      <c r="A27" s="193" t="s">
        <v>161</v>
      </c>
      <c r="B27" s="199" t="s">
        <v>162</v>
      </c>
      <c r="C27" s="113">
        <v>2.6006191950464395</v>
      </c>
      <c r="D27" s="115">
        <v>84</v>
      </c>
      <c r="E27" s="114">
        <v>83</v>
      </c>
      <c r="F27" s="114">
        <v>168</v>
      </c>
      <c r="G27" s="114">
        <v>89</v>
      </c>
      <c r="H27" s="140">
        <v>83</v>
      </c>
      <c r="I27" s="115">
        <v>1</v>
      </c>
      <c r="J27" s="116">
        <v>1.2048192771084338</v>
      </c>
    </row>
    <row r="28" spans="1:15" s="110" customFormat="1" ht="24.95" customHeight="1" x14ac:dyDescent="0.2">
      <c r="A28" s="193" t="s">
        <v>163</v>
      </c>
      <c r="B28" s="199" t="s">
        <v>164</v>
      </c>
      <c r="C28" s="113">
        <v>3.7461300309597525</v>
      </c>
      <c r="D28" s="115">
        <v>121</v>
      </c>
      <c r="E28" s="114">
        <v>115</v>
      </c>
      <c r="F28" s="114">
        <v>212</v>
      </c>
      <c r="G28" s="114">
        <v>116</v>
      </c>
      <c r="H28" s="140">
        <v>147</v>
      </c>
      <c r="I28" s="115">
        <v>-26</v>
      </c>
      <c r="J28" s="116">
        <v>-17.687074829931973</v>
      </c>
    </row>
    <row r="29" spans="1:15" s="110" customFormat="1" ht="24.95" customHeight="1" x14ac:dyDescent="0.2">
      <c r="A29" s="193">
        <v>86</v>
      </c>
      <c r="B29" s="199" t="s">
        <v>165</v>
      </c>
      <c r="C29" s="113">
        <v>4.9535603715170282</v>
      </c>
      <c r="D29" s="115">
        <v>160</v>
      </c>
      <c r="E29" s="114">
        <v>167</v>
      </c>
      <c r="F29" s="114">
        <v>190</v>
      </c>
      <c r="G29" s="114">
        <v>170</v>
      </c>
      <c r="H29" s="140">
        <v>253</v>
      </c>
      <c r="I29" s="115">
        <v>-93</v>
      </c>
      <c r="J29" s="116">
        <v>-36.758893280632414</v>
      </c>
    </row>
    <row r="30" spans="1:15" s="110" customFormat="1" ht="24.95" customHeight="1" x14ac:dyDescent="0.2">
      <c r="A30" s="193">
        <v>87.88</v>
      </c>
      <c r="B30" s="204" t="s">
        <v>166</v>
      </c>
      <c r="C30" s="113">
        <v>2.9721362229102168</v>
      </c>
      <c r="D30" s="115">
        <v>96</v>
      </c>
      <c r="E30" s="114">
        <v>112</v>
      </c>
      <c r="F30" s="114">
        <v>145</v>
      </c>
      <c r="G30" s="114">
        <v>94</v>
      </c>
      <c r="H30" s="140">
        <v>111</v>
      </c>
      <c r="I30" s="115">
        <v>-15</v>
      </c>
      <c r="J30" s="116">
        <v>-13.513513513513514</v>
      </c>
    </row>
    <row r="31" spans="1:15" s="110" customFormat="1" ht="24.95" customHeight="1" x14ac:dyDescent="0.2">
      <c r="A31" s="193" t="s">
        <v>167</v>
      </c>
      <c r="B31" s="199" t="s">
        <v>168</v>
      </c>
      <c r="C31" s="113">
        <v>2.1671826625386998</v>
      </c>
      <c r="D31" s="115">
        <v>70</v>
      </c>
      <c r="E31" s="114">
        <v>79</v>
      </c>
      <c r="F31" s="114">
        <v>108</v>
      </c>
      <c r="G31" s="114">
        <v>96</v>
      </c>
      <c r="H31" s="140">
        <v>98</v>
      </c>
      <c r="I31" s="115">
        <v>-28</v>
      </c>
      <c r="J31" s="116">
        <v>-28.571428571428573</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21.269349845201237</v>
      </c>
      <c r="D34" s="115">
        <v>687</v>
      </c>
      <c r="E34" s="114">
        <v>306</v>
      </c>
      <c r="F34" s="114">
        <v>429</v>
      </c>
      <c r="G34" s="114">
        <v>653</v>
      </c>
      <c r="H34" s="140">
        <v>616</v>
      </c>
      <c r="I34" s="115">
        <v>71</v>
      </c>
      <c r="J34" s="116">
        <v>11.525974025974026</v>
      </c>
    </row>
    <row r="35" spans="1:10" s="110" customFormat="1" ht="24.95" customHeight="1" x14ac:dyDescent="0.2">
      <c r="A35" s="292" t="s">
        <v>171</v>
      </c>
      <c r="B35" s="293" t="s">
        <v>172</v>
      </c>
      <c r="C35" s="113">
        <v>24.458204334365327</v>
      </c>
      <c r="D35" s="115">
        <v>790</v>
      </c>
      <c r="E35" s="114">
        <v>438</v>
      </c>
      <c r="F35" s="114">
        <v>966</v>
      </c>
      <c r="G35" s="114">
        <v>664</v>
      </c>
      <c r="H35" s="140">
        <v>828</v>
      </c>
      <c r="I35" s="115">
        <v>-38</v>
      </c>
      <c r="J35" s="116">
        <v>-4.5893719806763285</v>
      </c>
    </row>
    <row r="36" spans="1:10" s="110" customFormat="1" ht="24.95" customHeight="1" x14ac:dyDescent="0.2">
      <c r="A36" s="294" t="s">
        <v>173</v>
      </c>
      <c r="B36" s="295" t="s">
        <v>174</v>
      </c>
      <c r="C36" s="125">
        <v>54.27244582043344</v>
      </c>
      <c r="D36" s="143">
        <v>1753</v>
      </c>
      <c r="E36" s="144">
        <v>1555</v>
      </c>
      <c r="F36" s="144">
        <v>2218</v>
      </c>
      <c r="G36" s="144">
        <v>1584</v>
      </c>
      <c r="H36" s="145">
        <v>1905</v>
      </c>
      <c r="I36" s="143">
        <v>-152</v>
      </c>
      <c r="J36" s="146">
        <v>-7.9790026246719163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3230</v>
      </c>
      <c r="F11" s="264">
        <v>2299</v>
      </c>
      <c r="G11" s="264">
        <v>3613</v>
      </c>
      <c r="H11" s="264">
        <v>2902</v>
      </c>
      <c r="I11" s="265">
        <v>3349</v>
      </c>
      <c r="J11" s="263">
        <v>-119</v>
      </c>
      <c r="K11" s="266">
        <v>-3.5532994923857868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49.93808049535604</v>
      </c>
      <c r="E13" s="115">
        <v>1613</v>
      </c>
      <c r="F13" s="114">
        <v>938</v>
      </c>
      <c r="G13" s="114">
        <v>1369</v>
      </c>
      <c r="H13" s="114">
        <v>1479</v>
      </c>
      <c r="I13" s="140">
        <v>1593</v>
      </c>
      <c r="J13" s="115">
        <v>20</v>
      </c>
      <c r="K13" s="116">
        <v>1.2554927809165097</v>
      </c>
    </row>
    <row r="14" spans="1:15" ht="15.95" customHeight="1" x14ac:dyDescent="0.2">
      <c r="A14" s="306" t="s">
        <v>230</v>
      </c>
      <c r="B14" s="307"/>
      <c r="C14" s="308"/>
      <c r="D14" s="113">
        <v>41.238390092879257</v>
      </c>
      <c r="E14" s="115">
        <v>1332</v>
      </c>
      <c r="F14" s="114">
        <v>1104</v>
      </c>
      <c r="G14" s="114">
        <v>1874</v>
      </c>
      <c r="H14" s="114">
        <v>1144</v>
      </c>
      <c r="I14" s="140">
        <v>1362</v>
      </c>
      <c r="J14" s="115">
        <v>-30</v>
      </c>
      <c r="K14" s="116">
        <v>-2.2026431718061672</v>
      </c>
    </row>
    <row r="15" spans="1:15" ht="15.95" customHeight="1" x14ac:dyDescent="0.2">
      <c r="A15" s="306" t="s">
        <v>231</v>
      </c>
      <c r="B15" s="307"/>
      <c r="C15" s="308"/>
      <c r="D15" s="113">
        <v>3.7461300309597525</v>
      </c>
      <c r="E15" s="115">
        <v>121</v>
      </c>
      <c r="F15" s="114">
        <v>110</v>
      </c>
      <c r="G15" s="114">
        <v>175</v>
      </c>
      <c r="H15" s="114">
        <v>134</v>
      </c>
      <c r="I15" s="140">
        <v>235</v>
      </c>
      <c r="J15" s="115">
        <v>-114</v>
      </c>
      <c r="K15" s="116">
        <v>-48.51063829787234</v>
      </c>
    </row>
    <row r="16" spans="1:15" ht="15.95" customHeight="1" x14ac:dyDescent="0.2">
      <c r="A16" s="306" t="s">
        <v>232</v>
      </c>
      <c r="B16" s="307"/>
      <c r="C16" s="308"/>
      <c r="D16" s="113">
        <v>5.0773993808049536</v>
      </c>
      <c r="E16" s="115">
        <v>164</v>
      </c>
      <c r="F16" s="114">
        <v>147</v>
      </c>
      <c r="G16" s="114">
        <v>195</v>
      </c>
      <c r="H16" s="114">
        <v>145</v>
      </c>
      <c r="I16" s="140">
        <v>159</v>
      </c>
      <c r="J16" s="115">
        <v>5</v>
      </c>
      <c r="K16" s="116">
        <v>3.1446540880503147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24.458204334365327</v>
      </c>
      <c r="E18" s="115">
        <v>790</v>
      </c>
      <c r="F18" s="114">
        <v>354</v>
      </c>
      <c r="G18" s="114">
        <v>580</v>
      </c>
      <c r="H18" s="114">
        <v>758</v>
      </c>
      <c r="I18" s="140">
        <v>732</v>
      </c>
      <c r="J18" s="115">
        <v>58</v>
      </c>
      <c r="K18" s="116">
        <v>7.9234972677595632</v>
      </c>
    </row>
    <row r="19" spans="1:11" ht="14.1" customHeight="1" x14ac:dyDescent="0.2">
      <c r="A19" s="306" t="s">
        <v>235</v>
      </c>
      <c r="B19" s="307" t="s">
        <v>236</v>
      </c>
      <c r="C19" s="308"/>
      <c r="D19" s="113">
        <v>23.034055727554179</v>
      </c>
      <c r="E19" s="115">
        <v>744</v>
      </c>
      <c r="F19" s="114">
        <v>320</v>
      </c>
      <c r="G19" s="114">
        <v>498</v>
      </c>
      <c r="H19" s="114">
        <v>732</v>
      </c>
      <c r="I19" s="140">
        <v>696</v>
      </c>
      <c r="J19" s="115">
        <v>48</v>
      </c>
      <c r="K19" s="116">
        <v>6.8965517241379306</v>
      </c>
    </row>
    <row r="20" spans="1:11" ht="14.1" customHeight="1" x14ac:dyDescent="0.2">
      <c r="A20" s="306">
        <v>12</v>
      </c>
      <c r="B20" s="307" t="s">
        <v>237</v>
      </c>
      <c r="C20" s="308"/>
      <c r="D20" s="113">
        <v>2.0433436532507741</v>
      </c>
      <c r="E20" s="115">
        <v>66</v>
      </c>
      <c r="F20" s="114">
        <v>27</v>
      </c>
      <c r="G20" s="114">
        <v>60</v>
      </c>
      <c r="H20" s="114">
        <v>64</v>
      </c>
      <c r="I20" s="140">
        <v>83</v>
      </c>
      <c r="J20" s="115">
        <v>-17</v>
      </c>
      <c r="K20" s="116">
        <v>-20.481927710843372</v>
      </c>
    </row>
    <row r="21" spans="1:11" ht="14.1" customHeight="1" x14ac:dyDescent="0.2">
      <c r="A21" s="306">
        <v>21</v>
      </c>
      <c r="B21" s="307" t="s">
        <v>238</v>
      </c>
      <c r="C21" s="308"/>
      <c r="D21" s="113" t="s">
        <v>513</v>
      </c>
      <c r="E21" s="115" t="s">
        <v>513</v>
      </c>
      <c r="F21" s="114">
        <v>3</v>
      </c>
      <c r="G21" s="114">
        <v>5</v>
      </c>
      <c r="H21" s="114" t="s">
        <v>513</v>
      </c>
      <c r="I21" s="140">
        <v>6</v>
      </c>
      <c r="J21" s="115" t="s">
        <v>513</v>
      </c>
      <c r="K21" s="116" t="s">
        <v>513</v>
      </c>
    </row>
    <row r="22" spans="1:11" ht="14.1" customHeight="1" x14ac:dyDescent="0.2">
      <c r="A22" s="306">
        <v>22</v>
      </c>
      <c r="B22" s="307" t="s">
        <v>239</v>
      </c>
      <c r="C22" s="308"/>
      <c r="D22" s="113">
        <v>0.77399380804953566</v>
      </c>
      <c r="E22" s="115">
        <v>25</v>
      </c>
      <c r="F22" s="114">
        <v>5</v>
      </c>
      <c r="G22" s="114">
        <v>37</v>
      </c>
      <c r="H22" s="114">
        <v>12</v>
      </c>
      <c r="I22" s="140">
        <v>19</v>
      </c>
      <c r="J22" s="115">
        <v>6</v>
      </c>
      <c r="K22" s="116">
        <v>31.578947368421051</v>
      </c>
    </row>
    <row r="23" spans="1:11" ht="14.1" customHeight="1" x14ac:dyDescent="0.2">
      <c r="A23" s="306">
        <v>23</v>
      </c>
      <c r="B23" s="307" t="s">
        <v>240</v>
      </c>
      <c r="C23" s="308"/>
      <c r="D23" s="113">
        <v>0.18575851393188855</v>
      </c>
      <c r="E23" s="115">
        <v>6</v>
      </c>
      <c r="F23" s="114">
        <v>8</v>
      </c>
      <c r="G23" s="114">
        <v>29</v>
      </c>
      <c r="H23" s="114">
        <v>11</v>
      </c>
      <c r="I23" s="140">
        <v>15</v>
      </c>
      <c r="J23" s="115">
        <v>-9</v>
      </c>
      <c r="K23" s="116">
        <v>-60</v>
      </c>
    </row>
    <row r="24" spans="1:11" ht="14.1" customHeight="1" x14ac:dyDescent="0.2">
      <c r="A24" s="306">
        <v>24</v>
      </c>
      <c r="B24" s="307" t="s">
        <v>241</v>
      </c>
      <c r="C24" s="308"/>
      <c r="D24" s="113">
        <v>2.6625386996904026</v>
      </c>
      <c r="E24" s="115">
        <v>86</v>
      </c>
      <c r="F24" s="114">
        <v>49</v>
      </c>
      <c r="G24" s="114">
        <v>76</v>
      </c>
      <c r="H24" s="114">
        <v>47</v>
      </c>
      <c r="I24" s="140">
        <v>78</v>
      </c>
      <c r="J24" s="115">
        <v>8</v>
      </c>
      <c r="K24" s="116">
        <v>10.256410256410257</v>
      </c>
    </row>
    <row r="25" spans="1:11" ht="14.1" customHeight="1" x14ac:dyDescent="0.2">
      <c r="A25" s="306">
        <v>25</v>
      </c>
      <c r="B25" s="307" t="s">
        <v>242</v>
      </c>
      <c r="C25" s="308"/>
      <c r="D25" s="113">
        <v>2.4458204334365323</v>
      </c>
      <c r="E25" s="115">
        <v>79</v>
      </c>
      <c r="F25" s="114">
        <v>87</v>
      </c>
      <c r="G25" s="114">
        <v>230</v>
      </c>
      <c r="H25" s="114">
        <v>142</v>
      </c>
      <c r="I25" s="140">
        <v>183</v>
      </c>
      <c r="J25" s="115">
        <v>-104</v>
      </c>
      <c r="K25" s="116">
        <v>-56.830601092896174</v>
      </c>
    </row>
    <row r="26" spans="1:11" ht="14.1" customHeight="1" x14ac:dyDescent="0.2">
      <c r="A26" s="306">
        <v>26</v>
      </c>
      <c r="B26" s="307" t="s">
        <v>243</v>
      </c>
      <c r="C26" s="308"/>
      <c r="D26" s="113">
        <v>1.0526315789473684</v>
      </c>
      <c r="E26" s="115">
        <v>34</v>
      </c>
      <c r="F26" s="114">
        <v>21</v>
      </c>
      <c r="G26" s="114">
        <v>61</v>
      </c>
      <c r="H26" s="114">
        <v>23</v>
      </c>
      <c r="I26" s="140">
        <v>77</v>
      </c>
      <c r="J26" s="115">
        <v>-43</v>
      </c>
      <c r="K26" s="116">
        <v>-55.844155844155843</v>
      </c>
    </row>
    <row r="27" spans="1:11" ht="14.1" customHeight="1" x14ac:dyDescent="0.2">
      <c r="A27" s="306">
        <v>27</v>
      </c>
      <c r="B27" s="307" t="s">
        <v>244</v>
      </c>
      <c r="C27" s="308"/>
      <c r="D27" s="113">
        <v>0.68111455108359131</v>
      </c>
      <c r="E27" s="115">
        <v>22</v>
      </c>
      <c r="F27" s="114">
        <v>16</v>
      </c>
      <c r="G27" s="114">
        <v>20</v>
      </c>
      <c r="H27" s="114">
        <v>22</v>
      </c>
      <c r="I27" s="140">
        <v>14</v>
      </c>
      <c r="J27" s="115">
        <v>8</v>
      </c>
      <c r="K27" s="116">
        <v>57.142857142857146</v>
      </c>
    </row>
    <row r="28" spans="1:11" ht="14.1" customHeight="1" x14ac:dyDescent="0.2">
      <c r="A28" s="306">
        <v>28</v>
      </c>
      <c r="B28" s="307" t="s">
        <v>245</v>
      </c>
      <c r="C28" s="308"/>
      <c r="D28" s="113">
        <v>0</v>
      </c>
      <c r="E28" s="115">
        <v>0</v>
      </c>
      <c r="F28" s="114">
        <v>0</v>
      </c>
      <c r="G28" s="114" t="s">
        <v>513</v>
      </c>
      <c r="H28" s="114" t="s">
        <v>513</v>
      </c>
      <c r="I28" s="140">
        <v>0</v>
      </c>
      <c r="J28" s="115">
        <v>0</v>
      </c>
      <c r="K28" s="116">
        <v>0</v>
      </c>
    </row>
    <row r="29" spans="1:11" ht="14.1" customHeight="1" x14ac:dyDescent="0.2">
      <c r="A29" s="306">
        <v>29</v>
      </c>
      <c r="B29" s="307" t="s">
        <v>246</v>
      </c>
      <c r="C29" s="308"/>
      <c r="D29" s="113">
        <v>2.4767801857585141</v>
      </c>
      <c r="E29" s="115">
        <v>80</v>
      </c>
      <c r="F29" s="114">
        <v>100</v>
      </c>
      <c r="G29" s="114">
        <v>112</v>
      </c>
      <c r="H29" s="114">
        <v>72</v>
      </c>
      <c r="I29" s="140">
        <v>104</v>
      </c>
      <c r="J29" s="115">
        <v>-24</v>
      </c>
      <c r="K29" s="116">
        <v>-23.076923076923077</v>
      </c>
    </row>
    <row r="30" spans="1:11" ht="14.1" customHeight="1" x14ac:dyDescent="0.2">
      <c r="A30" s="306" t="s">
        <v>247</v>
      </c>
      <c r="B30" s="307" t="s">
        <v>248</v>
      </c>
      <c r="C30" s="308"/>
      <c r="D30" s="113" t="s">
        <v>513</v>
      </c>
      <c r="E30" s="115" t="s">
        <v>513</v>
      </c>
      <c r="F30" s="114">
        <v>54</v>
      </c>
      <c r="G30" s="114">
        <v>49</v>
      </c>
      <c r="H30" s="114" t="s">
        <v>513</v>
      </c>
      <c r="I30" s="140" t="s">
        <v>513</v>
      </c>
      <c r="J30" s="115" t="s">
        <v>513</v>
      </c>
      <c r="K30" s="116" t="s">
        <v>513</v>
      </c>
    </row>
    <row r="31" spans="1:11" ht="14.1" customHeight="1" x14ac:dyDescent="0.2">
      <c r="A31" s="306" t="s">
        <v>249</v>
      </c>
      <c r="B31" s="307" t="s">
        <v>250</v>
      </c>
      <c r="C31" s="308"/>
      <c r="D31" s="113">
        <v>1.609907120743034</v>
      </c>
      <c r="E31" s="115">
        <v>52</v>
      </c>
      <c r="F31" s="114" t="s">
        <v>513</v>
      </c>
      <c r="G31" s="114">
        <v>57</v>
      </c>
      <c r="H31" s="114">
        <v>48</v>
      </c>
      <c r="I31" s="140">
        <v>58</v>
      </c>
      <c r="J31" s="115">
        <v>-6</v>
      </c>
      <c r="K31" s="116">
        <v>-10.344827586206897</v>
      </c>
    </row>
    <row r="32" spans="1:11" ht="14.1" customHeight="1" x14ac:dyDescent="0.2">
      <c r="A32" s="306">
        <v>31</v>
      </c>
      <c r="B32" s="307" t="s">
        <v>251</v>
      </c>
      <c r="C32" s="308"/>
      <c r="D32" s="113">
        <v>0.52631578947368418</v>
      </c>
      <c r="E32" s="115">
        <v>17</v>
      </c>
      <c r="F32" s="114">
        <v>12</v>
      </c>
      <c r="G32" s="114">
        <v>21</v>
      </c>
      <c r="H32" s="114">
        <v>10</v>
      </c>
      <c r="I32" s="140">
        <v>11</v>
      </c>
      <c r="J32" s="115">
        <v>6</v>
      </c>
      <c r="K32" s="116">
        <v>54.545454545454547</v>
      </c>
    </row>
    <row r="33" spans="1:11" ht="14.1" customHeight="1" x14ac:dyDescent="0.2">
      <c r="A33" s="306">
        <v>32</v>
      </c>
      <c r="B33" s="307" t="s">
        <v>252</v>
      </c>
      <c r="C33" s="308"/>
      <c r="D33" s="113">
        <v>7.2136222910216716</v>
      </c>
      <c r="E33" s="115">
        <v>233</v>
      </c>
      <c r="F33" s="114">
        <v>97</v>
      </c>
      <c r="G33" s="114">
        <v>211</v>
      </c>
      <c r="H33" s="114">
        <v>228</v>
      </c>
      <c r="I33" s="140">
        <v>198</v>
      </c>
      <c r="J33" s="115">
        <v>35</v>
      </c>
      <c r="K33" s="116">
        <v>17.676767676767678</v>
      </c>
    </row>
    <row r="34" spans="1:11" ht="14.1" customHeight="1" x14ac:dyDescent="0.2">
      <c r="A34" s="306">
        <v>33</v>
      </c>
      <c r="B34" s="307" t="s">
        <v>253</v>
      </c>
      <c r="C34" s="308"/>
      <c r="D34" s="113">
        <v>2.6315789473684212</v>
      </c>
      <c r="E34" s="115">
        <v>85</v>
      </c>
      <c r="F34" s="114">
        <v>51</v>
      </c>
      <c r="G34" s="114">
        <v>77</v>
      </c>
      <c r="H34" s="114">
        <v>59</v>
      </c>
      <c r="I34" s="140">
        <v>87</v>
      </c>
      <c r="J34" s="115">
        <v>-2</v>
      </c>
      <c r="K34" s="116">
        <v>-2.2988505747126435</v>
      </c>
    </row>
    <row r="35" spans="1:11" ht="14.1" customHeight="1" x14ac:dyDescent="0.2">
      <c r="A35" s="306">
        <v>34</v>
      </c>
      <c r="B35" s="307" t="s">
        <v>254</v>
      </c>
      <c r="C35" s="308"/>
      <c r="D35" s="113">
        <v>3.0650154798761609</v>
      </c>
      <c r="E35" s="115">
        <v>99</v>
      </c>
      <c r="F35" s="114">
        <v>38</v>
      </c>
      <c r="G35" s="114">
        <v>87</v>
      </c>
      <c r="H35" s="114">
        <v>39</v>
      </c>
      <c r="I35" s="140">
        <v>64</v>
      </c>
      <c r="J35" s="115">
        <v>35</v>
      </c>
      <c r="K35" s="116">
        <v>54.6875</v>
      </c>
    </row>
    <row r="36" spans="1:11" ht="14.1" customHeight="1" x14ac:dyDescent="0.2">
      <c r="A36" s="306">
        <v>41</v>
      </c>
      <c r="B36" s="307" t="s">
        <v>255</v>
      </c>
      <c r="C36" s="308"/>
      <c r="D36" s="113">
        <v>0.34055727554179566</v>
      </c>
      <c r="E36" s="115">
        <v>11</v>
      </c>
      <c r="F36" s="114">
        <v>9</v>
      </c>
      <c r="G36" s="114">
        <v>23</v>
      </c>
      <c r="H36" s="114">
        <v>16</v>
      </c>
      <c r="I36" s="140">
        <v>12</v>
      </c>
      <c r="J36" s="115">
        <v>-1</v>
      </c>
      <c r="K36" s="116">
        <v>-8.3333333333333339</v>
      </c>
    </row>
    <row r="37" spans="1:11" ht="14.1" customHeight="1" x14ac:dyDescent="0.2">
      <c r="A37" s="306">
        <v>42</v>
      </c>
      <c r="B37" s="307" t="s">
        <v>256</v>
      </c>
      <c r="C37" s="308"/>
      <c r="D37" s="113">
        <v>0.52631578947368418</v>
      </c>
      <c r="E37" s="115">
        <v>17</v>
      </c>
      <c r="F37" s="114">
        <v>9</v>
      </c>
      <c r="G37" s="114">
        <v>9</v>
      </c>
      <c r="H37" s="114">
        <v>5</v>
      </c>
      <c r="I37" s="140" t="s">
        <v>513</v>
      </c>
      <c r="J37" s="115" t="s">
        <v>513</v>
      </c>
      <c r="K37" s="116" t="s">
        <v>513</v>
      </c>
    </row>
    <row r="38" spans="1:11" ht="14.1" customHeight="1" x14ac:dyDescent="0.2">
      <c r="A38" s="306">
        <v>43</v>
      </c>
      <c r="B38" s="307" t="s">
        <v>257</v>
      </c>
      <c r="C38" s="308"/>
      <c r="D38" s="113">
        <v>0.58823529411764708</v>
      </c>
      <c r="E38" s="115">
        <v>19</v>
      </c>
      <c r="F38" s="114">
        <v>16</v>
      </c>
      <c r="G38" s="114">
        <v>37</v>
      </c>
      <c r="H38" s="114">
        <v>11</v>
      </c>
      <c r="I38" s="140">
        <v>15</v>
      </c>
      <c r="J38" s="115">
        <v>4</v>
      </c>
      <c r="K38" s="116">
        <v>26.666666666666668</v>
      </c>
    </row>
    <row r="39" spans="1:11" ht="14.1" customHeight="1" x14ac:dyDescent="0.2">
      <c r="A39" s="306">
        <v>51</v>
      </c>
      <c r="B39" s="307" t="s">
        <v>258</v>
      </c>
      <c r="C39" s="308"/>
      <c r="D39" s="113">
        <v>6.780185758513932</v>
      </c>
      <c r="E39" s="115">
        <v>219</v>
      </c>
      <c r="F39" s="114">
        <v>146</v>
      </c>
      <c r="G39" s="114">
        <v>248</v>
      </c>
      <c r="H39" s="114">
        <v>175</v>
      </c>
      <c r="I39" s="140">
        <v>249</v>
      </c>
      <c r="J39" s="115">
        <v>-30</v>
      </c>
      <c r="K39" s="116">
        <v>-12.048192771084338</v>
      </c>
    </row>
    <row r="40" spans="1:11" ht="14.1" customHeight="1" x14ac:dyDescent="0.2">
      <c r="A40" s="306" t="s">
        <v>259</v>
      </c>
      <c r="B40" s="307" t="s">
        <v>260</v>
      </c>
      <c r="C40" s="308"/>
      <c r="D40" s="113">
        <v>6.2848297213622288</v>
      </c>
      <c r="E40" s="115">
        <v>203</v>
      </c>
      <c r="F40" s="114">
        <v>141</v>
      </c>
      <c r="G40" s="114">
        <v>223</v>
      </c>
      <c r="H40" s="114">
        <v>169</v>
      </c>
      <c r="I40" s="140">
        <v>229</v>
      </c>
      <c r="J40" s="115">
        <v>-26</v>
      </c>
      <c r="K40" s="116">
        <v>-11.353711790393014</v>
      </c>
    </row>
    <row r="41" spans="1:11" ht="14.1" customHeight="1" x14ac:dyDescent="0.2">
      <c r="A41" s="306"/>
      <c r="B41" s="307" t="s">
        <v>261</v>
      </c>
      <c r="C41" s="308"/>
      <c r="D41" s="113">
        <v>5.7894736842105265</v>
      </c>
      <c r="E41" s="115">
        <v>187</v>
      </c>
      <c r="F41" s="114">
        <v>118</v>
      </c>
      <c r="G41" s="114">
        <v>182</v>
      </c>
      <c r="H41" s="114">
        <v>143</v>
      </c>
      <c r="I41" s="140">
        <v>204</v>
      </c>
      <c r="J41" s="115">
        <v>-17</v>
      </c>
      <c r="K41" s="116">
        <v>-8.3333333333333339</v>
      </c>
    </row>
    <row r="42" spans="1:11" ht="14.1" customHeight="1" x14ac:dyDescent="0.2">
      <c r="A42" s="306">
        <v>52</v>
      </c>
      <c r="B42" s="307" t="s">
        <v>262</v>
      </c>
      <c r="C42" s="308"/>
      <c r="D42" s="113">
        <v>4.2724458204334361</v>
      </c>
      <c r="E42" s="115">
        <v>138</v>
      </c>
      <c r="F42" s="114">
        <v>118</v>
      </c>
      <c r="G42" s="114">
        <v>135</v>
      </c>
      <c r="H42" s="114">
        <v>136</v>
      </c>
      <c r="I42" s="140">
        <v>119</v>
      </c>
      <c r="J42" s="115">
        <v>19</v>
      </c>
      <c r="K42" s="116">
        <v>15.966386554621849</v>
      </c>
    </row>
    <row r="43" spans="1:11" ht="14.1" customHeight="1" x14ac:dyDescent="0.2">
      <c r="A43" s="306" t="s">
        <v>263</v>
      </c>
      <c r="B43" s="307" t="s">
        <v>264</v>
      </c>
      <c r="C43" s="308"/>
      <c r="D43" s="113">
        <v>3.931888544891641</v>
      </c>
      <c r="E43" s="115">
        <v>127</v>
      </c>
      <c r="F43" s="114">
        <v>116</v>
      </c>
      <c r="G43" s="114">
        <v>120</v>
      </c>
      <c r="H43" s="114">
        <v>124</v>
      </c>
      <c r="I43" s="140">
        <v>109</v>
      </c>
      <c r="J43" s="115">
        <v>18</v>
      </c>
      <c r="K43" s="116">
        <v>16.513761467889907</v>
      </c>
    </row>
    <row r="44" spans="1:11" ht="14.1" customHeight="1" x14ac:dyDescent="0.2">
      <c r="A44" s="306">
        <v>53</v>
      </c>
      <c r="B44" s="307" t="s">
        <v>265</v>
      </c>
      <c r="C44" s="308"/>
      <c r="D44" s="113">
        <v>0.89783281733746134</v>
      </c>
      <c r="E44" s="115">
        <v>29</v>
      </c>
      <c r="F44" s="114">
        <v>33</v>
      </c>
      <c r="G44" s="114">
        <v>27</v>
      </c>
      <c r="H44" s="114">
        <v>23</v>
      </c>
      <c r="I44" s="140">
        <v>20</v>
      </c>
      <c r="J44" s="115">
        <v>9</v>
      </c>
      <c r="K44" s="116">
        <v>45</v>
      </c>
    </row>
    <row r="45" spans="1:11" ht="14.1" customHeight="1" x14ac:dyDescent="0.2">
      <c r="A45" s="306" t="s">
        <v>266</v>
      </c>
      <c r="B45" s="307" t="s">
        <v>267</v>
      </c>
      <c r="C45" s="308"/>
      <c r="D45" s="113">
        <v>0.86687306501547989</v>
      </c>
      <c r="E45" s="115">
        <v>28</v>
      </c>
      <c r="F45" s="114">
        <v>29</v>
      </c>
      <c r="G45" s="114">
        <v>25</v>
      </c>
      <c r="H45" s="114">
        <v>22</v>
      </c>
      <c r="I45" s="140">
        <v>20</v>
      </c>
      <c r="J45" s="115">
        <v>8</v>
      </c>
      <c r="K45" s="116">
        <v>40</v>
      </c>
    </row>
    <row r="46" spans="1:11" ht="14.1" customHeight="1" x14ac:dyDescent="0.2">
      <c r="A46" s="306">
        <v>54</v>
      </c>
      <c r="B46" s="307" t="s">
        <v>268</v>
      </c>
      <c r="C46" s="308"/>
      <c r="D46" s="113">
        <v>5.2321981424148607</v>
      </c>
      <c r="E46" s="115">
        <v>169</v>
      </c>
      <c r="F46" s="114">
        <v>101</v>
      </c>
      <c r="G46" s="114">
        <v>148</v>
      </c>
      <c r="H46" s="114">
        <v>110</v>
      </c>
      <c r="I46" s="140">
        <v>129</v>
      </c>
      <c r="J46" s="115">
        <v>40</v>
      </c>
      <c r="K46" s="116">
        <v>31.007751937984494</v>
      </c>
    </row>
    <row r="47" spans="1:11" ht="14.1" customHeight="1" x14ac:dyDescent="0.2">
      <c r="A47" s="306">
        <v>61</v>
      </c>
      <c r="B47" s="307" t="s">
        <v>269</v>
      </c>
      <c r="C47" s="308"/>
      <c r="D47" s="113">
        <v>0.89783281733746134</v>
      </c>
      <c r="E47" s="115">
        <v>29</v>
      </c>
      <c r="F47" s="114">
        <v>19</v>
      </c>
      <c r="G47" s="114">
        <v>50</v>
      </c>
      <c r="H47" s="114">
        <v>30</v>
      </c>
      <c r="I47" s="140">
        <v>52</v>
      </c>
      <c r="J47" s="115">
        <v>-23</v>
      </c>
      <c r="K47" s="116">
        <v>-44.230769230769234</v>
      </c>
    </row>
    <row r="48" spans="1:11" ht="14.1" customHeight="1" x14ac:dyDescent="0.2">
      <c r="A48" s="306">
        <v>62</v>
      </c>
      <c r="B48" s="307" t="s">
        <v>270</v>
      </c>
      <c r="C48" s="308"/>
      <c r="D48" s="113">
        <v>5.6656346749226003</v>
      </c>
      <c r="E48" s="115">
        <v>183</v>
      </c>
      <c r="F48" s="114">
        <v>265</v>
      </c>
      <c r="G48" s="114">
        <v>210</v>
      </c>
      <c r="H48" s="114">
        <v>147</v>
      </c>
      <c r="I48" s="140">
        <v>171</v>
      </c>
      <c r="J48" s="115">
        <v>12</v>
      </c>
      <c r="K48" s="116">
        <v>7.0175438596491224</v>
      </c>
    </row>
    <row r="49" spans="1:11" ht="14.1" customHeight="1" x14ac:dyDescent="0.2">
      <c r="A49" s="306">
        <v>63</v>
      </c>
      <c r="B49" s="307" t="s">
        <v>271</v>
      </c>
      <c r="C49" s="308"/>
      <c r="D49" s="113">
        <v>2.1362229102167181</v>
      </c>
      <c r="E49" s="115">
        <v>69</v>
      </c>
      <c r="F49" s="114">
        <v>61</v>
      </c>
      <c r="G49" s="114">
        <v>93</v>
      </c>
      <c r="H49" s="114">
        <v>72</v>
      </c>
      <c r="I49" s="140">
        <v>92</v>
      </c>
      <c r="J49" s="115">
        <v>-23</v>
      </c>
      <c r="K49" s="116">
        <v>-25</v>
      </c>
    </row>
    <row r="50" spans="1:11" ht="14.1" customHeight="1" x14ac:dyDescent="0.2">
      <c r="A50" s="306" t="s">
        <v>272</v>
      </c>
      <c r="B50" s="307" t="s">
        <v>273</v>
      </c>
      <c r="C50" s="308"/>
      <c r="D50" s="113">
        <v>9.2879256965944276E-2</v>
      </c>
      <c r="E50" s="115">
        <v>3</v>
      </c>
      <c r="F50" s="114">
        <v>10</v>
      </c>
      <c r="G50" s="114">
        <v>17</v>
      </c>
      <c r="H50" s="114">
        <v>12</v>
      </c>
      <c r="I50" s="140">
        <v>11</v>
      </c>
      <c r="J50" s="115">
        <v>-8</v>
      </c>
      <c r="K50" s="116">
        <v>-72.727272727272734</v>
      </c>
    </row>
    <row r="51" spans="1:11" ht="14.1" customHeight="1" x14ac:dyDescent="0.2">
      <c r="A51" s="306" t="s">
        <v>274</v>
      </c>
      <c r="B51" s="307" t="s">
        <v>275</v>
      </c>
      <c r="C51" s="308"/>
      <c r="D51" s="113">
        <v>1.8885448916408669</v>
      </c>
      <c r="E51" s="115">
        <v>61</v>
      </c>
      <c r="F51" s="114">
        <v>47</v>
      </c>
      <c r="G51" s="114">
        <v>69</v>
      </c>
      <c r="H51" s="114">
        <v>59</v>
      </c>
      <c r="I51" s="140">
        <v>75</v>
      </c>
      <c r="J51" s="115">
        <v>-14</v>
      </c>
      <c r="K51" s="116">
        <v>-18.666666666666668</v>
      </c>
    </row>
    <row r="52" spans="1:11" ht="14.1" customHeight="1" x14ac:dyDescent="0.2">
      <c r="A52" s="306">
        <v>71</v>
      </c>
      <c r="B52" s="307" t="s">
        <v>276</v>
      </c>
      <c r="C52" s="308"/>
      <c r="D52" s="113">
        <v>6.0371517027863781</v>
      </c>
      <c r="E52" s="115">
        <v>195</v>
      </c>
      <c r="F52" s="114">
        <v>169</v>
      </c>
      <c r="G52" s="114">
        <v>253</v>
      </c>
      <c r="H52" s="114">
        <v>192</v>
      </c>
      <c r="I52" s="140">
        <v>223</v>
      </c>
      <c r="J52" s="115">
        <v>-28</v>
      </c>
      <c r="K52" s="116">
        <v>-12.556053811659194</v>
      </c>
    </row>
    <row r="53" spans="1:11" ht="14.1" customHeight="1" x14ac:dyDescent="0.2">
      <c r="A53" s="306" t="s">
        <v>277</v>
      </c>
      <c r="B53" s="307" t="s">
        <v>278</v>
      </c>
      <c r="C53" s="308"/>
      <c r="D53" s="113">
        <v>1.2383900928792571</v>
      </c>
      <c r="E53" s="115">
        <v>40</v>
      </c>
      <c r="F53" s="114">
        <v>30</v>
      </c>
      <c r="G53" s="114">
        <v>50</v>
      </c>
      <c r="H53" s="114">
        <v>26</v>
      </c>
      <c r="I53" s="140">
        <v>46</v>
      </c>
      <c r="J53" s="115">
        <v>-6</v>
      </c>
      <c r="K53" s="116">
        <v>-13.043478260869565</v>
      </c>
    </row>
    <row r="54" spans="1:11" ht="14.1" customHeight="1" x14ac:dyDescent="0.2">
      <c r="A54" s="306" t="s">
        <v>279</v>
      </c>
      <c r="B54" s="307" t="s">
        <v>280</v>
      </c>
      <c r="C54" s="308"/>
      <c r="D54" s="113">
        <v>4.3653250773993806</v>
      </c>
      <c r="E54" s="115">
        <v>141</v>
      </c>
      <c r="F54" s="114">
        <v>117</v>
      </c>
      <c r="G54" s="114">
        <v>161</v>
      </c>
      <c r="H54" s="114">
        <v>129</v>
      </c>
      <c r="I54" s="140">
        <v>146</v>
      </c>
      <c r="J54" s="115">
        <v>-5</v>
      </c>
      <c r="K54" s="116">
        <v>-3.4246575342465753</v>
      </c>
    </row>
    <row r="55" spans="1:11" ht="14.1" customHeight="1" x14ac:dyDescent="0.2">
      <c r="A55" s="306">
        <v>72</v>
      </c>
      <c r="B55" s="307" t="s">
        <v>281</v>
      </c>
      <c r="C55" s="308"/>
      <c r="D55" s="113">
        <v>1.9195046439628483</v>
      </c>
      <c r="E55" s="115">
        <v>62</v>
      </c>
      <c r="F55" s="114">
        <v>25</v>
      </c>
      <c r="G55" s="114">
        <v>39</v>
      </c>
      <c r="H55" s="114">
        <v>34</v>
      </c>
      <c r="I55" s="140">
        <v>33</v>
      </c>
      <c r="J55" s="115">
        <v>29</v>
      </c>
      <c r="K55" s="116">
        <v>87.878787878787875</v>
      </c>
    </row>
    <row r="56" spans="1:11" ht="14.1" customHeight="1" x14ac:dyDescent="0.2">
      <c r="A56" s="306" t="s">
        <v>282</v>
      </c>
      <c r="B56" s="307" t="s">
        <v>283</v>
      </c>
      <c r="C56" s="308"/>
      <c r="D56" s="113">
        <v>0.34055727554179566</v>
      </c>
      <c r="E56" s="115">
        <v>11</v>
      </c>
      <c r="F56" s="114">
        <v>10</v>
      </c>
      <c r="G56" s="114">
        <v>5</v>
      </c>
      <c r="H56" s="114" t="s">
        <v>513</v>
      </c>
      <c r="I56" s="140">
        <v>11</v>
      </c>
      <c r="J56" s="115">
        <v>0</v>
      </c>
      <c r="K56" s="116">
        <v>0</v>
      </c>
    </row>
    <row r="57" spans="1:11" ht="14.1" customHeight="1" x14ac:dyDescent="0.2">
      <c r="A57" s="306" t="s">
        <v>284</v>
      </c>
      <c r="B57" s="307" t="s">
        <v>285</v>
      </c>
      <c r="C57" s="308"/>
      <c r="D57" s="113">
        <v>0.58823529411764708</v>
      </c>
      <c r="E57" s="115">
        <v>19</v>
      </c>
      <c r="F57" s="114">
        <v>9</v>
      </c>
      <c r="G57" s="114">
        <v>14</v>
      </c>
      <c r="H57" s="114">
        <v>19</v>
      </c>
      <c r="I57" s="140">
        <v>18</v>
      </c>
      <c r="J57" s="115">
        <v>1</v>
      </c>
      <c r="K57" s="116">
        <v>5.5555555555555554</v>
      </c>
    </row>
    <row r="58" spans="1:11" ht="14.1" customHeight="1" x14ac:dyDescent="0.2">
      <c r="A58" s="306">
        <v>73</v>
      </c>
      <c r="B58" s="307" t="s">
        <v>286</v>
      </c>
      <c r="C58" s="308"/>
      <c r="D58" s="113">
        <v>1.1145510835913313</v>
      </c>
      <c r="E58" s="115">
        <v>36</v>
      </c>
      <c r="F58" s="114">
        <v>20</v>
      </c>
      <c r="G58" s="114">
        <v>57</v>
      </c>
      <c r="H58" s="114">
        <v>38</v>
      </c>
      <c r="I58" s="140">
        <v>38</v>
      </c>
      <c r="J58" s="115">
        <v>-2</v>
      </c>
      <c r="K58" s="116">
        <v>-5.2631578947368425</v>
      </c>
    </row>
    <row r="59" spans="1:11" ht="14.1" customHeight="1" x14ac:dyDescent="0.2">
      <c r="A59" s="306" t="s">
        <v>287</v>
      </c>
      <c r="B59" s="307" t="s">
        <v>288</v>
      </c>
      <c r="C59" s="308"/>
      <c r="D59" s="113">
        <v>0.89783281733746134</v>
      </c>
      <c r="E59" s="115">
        <v>29</v>
      </c>
      <c r="F59" s="114">
        <v>19</v>
      </c>
      <c r="G59" s="114">
        <v>46</v>
      </c>
      <c r="H59" s="114">
        <v>31</v>
      </c>
      <c r="I59" s="140">
        <v>26</v>
      </c>
      <c r="J59" s="115">
        <v>3</v>
      </c>
      <c r="K59" s="116">
        <v>11.538461538461538</v>
      </c>
    </row>
    <row r="60" spans="1:11" ht="14.1" customHeight="1" x14ac:dyDescent="0.2">
      <c r="A60" s="306">
        <v>81</v>
      </c>
      <c r="B60" s="307" t="s">
        <v>289</v>
      </c>
      <c r="C60" s="308"/>
      <c r="D60" s="113">
        <v>4.6749226006191948</v>
      </c>
      <c r="E60" s="115">
        <v>151</v>
      </c>
      <c r="F60" s="114">
        <v>164</v>
      </c>
      <c r="G60" s="114">
        <v>184</v>
      </c>
      <c r="H60" s="114">
        <v>166</v>
      </c>
      <c r="I60" s="140">
        <v>255</v>
      </c>
      <c r="J60" s="115">
        <v>-104</v>
      </c>
      <c r="K60" s="116">
        <v>-40.784313725490193</v>
      </c>
    </row>
    <row r="61" spans="1:11" ht="14.1" customHeight="1" x14ac:dyDescent="0.2">
      <c r="A61" s="306" t="s">
        <v>290</v>
      </c>
      <c r="B61" s="307" t="s">
        <v>291</v>
      </c>
      <c r="C61" s="308"/>
      <c r="D61" s="113">
        <v>1.021671826625387</v>
      </c>
      <c r="E61" s="115">
        <v>33</v>
      </c>
      <c r="F61" s="114">
        <v>39</v>
      </c>
      <c r="G61" s="114">
        <v>83</v>
      </c>
      <c r="H61" s="114">
        <v>49</v>
      </c>
      <c r="I61" s="140">
        <v>48</v>
      </c>
      <c r="J61" s="115">
        <v>-15</v>
      </c>
      <c r="K61" s="116">
        <v>-31.25</v>
      </c>
    </row>
    <row r="62" spans="1:11" ht="14.1" customHeight="1" x14ac:dyDescent="0.2">
      <c r="A62" s="306" t="s">
        <v>292</v>
      </c>
      <c r="B62" s="307" t="s">
        <v>293</v>
      </c>
      <c r="C62" s="308"/>
      <c r="D62" s="113">
        <v>1.9504643962848298</v>
      </c>
      <c r="E62" s="115">
        <v>63</v>
      </c>
      <c r="F62" s="114">
        <v>80</v>
      </c>
      <c r="G62" s="114">
        <v>47</v>
      </c>
      <c r="H62" s="114">
        <v>54</v>
      </c>
      <c r="I62" s="140">
        <v>73</v>
      </c>
      <c r="J62" s="115">
        <v>-10</v>
      </c>
      <c r="K62" s="116">
        <v>-13.698630136986301</v>
      </c>
    </row>
    <row r="63" spans="1:11" ht="14.1" customHeight="1" x14ac:dyDescent="0.2">
      <c r="A63" s="306"/>
      <c r="B63" s="307" t="s">
        <v>294</v>
      </c>
      <c r="C63" s="308"/>
      <c r="D63" s="113">
        <v>1.9195046439628483</v>
      </c>
      <c r="E63" s="115">
        <v>62</v>
      </c>
      <c r="F63" s="114">
        <v>78</v>
      </c>
      <c r="G63" s="114">
        <v>47</v>
      </c>
      <c r="H63" s="114">
        <v>53</v>
      </c>
      <c r="I63" s="140">
        <v>72</v>
      </c>
      <c r="J63" s="115">
        <v>-10</v>
      </c>
      <c r="K63" s="116">
        <v>-13.888888888888889</v>
      </c>
    </row>
    <row r="64" spans="1:11" ht="14.1" customHeight="1" x14ac:dyDescent="0.2">
      <c r="A64" s="306" t="s">
        <v>295</v>
      </c>
      <c r="B64" s="307" t="s">
        <v>296</v>
      </c>
      <c r="C64" s="308"/>
      <c r="D64" s="113">
        <v>0.58823529411764708</v>
      </c>
      <c r="E64" s="115">
        <v>19</v>
      </c>
      <c r="F64" s="114">
        <v>12</v>
      </c>
      <c r="G64" s="114">
        <v>26</v>
      </c>
      <c r="H64" s="114">
        <v>11</v>
      </c>
      <c r="I64" s="140">
        <v>23</v>
      </c>
      <c r="J64" s="115">
        <v>-4</v>
      </c>
      <c r="K64" s="116">
        <v>-17.391304347826086</v>
      </c>
    </row>
    <row r="65" spans="1:11" ht="14.1" customHeight="1" x14ac:dyDescent="0.2">
      <c r="A65" s="306" t="s">
        <v>297</v>
      </c>
      <c r="B65" s="307" t="s">
        <v>298</v>
      </c>
      <c r="C65" s="308"/>
      <c r="D65" s="113">
        <v>0.46439628482972134</v>
      </c>
      <c r="E65" s="115">
        <v>15</v>
      </c>
      <c r="F65" s="114">
        <v>20</v>
      </c>
      <c r="G65" s="114">
        <v>14</v>
      </c>
      <c r="H65" s="114">
        <v>31</v>
      </c>
      <c r="I65" s="140">
        <v>92</v>
      </c>
      <c r="J65" s="115">
        <v>-77</v>
      </c>
      <c r="K65" s="116">
        <v>-83.695652173913047</v>
      </c>
    </row>
    <row r="66" spans="1:11" ht="14.1" customHeight="1" x14ac:dyDescent="0.2">
      <c r="A66" s="306">
        <v>82</v>
      </c>
      <c r="B66" s="307" t="s">
        <v>299</v>
      </c>
      <c r="C66" s="308"/>
      <c r="D66" s="113">
        <v>2.414860681114551</v>
      </c>
      <c r="E66" s="115">
        <v>78</v>
      </c>
      <c r="F66" s="114">
        <v>95</v>
      </c>
      <c r="G66" s="114">
        <v>136</v>
      </c>
      <c r="H66" s="114">
        <v>69</v>
      </c>
      <c r="I66" s="140">
        <v>74</v>
      </c>
      <c r="J66" s="115">
        <v>4</v>
      </c>
      <c r="K66" s="116">
        <v>5.4054054054054053</v>
      </c>
    </row>
    <row r="67" spans="1:11" ht="14.1" customHeight="1" x14ac:dyDescent="0.2">
      <c r="A67" s="306" t="s">
        <v>300</v>
      </c>
      <c r="B67" s="307" t="s">
        <v>301</v>
      </c>
      <c r="C67" s="308"/>
      <c r="D67" s="113">
        <v>1.6718266253869969</v>
      </c>
      <c r="E67" s="115">
        <v>54</v>
      </c>
      <c r="F67" s="114">
        <v>66</v>
      </c>
      <c r="G67" s="114">
        <v>91</v>
      </c>
      <c r="H67" s="114">
        <v>49</v>
      </c>
      <c r="I67" s="140">
        <v>53</v>
      </c>
      <c r="J67" s="115">
        <v>1</v>
      </c>
      <c r="K67" s="116">
        <v>1.8867924528301887</v>
      </c>
    </row>
    <row r="68" spans="1:11" ht="14.1" customHeight="1" x14ac:dyDescent="0.2">
      <c r="A68" s="306" t="s">
        <v>302</v>
      </c>
      <c r="B68" s="307" t="s">
        <v>303</v>
      </c>
      <c r="C68" s="308"/>
      <c r="D68" s="113">
        <v>0.43343653250773995</v>
      </c>
      <c r="E68" s="115">
        <v>14</v>
      </c>
      <c r="F68" s="114">
        <v>22</v>
      </c>
      <c r="G68" s="114">
        <v>28</v>
      </c>
      <c r="H68" s="114">
        <v>13</v>
      </c>
      <c r="I68" s="140">
        <v>10</v>
      </c>
      <c r="J68" s="115">
        <v>4</v>
      </c>
      <c r="K68" s="116">
        <v>40</v>
      </c>
    </row>
    <row r="69" spans="1:11" ht="14.1" customHeight="1" x14ac:dyDescent="0.2">
      <c r="A69" s="306">
        <v>83</v>
      </c>
      <c r="B69" s="307" t="s">
        <v>304</v>
      </c>
      <c r="C69" s="308"/>
      <c r="D69" s="113">
        <v>4.3653250773993806</v>
      </c>
      <c r="E69" s="115">
        <v>141</v>
      </c>
      <c r="F69" s="114">
        <v>132</v>
      </c>
      <c r="G69" s="114">
        <v>264</v>
      </c>
      <c r="H69" s="114">
        <v>132</v>
      </c>
      <c r="I69" s="140">
        <v>127</v>
      </c>
      <c r="J69" s="115">
        <v>14</v>
      </c>
      <c r="K69" s="116">
        <v>11.023622047244094</v>
      </c>
    </row>
    <row r="70" spans="1:11" ht="14.1" customHeight="1" x14ac:dyDescent="0.2">
      <c r="A70" s="306" t="s">
        <v>305</v>
      </c>
      <c r="B70" s="307" t="s">
        <v>306</v>
      </c>
      <c r="C70" s="308"/>
      <c r="D70" s="113">
        <v>3.4984520123839009</v>
      </c>
      <c r="E70" s="115">
        <v>113</v>
      </c>
      <c r="F70" s="114">
        <v>119</v>
      </c>
      <c r="G70" s="114">
        <v>227</v>
      </c>
      <c r="H70" s="114">
        <v>114</v>
      </c>
      <c r="I70" s="140">
        <v>98</v>
      </c>
      <c r="J70" s="115">
        <v>15</v>
      </c>
      <c r="K70" s="116">
        <v>15.306122448979592</v>
      </c>
    </row>
    <row r="71" spans="1:11" ht="14.1" customHeight="1" x14ac:dyDescent="0.2">
      <c r="A71" s="306"/>
      <c r="B71" s="307" t="s">
        <v>307</v>
      </c>
      <c r="C71" s="308"/>
      <c r="D71" s="113">
        <v>2.7244582043343653</v>
      </c>
      <c r="E71" s="115">
        <v>88</v>
      </c>
      <c r="F71" s="114">
        <v>92</v>
      </c>
      <c r="G71" s="114">
        <v>201</v>
      </c>
      <c r="H71" s="114">
        <v>105</v>
      </c>
      <c r="I71" s="140">
        <v>87</v>
      </c>
      <c r="J71" s="115">
        <v>1</v>
      </c>
      <c r="K71" s="116">
        <v>1.1494252873563218</v>
      </c>
    </row>
    <row r="72" spans="1:11" ht="14.1" customHeight="1" x14ac:dyDescent="0.2">
      <c r="A72" s="306">
        <v>84</v>
      </c>
      <c r="B72" s="307" t="s">
        <v>308</v>
      </c>
      <c r="C72" s="308"/>
      <c r="D72" s="113">
        <v>1.2383900928792571</v>
      </c>
      <c r="E72" s="115">
        <v>40</v>
      </c>
      <c r="F72" s="114">
        <v>31</v>
      </c>
      <c r="G72" s="114">
        <v>62</v>
      </c>
      <c r="H72" s="114">
        <v>35</v>
      </c>
      <c r="I72" s="140">
        <v>56</v>
      </c>
      <c r="J72" s="115">
        <v>-16</v>
      </c>
      <c r="K72" s="116">
        <v>-28.571428571428573</v>
      </c>
    </row>
    <row r="73" spans="1:11" ht="14.1" customHeight="1" x14ac:dyDescent="0.2">
      <c r="A73" s="306" t="s">
        <v>309</v>
      </c>
      <c r="B73" s="307" t="s">
        <v>310</v>
      </c>
      <c r="C73" s="308"/>
      <c r="D73" s="113">
        <v>0.71207430340557276</v>
      </c>
      <c r="E73" s="115">
        <v>23</v>
      </c>
      <c r="F73" s="114">
        <v>18</v>
      </c>
      <c r="G73" s="114">
        <v>45</v>
      </c>
      <c r="H73" s="114">
        <v>13</v>
      </c>
      <c r="I73" s="140">
        <v>28</v>
      </c>
      <c r="J73" s="115">
        <v>-5</v>
      </c>
      <c r="K73" s="116">
        <v>-17.857142857142858</v>
      </c>
    </row>
    <row r="74" spans="1:11" ht="14.1" customHeight="1" x14ac:dyDescent="0.2">
      <c r="A74" s="306" t="s">
        <v>311</v>
      </c>
      <c r="B74" s="307" t="s">
        <v>312</v>
      </c>
      <c r="C74" s="308"/>
      <c r="D74" s="113">
        <v>9.2879256965944276E-2</v>
      </c>
      <c r="E74" s="115">
        <v>3</v>
      </c>
      <c r="F74" s="114" t="s">
        <v>513</v>
      </c>
      <c r="G74" s="114">
        <v>4</v>
      </c>
      <c r="H74" s="114">
        <v>9</v>
      </c>
      <c r="I74" s="140">
        <v>13</v>
      </c>
      <c r="J74" s="115">
        <v>-10</v>
      </c>
      <c r="K74" s="116">
        <v>-76.92307692307692</v>
      </c>
    </row>
    <row r="75" spans="1:11" ht="14.1" customHeight="1" x14ac:dyDescent="0.2">
      <c r="A75" s="306" t="s">
        <v>313</v>
      </c>
      <c r="B75" s="307" t="s">
        <v>314</v>
      </c>
      <c r="C75" s="308"/>
      <c r="D75" s="113">
        <v>0.15479876160990713</v>
      </c>
      <c r="E75" s="115">
        <v>5</v>
      </c>
      <c r="F75" s="114">
        <v>6</v>
      </c>
      <c r="G75" s="114">
        <v>6</v>
      </c>
      <c r="H75" s="114">
        <v>5</v>
      </c>
      <c r="I75" s="140">
        <v>8</v>
      </c>
      <c r="J75" s="115">
        <v>-3</v>
      </c>
      <c r="K75" s="116">
        <v>-37.5</v>
      </c>
    </row>
    <row r="76" spans="1:11" ht="14.1" customHeight="1" x14ac:dyDescent="0.2">
      <c r="A76" s="306">
        <v>91</v>
      </c>
      <c r="B76" s="307" t="s">
        <v>315</v>
      </c>
      <c r="C76" s="308"/>
      <c r="D76" s="113">
        <v>0.21671826625386997</v>
      </c>
      <c r="E76" s="115">
        <v>7</v>
      </c>
      <c r="F76" s="114">
        <v>7</v>
      </c>
      <c r="G76" s="114" t="s">
        <v>513</v>
      </c>
      <c r="H76" s="114" t="s">
        <v>513</v>
      </c>
      <c r="I76" s="140" t="s">
        <v>513</v>
      </c>
      <c r="J76" s="115" t="s">
        <v>513</v>
      </c>
      <c r="K76" s="116" t="s">
        <v>513</v>
      </c>
    </row>
    <row r="77" spans="1:11" ht="14.1" customHeight="1" x14ac:dyDescent="0.2">
      <c r="A77" s="306">
        <v>92</v>
      </c>
      <c r="B77" s="307" t="s">
        <v>316</v>
      </c>
      <c r="C77" s="308"/>
      <c r="D77" s="113">
        <v>0.24767801857585139</v>
      </c>
      <c r="E77" s="115">
        <v>8</v>
      </c>
      <c r="F77" s="114">
        <v>8</v>
      </c>
      <c r="G77" s="114">
        <v>15</v>
      </c>
      <c r="H77" s="114">
        <v>6</v>
      </c>
      <c r="I77" s="140">
        <v>7</v>
      </c>
      <c r="J77" s="115">
        <v>1</v>
      </c>
      <c r="K77" s="116">
        <v>14.285714285714286</v>
      </c>
    </row>
    <row r="78" spans="1:11" ht="14.1" customHeight="1" x14ac:dyDescent="0.2">
      <c r="A78" s="306">
        <v>93</v>
      </c>
      <c r="B78" s="307" t="s">
        <v>317</v>
      </c>
      <c r="C78" s="308"/>
      <c r="D78" s="113" t="s">
        <v>513</v>
      </c>
      <c r="E78" s="115" t="s">
        <v>513</v>
      </c>
      <c r="F78" s="114">
        <v>0</v>
      </c>
      <c r="G78" s="114">
        <v>7</v>
      </c>
      <c r="H78" s="114">
        <v>3</v>
      </c>
      <c r="I78" s="140">
        <v>0</v>
      </c>
      <c r="J78" s="115" t="s">
        <v>513</v>
      </c>
      <c r="K78" s="116" t="s">
        <v>513</v>
      </c>
    </row>
    <row r="79" spans="1:11" ht="14.1" customHeight="1" x14ac:dyDescent="0.2">
      <c r="A79" s="306">
        <v>94</v>
      </c>
      <c r="B79" s="307" t="s">
        <v>318</v>
      </c>
      <c r="C79" s="308"/>
      <c r="D79" s="113">
        <v>9.2879256965944276E-2</v>
      </c>
      <c r="E79" s="115">
        <v>3</v>
      </c>
      <c r="F79" s="114" t="s">
        <v>513</v>
      </c>
      <c r="G79" s="114">
        <v>4</v>
      </c>
      <c r="H79" s="114">
        <v>10</v>
      </c>
      <c r="I79" s="140" t="s">
        <v>513</v>
      </c>
      <c r="J79" s="115" t="s">
        <v>513</v>
      </c>
      <c r="K79" s="116" t="s">
        <v>513</v>
      </c>
    </row>
    <row r="80" spans="1:11" ht="14.1" customHeight="1" x14ac:dyDescent="0.2">
      <c r="A80" s="306" t="s">
        <v>319</v>
      </c>
      <c r="B80" s="307" t="s">
        <v>320</v>
      </c>
      <c r="C80" s="308"/>
      <c r="D80" s="113">
        <v>0</v>
      </c>
      <c r="E80" s="115">
        <v>0</v>
      </c>
      <c r="F80" s="114" t="s">
        <v>513</v>
      </c>
      <c r="G80" s="114">
        <v>0</v>
      </c>
      <c r="H80" s="114" t="s">
        <v>513</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2940</v>
      </c>
      <c r="E11" s="114">
        <v>3009</v>
      </c>
      <c r="F11" s="114">
        <v>3317</v>
      </c>
      <c r="G11" s="114">
        <v>2815</v>
      </c>
      <c r="H11" s="140">
        <v>2829</v>
      </c>
      <c r="I11" s="115">
        <v>111</v>
      </c>
      <c r="J11" s="116">
        <v>3.9236479321314954</v>
      </c>
    </row>
    <row r="12" spans="1:15" s="110" customFormat="1" ht="24.95" customHeight="1" x14ac:dyDescent="0.2">
      <c r="A12" s="193" t="s">
        <v>132</v>
      </c>
      <c r="B12" s="194" t="s">
        <v>133</v>
      </c>
      <c r="C12" s="113">
        <v>14.761904761904763</v>
      </c>
      <c r="D12" s="115">
        <v>434</v>
      </c>
      <c r="E12" s="114">
        <v>601</v>
      </c>
      <c r="F12" s="114">
        <v>623</v>
      </c>
      <c r="G12" s="114">
        <v>445</v>
      </c>
      <c r="H12" s="140">
        <v>315</v>
      </c>
      <c r="I12" s="115">
        <v>119</v>
      </c>
      <c r="J12" s="116">
        <v>37.777777777777779</v>
      </c>
    </row>
    <row r="13" spans="1:15" s="110" customFormat="1" ht="24.95" customHeight="1" x14ac:dyDescent="0.2">
      <c r="A13" s="193" t="s">
        <v>134</v>
      </c>
      <c r="B13" s="199" t="s">
        <v>214</v>
      </c>
      <c r="C13" s="113">
        <v>0.51020408163265307</v>
      </c>
      <c r="D13" s="115">
        <v>15</v>
      </c>
      <c r="E13" s="114">
        <v>9</v>
      </c>
      <c r="F13" s="114">
        <v>13</v>
      </c>
      <c r="G13" s="114">
        <v>13</v>
      </c>
      <c r="H13" s="140">
        <v>13</v>
      </c>
      <c r="I13" s="115">
        <v>2</v>
      </c>
      <c r="J13" s="116">
        <v>15.384615384615385</v>
      </c>
    </row>
    <row r="14" spans="1:15" s="287" customFormat="1" ht="24.95" customHeight="1" x14ac:dyDescent="0.2">
      <c r="A14" s="193" t="s">
        <v>215</v>
      </c>
      <c r="B14" s="199" t="s">
        <v>137</v>
      </c>
      <c r="C14" s="113">
        <v>11.054421768707483</v>
      </c>
      <c r="D14" s="115">
        <v>325</v>
      </c>
      <c r="E14" s="114">
        <v>372</v>
      </c>
      <c r="F14" s="114">
        <v>389</v>
      </c>
      <c r="G14" s="114">
        <v>341</v>
      </c>
      <c r="H14" s="140">
        <v>351</v>
      </c>
      <c r="I14" s="115">
        <v>-26</v>
      </c>
      <c r="J14" s="116">
        <v>-7.4074074074074074</v>
      </c>
      <c r="K14" s="110"/>
      <c r="L14" s="110"/>
      <c r="M14" s="110"/>
      <c r="N14" s="110"/>
      <c r="O14" s="110"/>
    </row>
    <row r="15" spans="1:15" s="110" customFormat="1" ht="24.95" customHeight="1" x14ac:dyDescent="0.2">
      <c r="A15" s="193" t="s">
        <v>216</v>
      </c>
      <c r="B15" s="199" t="s">
        <v>217</v>
      </c>
      <c r="C15" s="113">
        <v>7.0408163265306118</v>
      </c>
      <c r="D15" s="115">
        <v>207</v>
      </c>
      <c r="E15" s="114">
        <v>247</v>
      </c>
      <c r="F15" s="114">
        <v>239</v>
      </c>
      <c r="G15" s="114">
        <v>208</v>
      </c>
      <c r="H15" s="140">
        <v>187</v>
      </c>
      <c r="I15" s="115">
        <v>20</v>
      </c>
      <c r="J15" s="116">
        <v>10.695187165775401</v>
      </c>
    </row>
    <row r="16" spans="1:15" s="287" customFormat="1" ht="24.95" customHeight="1" x14ac:dyDescent="0.2">
      <c r="A16" s="193" t="s">
        <v>218</v>
      </c>
      <c r="B16" s="199" t="s">
        <v>141</v>
      </c>
      <c r="C16" s="113">
        <v>3.129251700680272</v>
      </c>
      <c r="D16" s="115">
        <v>92</v>
      </c>
      <c r="E16" s="114">
        <v>93</v>
      </c>
      <c r="F16" s="114">
        <v>95</v>
      </c>
      <c r="G16" s="114">
        <v>70</v>
      </c>
      <c r="H16" s="140">
        <v>89</v>
      </c>
      <c r="I16" s="115">
        <v>3</v>
      </c>
      <c r="J16" s="116">
        <v>3.3707865168539324</v>
      </c>
      <c r="K16" s="110"/>
      <c r="L16" s="110"/>
      <c r="M16" s="110"/>
      <c r="N16" s="110"/>
      <c r="O16" s="110"/>
    </row>
    <row r="17" spans="1:15" s="110" customFormat="1" ht="24.95" customHeight="1" x14ac:dyDescent="0.2">
      <c r="A17" s="193" t="s">
        <v>142</v>
      </c>
      <c r="B17" s="199" t="s">
        <v>220</v>
      </c>
      <c r="C17" s="113">
        <v>0.88435374149659862</v>
      </c>
      <c r="D17" s="115">
        <v>26</v>
      </c>
      <c r="E17" s="114">
        <v>32</v>
      </c>
      <c r="F17" s="114">
        <v>55</v>
      </c>
      <c r="G17" s="114">
        <v>63</v>
      </c>
      <c r="H17" s="140">
        <v>75</v>
      </c>
      <c r="I17" s="115">
        <v>-49</v>
      </c>
      <c r="J17" s="116">
        <v>-65.333333333333329</v>
      </c>
    </row>
    <row r="18" spans="1:15" s="287" customFormat="1" ht="24.95" customHeight="1" x14ac:dyDescent="0.2">
      <c r="A18" s="201" t="s">
        <v>144</v>
      </c>
      <c r="B18" s="202" t="s">
        <v>145</v>
      </c>
      <c r="C18" s="113">
        <v>12.687074829931973</v>
      </c>
      <c r="D18" s="115">
        <v>373</v>
      </c>
      <c r="E18" s="114">
        <v>402</v>
      </c>
      <c r="F18" s="114">
        <v>375</v>
      </c>
      <c r="G18" s="114">
        <v>301</v>
      </c>
      <c r="H18" s="140">
        <v>312</v>
      </c>
      <c r="I18" s="115">
        <v>61</v>
      </c>
      <c r="J18" s="116">
        <v>19.551282051282051</v>
      </c>
      <c r="K18" s="110"/>
      <c r="L18" s="110"/>
      <c r="M18" s="110"/>
      <c r="N18" s="110"/>
      <c r="O18" s="110"/>
    </row>
    <row r="19" spans="1:15" s="110" customFormat="1" ht="24.95" customHeight="1" x14ac:dyDescent="0.2">
      <c r="A19" s="193" t="s">
        <v>146</v>
      </c>
      <c r="B19" s="199" t="s">
        <v>147</v>
      </c>
      <c r="C19" s="113">
        <v>13.027210884353741</v>
      </c>
      <c r="D19" s="115">
        <v>383</v>
      </c>
      <c r="E19" s="114">
        <v>401</v>
      </c>
      <c r="F19" s="114">
        <v>367</v>
      </c>
      <c r="G19" s="114">
        <v>332</v>
      </c>
      <c r="H19" s="140">
        <v>398</v>
      </c>
      <c r="I19" s="115">
        <v>-15</v>
      </c>
      <c r="J19" s="116">
        <v>-3.7688442211055277</v>
      </c>
    </row>
    <row r="20" spans="1:15" s="287" customFormat="1" ht="24.95" customHeight="1" x14ac:dyDescent="0.2">
      <c r="A20" s="193" t="s">
        <v>148</v>
      </c>
      <c r="B20" s="199" t="s">
        <v>149</v>
      </c>
      <c r="C20" s="113">
        <v>6.7687074829931975</v>
      </c>
      <c r="D20" s="115">
        <v>199</v>
      </c>
      <c r="E20" s="114">
        <v>135</v>
      </c>
      <c r="F20" s="114">
        <v>146</v>
      </c>
      <c r="G20" s="114">
        <v>152</v>
      </c>
      <c r="H20" s="140">
        <v>152</v>
      </c>
      <c r="I20" s="115">
        <v>47</v>
      </c>
      <c r="J20" s="116">
        <v>30.921052631578949</v>
      </c>
      <c r="K20" s="110"/>
      <c r="L20" s="110"/>
      <c r="M20" s="110"/>
      <c r="N20" s="110"/>
      <c r="O20" s="110"/>
    </row>
    <row r="21" spans="1:15" s="110" customFormat="1" ht="24.95" customHeight="1" x14ac:dyDescent="0.2">
      <c r="A21" s="201" t="s">
        <v>150</v>
      </c>
      <c r="B21" s="202" t="s">
        <v>151</v>
      </c>
      <c r="C21" s="113">
        <v>5.5442176870748296</v>
      </c>
      <c r="D21" s="115">
        <v>163</v>
      </c>
      <c r="E21" s="114">
        <v>136</v>
      </c>
      <c r="F21" s="114">
        <v>134</v>
      </c>
      <c r="G21" s="114">
        <v>111</v>
      </c>
      <c r="H21" s="140">
        <v>134</v>
      </c>
      <c r="I21" s="115">
        <v>29</v>
      </c>
      <c r="J21" s="116">
        <v>21.64179104477612</v>
      </c>
    </row>
    <row r="22" spans="1:15" s="110" customFormat="1" ht="24.95" customHeight="1" x14ac:dyDescent="0.2">
      <c r="A22" s="201" t="s">
        <v>152</v>
      </c>
      <c r="B22" s="199" t="s">
        <v>153</v>
      </c>
      <c r="C22" s="113">
        <v>0.74829931972789121</v>
      </c>
      <c r="D22" s="115">
        <v>22</v>
      </c>
      <c r="E22" s="114">
        <v>12</v>
      </c>
      <c r="F22" s="114">
        <v>28</v>
      </c>
      <c r="G22" s="114">
        <v>17</v>
      </c>
      <c r="H22" s="140">
        <v>20</v>
      </c>
      <c r="I22" s="115">
        <v>2</v>
      </c>
      <c r="J22" s="116">
        <v>10</v>
      </c>
    </row>
    <row r="23" spans="1:15" s="110" customFormat="1" ht="24.95" customHeight="1" x14ac:dyDescent="0.2">
      <c r="A23" s="193" t="s">
        <v>154</v>
      </c>
      <c r="B23" s="199" t="s">
        <v>155</v>
      </c>
      <c r="C23" s="113">
        <v>0.85034013605442171</v>
      </c>
      <c r="D23" s="115">
        <v>25</v>
      </c>
      <c r="E23" s="114">
        <v>18</v>
      </c>
      <c r="F23" s="114">
        <v>18</v>
      </c>
      <c r="G23" s="114">
        <v>18</v>
      </c>
      <c r="H23" s="140">
        <v>27</v>
      </c>
      <c r="I23" s="115">
        <v>-2</v>
      </c>
      <c r="J23" s="116">
        <v>-7.4074074074074074</v>
      </c>
    </row>
    <row r="24" spans="1:15" s="110" customFormat="1" ht="24.95" customHeight="1" x14ac:dyDescent="0.2">
      <c r="A24" s="193" t="s">
        <v>156</v>
      </c>
      <c r="B24" s="199" t="s">
        <v>221</v>
      </c>
      <c r="C24" s="113">
        <v>6.9047619047619051</v>
      </c>
      <c r="D24" s="115">
        <v>203</v>
      </c>
      <c r="E24" s="114">
        <v>102</v>
      </c>
      <c r="F24" s="114">
        <v>172</v>
      </c>
      <c r="G24" s="114">
        <v>187</v>
      </c>
      <c r="H24" s="140">
        <v>168</v>
      </c>
      <c r="I24" s="115">
        <v>35</v>
      </c>
      <c r="J24" s="116">
        <v>20.833333333333332</v>
      </c>
    </row>
    <row r="25" spans="1:15" s="110" customFormat="1" ht="24.95" customHeight="1" x14ac:dyDescent="0.2">
      <c r="A25" s="193" t="s">
        <v>222</v>
      </c>
      <c r="B25" s="204" t="s">
        <v>159</v>
      </c>
      <c r="C25" s="113">
        <v>8.9795918367346932</v>
      </c>
      <c r="D25" s="115">
        <v>264</v>
      </c>
      <c r="E25" s="114">
        <v>303</v>
      </c>
      <c r="F25" s="114">
        <v>292</v>
      </c>
      <c r="G25" s="114">
        <v>294</v>
      </c>
      <c r="H25" s="140">
        <v>258</v>
      </c>
      <c r="I25" s="115">
        <v>6</v>
      </c>
      <c r="J25" s="116">
        <v>2.3255813953488373</v>
      </c>
    </row>
    <row r="26" spans="1:15" s="110" customFormat="1" ht="24.95" customHeight="1" x14ac:dyDescent="0.2">
      <c r="A26" s="201">
        <v>782.78300000000002</v>
      </c>
      <c r="B26" s="203" t="s">
        <v>160</v>
      </c>
      <c r="C26" s="113">
        <v>0.3401360544217687</v>
      </c>
      <c r="D26" s="115">
        <v>10</v>
      </c>
      <c r="E26" s="114">
        <v>28</v>
      </c>
      <c r="F26" s="114">
        <v>16</v>
      </c>
      <c r="G26" s="114">
        <v>32</v>
      </c>
      <c r="H26" s="140">
        <v>33</v>
      </c>
      <c r="I26" s="115">
        <v>-23</v>
      </c>
      <c r="J26" s="116">
        <v>-69.696969696969703</v>
      </c>
    </row>
    <row r="27" spans="1:15" s="110" customFormat="1" ht="24.95" customHeight="1" x14ac:dyDescent="0.2">
      <c r="A27" s="193" t="s">
        <v>161</v>
      </c>
      <c r="B27" s="199" t="s">
        <v>162</v>
      </c>
      <c r="C27" s="113">
        <v>2.2789115646258504</v>
      </c>
      <c r="D27" s="115">
        <v>67</v>
      </c>
      <c r="E27" s="114">
        <v>62</v>
      </c>
      <c r="F27" s="114">
        <v>132</v>
      </c>
      <c r="G27" s="114">
        <v>89</v>
      </c>
      <c r="H27" s="140">
        <v>129</v>
      </c>
      <c r="I27" s="115">
        <v>-62</v>
      </c>
      <c r="J27" s="116">
        <v>-48.062015503875969</v>
      </c>
    </row>
    <row r="28" spans="1:15" s="110" customFormat="1" ht="24.95" customHeight="1" x14ac:dyDescent="0.2">
      <c r="A28" s="193" t="s">
        <v>163</v>
      </c>
      <c r="B28" s="199" t="s">
        <v>164</v>
      </c>
      <c r="C28" s="113">
        <v>3.9795918367346941</v>
      </c>
      <c r="D28" s="115">
        <v>117</v>
      </c>
      <c r="E28" s="114">
        <v>101</v>
      </c>
      <c r="F28" s="114">
        <v>199</v>
      </c>
      <c r="G28" s="114">
        <v>116</v>
      </c>
      <c r="H28" s="140">
        <v>128</v>
      </c>
      <c r="I28" s="115">
        <v>-11</v>
      </c>
      <c r="J28" s="116">
        <v>-8.59375</v>
      </c>
    </row>
    <row r="29" spans="1:15" s="110" customFormat="1" ht="24.95" customHeight="1" x14ac:dyDescent="0.2">
      <c r="A29" s="193">
        <v>86</v>
      </c>
      <c r="B29" s="199" t="s">
        <v>165</v>
      </c>
      <c r="C29" s="113">
        <v>5.6802721088435373</v>
      </c>
      <c r="D29" s="115">
        <v>167</v>
      </c>
      <c r="E29" s="114">
        <v>153</v>
      </c>
      <c r="F29" s="114">
        <v>175</v>
      </c>
      <c r="G29" s="114">
        <v>165</v>
      </c>
      <c r="H29" s="140">
        <v>209</v>
      </c>
      <c r="I29" s="115">
        <v>-42</v>
      </c>
      <c r="J29" s="116">
        <v>-20.095693779904305</v>
      </c>
    </row>
    <row r="30" spans="1:15" s="110" customFormat="1" ht="24.95" customHeight="1" x14ac:dyDescent="0.2">
      <c r="A30" s="193">
        <v>87.88</v>
      </c>
      <c r="B30" s="204" t="s">
        <v>166</v>
      </c>
      <c r="C30" s="113">
        <v>3.4013605442176869</v>
      </c>
      <c r="D30" s="115">
        <v>100</v>
      </c>
      <c r="E30" s="114">
        <v>86</v>
      </c>
      <c r="F30" s="114">
        <v>128</v>
      </c>
      <c r="G30" s="114">
        <v>89</v>
      </c>
      <c r="H30" s="140">
        <v>94</v>
      </c>
      <c r="I30" s="115">
        <v>6</v>
      </c>
      <c r="J30" s="116">
        <v>6.3829787234042552</v>
      </c>
    </row>
    <row r="31" spans="1:15" s="110" customFormat="1" ht="24.95" customHeight="1" x14ac:dyDescent="0.2">
      <c r="A31" s="193" t="s">
        <v>167</v>
      </c>
      <c r="B31" s="199" t="s">
        <v>168</v>
      </c>
      <c r="C31" s="113">
        <v>2.4829931972789114</v>
      </c>
      <c r="D31" s="115">
        <v>73</v>
      </c>
      <c r="E31" s="114">
        <v>88</v>
      </c>
      <c r="F31" s="114">
        <v>110</v>
      </c>
      <c r="G31" s="114">
        <v>113</v>
      </c>
      <c r="H31" s="140">
        <v>88</v>
      </c>
      <c r="I31" s="115">
        <v>-15</v>
      </c>
      <c r="J31" s="116">
        <v>-17.045454545454547</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14.761904761904763</v>
      </c>
      <c r="D34" s="115">
        <v>434</v>
      </c>
      <c r="E34" s="114">
        <v>601</v>
      </c>
      <c r="F34" s="114">
        <v>623</v>
      </c>
      <c r="G34" s="114">
        <v>445</v>
      </c>
      <c r="H34" s="140">
        <v>315</v>
      </c>
      <c r="I34" s="115">
        <v>119</v>
      </c>
      <c r="J34" s="116">
        <v>37.777777777777779</v>
      </c>
    </row>
    <row r="35" spans="1:10" s="110" customFormat="1" ht="24.95" customHeight="1" x14ac:dyDescent="0.2">
      <c r="A35" s="292" t="s">
        <v>171</v>
      </c>
      <c r="B35" s="293" t="s">
        <v>172</v>
      </c>
      <c r="C35" s="113">
        <v>24.251700680272108</v>
      </c>
      <c r="D35" s="115">
        <v>713</v>
      </c>
      <c r="E35" s="114">
        <v>783</v>
      </c>
      <c r="F35" s="114">
        <v>777</v>
      </c>
      <c r="G35" s="114">
        <v>655</v>
      </c>
      <c r="H35" s="140">
        <v>676</v>
      </c>
      <c r="I35" s="115">
        <v>37</v>
      </c>
      <c r="J35" s="116">
        <v>5.4733727810650885</v>
      </c>
    </row>
    <row r="36" spans="1:10" s="110" customFormat="1" ht="24.95" customHeight="1" x14ac:dyDescent="0.2">
      <c r="A36" s="294" t="s">
        <v>173</v>
      </c>
      <c r="B36" s="295" t="s">
        <v>174</v>
      </c>
      <c r="C36" s="125">
        <v>60.986394557823132</v>
      </c>
      <c r="D36" s="143">
        <v>1793</v>
      </c>
      <c r="E36" s="144">
        <v>1625</v>
      </c>
      <c r="F36" s="144">
        <v>1917</v>
      </c>
      <c r="G36" s="144">
        <v>1715</v>
      </c>
      <c r="H36" s="145">
        <v>1838</v>
      </c>
      <c r="I36" s="143">
        <v>-45</v>
      </c>
      <c r="J36" s="146">
        <v>-2.4483133841131663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2940</v>
      </c>
      <c r="F11" s="264">
        <v>3009</v>
      </c>
      <c r="G11" s="264">
        <v>3317</v>
      </c>
      <c r="H11" s="264">
        <v>2815</v>
      </c>
      <c r="I11" s="265">
        <v>2829</v>
      </c>
      <c r="J11" s="263">
        <v>111</v>
      </c>
      <c r="K11" s="266">
        <v>3.9236479321314954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42.517006802721092</v>
      </c>
      <c r="E13" s="115">
        <v>1250</v>
      </c>
      <c r="F13" s="114">
        <v>1482</v>
      </c>
      <c r="G13" s="114">
        <v>1534</v>
      </c>
      <c r="H13" s="114">
        <v>1297</v>
      </c>
      <c r="I13" s="140">
        <v>1131</v>
      </c>
      <c r="J13" s="115">
        <v>119</v>
      </c>
      <c r="K13" s="116">
        <v>10.521662245800178</v>
      </c>
    </row>
    <row r="14" spans="1:17" ht="15.95" customHeight="1" x14ac:dyDescent="0.2">
      <c r="A14" s="306" t="s">
        <v>230</v>
      </c>
      <c r="B14" s="307"/>
      <c r="C14" s="308"/>
      <c r="D14" s="113">
        <v>47.176870748299322</v>
      </c>
      <c r="E14" s="115">
        <v>1387</v>
      </c>
      <c r="F14" s="114">
        <v>1222</v>
      </c>
      <c r="G14" s="114">
        <v>1415</v>
      </c>
      <c r="H14" s="114">
        <v>1199</v>
      </c>
      <c r="I14" s="140">
        <v>1347</v>
      </c>
      <c r="J14" s="115">
        <v>40</v>
      </c>
      <c r="K14" s="116">
        <v>2.9695619896065328</v>
      </c>
    </row>
    <row r="15" spans="1:17" ht="15.95" customHeight="1" x14ac:dyDescent="0.2">
      <c r="A15" s="306" t="s">
        <v>231</v>
      </c>
      <c r="B15" s="307"/>
      <c r="C15" s="308"/>
      <c r="D15" s="113">
        <v>5</v>
      </c>
      <c r="E15" s="115">
        <v>147</v>
      </c>
      <c r="F15" s="114">
        <v>162</v>
      </c>
      <c r="G15" s="114">
        <v>169</v>
      </c>
      <c r="H15" s="114">
        <v>149</v>
      </c>
      <c r="I15" s="140">
        <v>177</v>
      </c>
      <c r="J15" s="115">
        <v>-30</v>
      </c>
      <c r="K15" s="116">
        <v>-16.949152542372882</v>
      </c>
    </row>
    <row r="16" spans="1:17" ht="15.95" customHeight="1" x14ac:dyDescent="0.2">
      <c r="A16" s="306" t="s">
        <v>232</v>
      </c>
      <c r="B16" s="307"/>
      <c r="C16" s="308"/>
      <c r="D16" s="113">
        <v>5.3061224489795915</v>
      </c>
      <c r="E16" s="115">
        <v>156</v>
      </c>
      <c r="F16" s="114">
        <v>143</v>
      </c>
      <c r="G16" s="114">
        <v>199</v>
      </c>
      <c r="H16" s="114">
        <v>170</v>
      </c>
      <c r="I16" s="140">
        <v>174</v>
      </c>
      <c r="J16" s="115">
        <v>-18</v>
      </c>
      <c r="K16" s="116">
        <v>-10.344827586206897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17.07482993197279</v>
      </c>
      <c r="E18" s="115">
        <v>502</v>
      </c>
      <c r="F18" s="114">
        <v>736</v>
      </c>
      <c r="G18" s="114">
        <v>750</v>
      </c>
      <c r="H18" s="114">
        <v>519</v>
      </c>
      <c r="I18" s="140">
        <v>387</v>
      </c>
      <c r="J18" s="115">
        <v>115</v>
      </c>
      <c r="K18" s="116">
        <v>29.715762273901809</v>
      </c>
    </row>
    <row r="19" spans="1:11" ht="14.1" customHeight="1" x14ac:dyDescent="0.2">
      <c r="A19" s="306" t="s">
        <v>235</v>
      </c>
      <c r="B19" s="307" t="s">
        <v>236</v>
      </c>
      <c r="C19" s="308"/>
      <c r="D19" s="113">
        <v>15.884353741496598</v>
      </c>
      <c r="E19" s="115">
        <v>467</v>
      </c>
      <c r="F19" s="114">
        <v>692</v>
      </c>
      <c r="G19" s="114">
        <v>676</v>
      </c>
      <c r="H19" s="114">
        <v>489</v>
      </c>
      <c r="I19" s="140">
        <v>364</v>
      </c>
      <c r="J19" s="115">
        <v>103</v>
      </c>
      <c r="K19" s="116">
        <v>28.296703296703296</v>
      </c>
    </row>
    <row r="20" spans="1:11" ht="14.1" customHeight="1" x14ac:dyDescent="0.2">
      <c r="A20" s="306">
        <v>12</v>
      </c>
      <c r="B20" s="307" t="s">
        <v>237</v>
      </c>
      <c r="C20" s="308"/>
      <c r="D20" s="113">
        <v>1.1904761904761905</v>
      </c>
      <c r="E20" s="115">
        <v>35</v>
      </c>
      <c r="F20" s="114">
        <v>76</v>
      </c>
      <c r="G20" s="114">
        <v>52</v>
      </c>
      <c r="H20" s="114">
        <v>41</v>
      </c>
      <c r="I20" s="140">
        <v>28</v>
      </c>
      <c r="J20" s="115">
        <v>7</v>
      </c>
      <c r="K20" s="116">
        <v>25</v>
      </c>
    </row>
    <row r="21" spans="1:11" ht="14.1" customHeight="1" x14ac:dyDescent="0.2">
      <c r="A21" s="306">
        <v>21</v>
      </c>
      <c r="B21" s="307" t="s">
        <v>238</v>
      </c>
      <c r="C21" s="308"/>
      <c r="D21" s="113" t="s">
        <v>513</v>
      </c>
      <c r="E21" s="115" t="s">
        <v>513</v>
      </c>
      <c r="F21" s="114" t="s">
        <v>513</v>
      </c>
      <c r="G21" s="114">
        <v>9</v>
      </c>
      <c r="H21" s="114">
        <v>6</v>
      </c>
      <c r="I21" s="140">
        <v>4</v>
      </c>
      <c r="J21" s="115" t="s">
        <v>513</v>
      </c>
      <c r="K21" s="116" t="s">
        <v>513</v>
      </c>
    </row>
    <row r="22" spans="1:11" ht="14.1" customHeight="1" x14ac:dyDescent="0.2">
      <c r="A22" s="306">
        <v>22</v>
      </c>
      <c r="B22" s="307" t="s">
        <v>239</v>
      </c>
      <c r="C22" s="308"/>
      <c r="D22" s="113">
        <v>1.08843537414966</v>
      </c>
      <c r="E22" s="115">
        <v>32</v>
      </c>
      <c r="F22" s="114">
        <v>21</v>
      </c>
      <c r="G22" s="114">
        <v>27</v>
      </c>
      <c r="H22" s="114">
        <v>16</v>
      </c>
      <c r="I22" s="140">
        <v>17</v>
      </c>
      <c r="J22" s="115">
        <v>15</v>
      </c>
      <c r="K22" s="116">
        <v>88.235294117647058</v>
      </c>
    </row>
    <row r="23" spans="1:11" ht="14.1" customHeight="1" x14ac:dyDescent="0.2">
      <c r="A23" s="306">
        <v>23</v>
      </c>
      <c r="B23" s="307" t="s">
        <v>240</v>
      </c>
      <c r="C23" s="308"/>
      <c r="D23" s="113">
        <v>0.57823129251700678</v>
      </c>
      <c r="E23" s="115">
        <v>17</v>
      </c>
      <c r="F23" s="114">
        <v>35</v>
      </c>
      <c r="G23" s="114">
        <v>31</v>
      </c>
      <c r="H23" s="114">
        <v>34</v>
      </c>
      <c r="I23" s="140">
        <v>25</v>
      </c>
      <c r="J23" s="115">
        <v>-8</v>
      </c>
      <c r="K23" s="116">
        <v>-32</v>
      </c>
    </row>
    <row r="24" spans="1:11" ht="14.1" customHeight="1" x14ac:dyDescent="0.2">
      <c r="A24" s="306">
        <v>24</v>
      </c>
      <c r="B24" s="307" t="s">
        <v>241</v>
      </c>
      <c r="C24" s="308"/>
      <c r="D24" s="113">
        <v>3.435374149659864</v>
      </c>
      <c r="E24" s="115">
        <v>101</v>
      </c>
      <c r="F24" s="114">
        <v>61</v>
      </c>
      <c r="G24" s="114">
        <v>45</v>
      </c>
      <c r="H24" s="114">
        <v>57</v>
      </c>
      <c r="I24" s="140">
        <v>61</v>
      </c>
      <c r="J24" s="115">
        <v>40</v>
      </c>
      <c r="K24" s="116">
        <v>65.573770491803273</v>
      </c>
    </row>
    <row r="25" spans="1:11" ht="14.1" customHeight="1" x14ac:dyDescent="0.2">
      <c r="A25" s="306">
        <v>25</v>
      </c>
      <c r="B25" s="307" t="s">
        <v>242</v>
      </c>
      <c r="C25" s="308"/>
      <c r="D25" s="113">
        <v>3.8095238095238093</v>
      </c>
      <c r="E25" s="115">
        <v>112</v>
      </c>
      <c r="F25" s="114">
        <v>164</v>
      </c>
      <c r="G25" s="114">
        <v>160</v>
      </c>
      <c r="H25" s="114">
        <v>129</v>
      </c>
      <c r="I25" s="140">
        <v>130</v>
      </c>
      <c r="J25" s="115">
        <v>-18</v>
      </c>
      <c r="K25" s="116">
        <v>-13.846153846153847</v>
      </c>
    </row>
    <row r="26" spans="1:11" ht="14.1" customHeight="1" x14ac:dyDescent="0.2">
      <c r="A26" s="306">
        <v>26</v>
      </c>
      <c r="B26" s="307" t="s">
        <v>243</v>
      </c>
      <c r="C26" s="308"/>
      <c r="D26" s="113">
        <v>1.8027210884353742</v>
      </c>
      <c r="E26" s="115">
        <v>53</v>
      </c>
      <c r="F26" s="114">
        <v>37</v>
      </c>
      <c r="G26" s="114">
        <v>36</v>
      </c>
      <c r="H26" s="114">
        <v>26</v>
      </c>
      <c r="I26" s="140">
        <v>53</v>
      </c>
      <c r="J26" s="115">
        <v>0</v>
      </c>
      <c r="K26" s="116">
        <v>0</v>
      </c>
    </row>
    <row r="27" spans="1:11" ht="14.1" customHeight="1" x14ac:dyDescent="0.2">
      <c r="A27" s="306">
        <v>27</v>
      </c>
      <c r="B27" s="307" t="s">
        <v>244</v>
      </c>
      <c r="C27" s="308"/>
      <c r="D27" s="113">
        <v>0.81632653061224492</v>
      </c>
      <c r="E27" s="115">
        <v>24</v>
      </c>
      <c r="F27" s="114">
        <v>22</v>
      </c>
      <c r="G27" s="114">
        <v>22</v>
      </c>
      <c r="H27" s="114">
        <v>20</v>
      </c>
      <c r="I27" s="140">
        <v>24</v>
      </c>
      <c r="J27" s="115">
        <v>0</v>
      </c>
      <c r="K27" s="116">
        <v>0</v>
      </c>
    </row>
    <row r="28" spans="1:11" ht="14.1" customHeight="1" x14ac:dyDescent="0.2">
      <c r="A28" s="306">
        <v>28</v>
      </c>
      <c r="B28" s="307" t="s">
        <v>245</v>
      </c>
      <c r="C28" s="308"/>
      <c r="D28" s="113">
        <v>0</v>
      </c>
      <c r="E28" s="115">
        <v>0</v>
      </c>
      <c r="F28" s="114" t="s">
        <v>513</v>
      </c>
      <c r="G28" s="114" t="s">
        <v>513</v>
      </c>
      <c r="H28" s="114">
        <v>4</v>
      </c>
      <c r="I28" s="140" t="s">
        <v>513</v>
      </c>
      <c r="J28" s="115" t="s">
        <v>513</v>
      </c>
      <c r="K28" s="116" t="s">
        <v>513</v>
      </c>
    </row>
    <row r="29" spans="1:11" ht="14.1" customHeight="1" x14ac:dyDescent="0.2">
      <c r="A29" s="306">
        <v>29</v>
      </c>
      <c r="B29" s="307" t="s">
        <v>246</v>
      </c>
      <c r="C29" s="308"/>
      <c r="D29" s="113">
        <v>3.6734693877551021</v>
      </c>
      <c r="E29" s="115">
        <v>108</v>
      </c>
      <c r="F29" s="114">
        <v>82</v>
      </c>
      <c r="G29" s="114">
        <v>98</v>
      </c>
      <c r="H29" s="114">
        <v>90</v>
      </c>
      <c r="I29" s="140">
        <v>99</v>
      </c>
      <c r="J29" s="115">
        <v>9</v>
      </c>
      <c r="K29" s="116">
        <v>9.0909090909090917</v>
      </c>
    </row>
    <row r="30" spans="1:11" ht="14.1" customHeight="1" x14ac:dyDescent="0.2">
      <c r="A30" s="306" t="s">
        <v>247</v>
      </c>
      <c r="B30" s="307" t="s">
        <v>248</v>
      </c>
      <c r="C30" s="308"/>
      <c r="D30" s="113">
        <v>1.4965986394557824</v>
      </c>
      <c r="E30" s="115">
        <v>44</v>
      </c>
      <c r="F30" s="114">
        <v>31</v>
      </c>
      <c r="G30" s="114">
        <v>40</v>
      </c>
      <c r="H30" s="114">
        <v>47</v>
      </c>
      <c r="I30" s="140">
        <v>45</v>
      </c>
      <c r="J30" s="115">
        <v>-1</v>
      </c>
      <c r="K30" s="116">
        <v>-2.2222222222222223</v>
      </c>
    </row>
    <row r="31" spans="1:11" ht="14.1" customHeight="1" x14ac:dyDescent="0.2">
      <c r="A31" s="306" t="s">
        <v>249</v>
      </c>
      <c r="B31" s="307" t="s">
        <v>250</v>
      </c>
      <c r="C31" s="308"/>
      <c r="D31" s="113">
        <v>2.0068027210884352</v>
      </c>
      <c r="E31" s="115">
        <v>59</v>
      </c>
      <c r="F31" s="114">
        <v>48</v>
      </c>
      <c r="G31" s="114">
        <v>55</v>
      </c>
      <c r="H31" s="114" t="s">
        <v>513</v>
      </c>
      <c r="I31" s="140">
        <v>49</v>
      </c>
      <c r="J31" s="115">
        <v>10</v>
      </c>
      <c r="K31" s="116">
        <v>20.408163265306122</v>
      </c>
    </row>
    <row r="32" spans="1:11" ht="14.1" customHeight="1" x14ac:dyDescent="0.2">
      <c r="A32" s="306">
        <v>31</v>
      </c>
      <c r="B32" s="307" t="s">
        <v>251</v>
      </c>
      <c r="C32" s="308"/>
      <c r="D32" s="113">
        <v>0.57823129251700678</v>
      </c>
      <c r="E32" s="115">
        <v>17</v>
      </c>
      <c r="F32" s="114">
        <v>12</v>
      </c>
      <c r="G32" s="114">
        <v>17</v>
      </c>
      <c r="H32" s="114">
        <v>11</v>
      </c>
      <c r="I32" s="140">
        <v>7</v>
      </c>
      <c r="J32" s="115">
        <v>10</v>
      </c>
      <c r="K32" s="116">
        <v>142.85714285714286</v>
      </c>
    </row>
    <row r="33" spans="1:11" ht="14.1" customHeight="1" x14ac:dyDescent="0.2">
      <c r="A33" s="306">
        <v>32</v>
      </c>
      <c r="B33" s="307" t="s">
        <v>252</v>
      </c>
      <c r="C33" s="308"/>
      <c r="D33" s="113">
        <v>5.1360544217687076</v>
      </c>
      <c r="E33" s="115">
        <v>151</v>
      </c>
      <c r="F33" s="114">
        <v>225</v>
      </c>
      <c r="G33" s="114">
        <v>228</v>
      </c>
      <c r="H33" s="114">
        <v>150</v>
      </c>
      <c r="I33" s="140">
        <v>158</v>
      </c>
      <c r="J33" s="115">
        <v>-7</v>
      </c>
      <c r="K33" s="116">
        <v>-4.4303797468354427</v>
      </c>
    </row>
    <row r="34" spans="1:11" ht="14.1" customHeight="1" x14ac:dyDescent="0.2">
      <c r="A34" s="306">
        <v>33</v>
      </c>
      <c r="B34" s="307" t="s">
        <v>253</v>
      </c>
      <c r="C34" s="308"/>
      <c r="D34" s="113">
        <v>1.9387755102040816</v>
      </c>
      <c r="E34" s="115">
        <v>57</v>
      </c>
      <c r="F34" s="114">
        <v>90</v>
      </c>
      <c r="G34" s="114">
        <v>73</v>
      </c>
      <c r="H34" s="114">
        <v>59</v>
      </c>
      <c r="I34" s="140">
        <v>74</v>
      </c>
      <c r="J34" s="115">
        <v>-17</v>
      </c>
      <c r="K34" s="116">
        <v>-22.972972972972972</v>
      </c>
    </row>
    <row r="35" spans="1:11" ht="14.1" customHeight="1" x14ac:dyDescent="0.2">
      <c r="A35" s="306">
        <v>34</v>
      </c>
      <c r="B35" s="307" t="s">
        <v>254</v>
      </c>
      <c r="C35" s="308"/>
      <c r="D35" s="113">
        <v>2.7891156462585034</v>
      </c>
      <c r="E35" s="115">
        <v>82</v>
      </c>
      <c r="F35" s="114">
        <v>43</v>
      </c>
      <c r="G35" s="114">
        <v>49</v>
      </c>
      <c r="H35" s="114">
        <v>38</v>
      </c>
      <c r="I35" s="140">
        <v>57</v>
      </c>
      <c r="J35" s="115">
        <v>25</v>
      </c>
      <c r="K35" s="116">
        <v>43.859649122807021</v>
      </c>
    </row>
    <row r="36" spans="1:11" ht="14.1" customHeight="1" x14ac:dyDescent="0.2">
      <c r="A36" s="306">
        <v>41</v>
      </c>
      <c r="B36" s="307" t="s">
        <v>255</v>
      </c>
      <c r="C36" s="308"/>
      <c r="D36" s="113">
        <v>0.30612244897959184</v>
      </c>
      <c r="E36" s="115">
        <v>9</v>
      </c>
      <c r="F36" s="114">
        <v>13</v>
      </c>
      <c r="G36" s="114">
        <v>8</v>
      </c>
      <c r="H36" s="114">
        <v>13</v>
      </c>
      <c r="I36" s="140">
        <v>25</v>
      </c>
      <c r="J36" s="115">
        <v>-16</v>
      </c>
      <c r="K36" s="116">
        <v>-64</v>
      </c>
    </row>
    <row r="37" spans="1:11" ht="14.1" customHeight="1" x14ac:dyDescent="0.2">
      <c r="A37" s="306">
        <v>42</v>
      </c>
      <c r="B37" s="307" t="s">
        <v>256</v>
      </c>
      <c r="C37" s="308"/>
      <c r="D37" s="113">
        <v>0.23809523809523808</v>
      </c>
      <c r="E37" s="115">
        <v>7</v>
      </c>
      <c r="F37" s="114">
        <v>7</v>
      </c>
      <c r="G37" s="114">
        <v>7</v>
      </c>
      <c r="H37" s="114">
        <v>3</v>
      </c>
      <c r="I37" s="140">
        <v>4</v>
      </c>
      <c r="J37" s="115">
        <v>3</v>
      </c>
      <c r="K37" s="116">
        <v>75</v>
      </c>
    </row>
    <row r="38" spans="1:11" ht="14.1" customHeight="1" x14ac:dyDescent="0.2">
      <c r="A38" s="306">
        <v>43</v>
      </c>
      <c r="B38" s="307" t="s">
        <v>257</v>
      </c>
      <c r="C38" s="308"/>
      <c r="D38" s="113">
        <v>0.47619047619047616</v>
      </c>
      <c r="E38" s="115">
        <v>14</v>
      </c>
      <c r="F38" s="114">
        <v>17</v>
      </c>
      <c r="G38" s="114">
        <v>19</v>
      </c>
      <c r="H38" s="114">
        <v>16</v>
      </c>
      <c r="I38" s="140">
        <v>24</v>
      </c>
      <c r="J38" s="115">
        <v>-10</v>
      </c>
      <c r="K38" s="116">
        <v>-41.666666666666664</v>
      </c>
    </row>
    <row r="39" spans="1:11" ht="14.1" customHeight="1" x14ac:dyDescent="0.2">
      <c r="A39" s="306">
        <v>51</v>
      </c>
      <c r="B39" s="307" t="s">
        <v>258</v>
      </c>
      <c r="C39" s="308"/>
      <c r="D39" s="113">
        <v>7.7891156462585034</v>
      </c>
      <c r="E39" s="115">
        <v>229</v>
      </c>
      <c r="F39" s="114">
        <v>187</v>
      </c>
      <c r="G39" s="114">
        <v>230</v>
      </c>
      <c r="H39" s="114">
        <v>305</v>
      </c>
      <c r="I39" s="140">
        <v>237</v>
      </c>
      <c r="J39" s="115">
        <v>-8</v>
      </c>
      <c r="K39" s="116">
        <v>-3.3755274261603376</v>
      </c>
    </row>
    <row r="40" spans="1:11" ht="14.1" customHeight="1" x14ac:dyDescent="0.2">
      <c r="A40" s="306" t="s">
        <v>259</v>
      </c>
      <c r="B40" s="307" t="s">
        <v>260</v>
      </c>
      <c r="C40" s="308"/>
      <c r="D40" s="113">
        <v>7.2448979591836737</v>
      </c>
      <c r="E40" s="115">
        <v>213</v>
      </c>
      <c r="F40" s="114">
        <v>180</v>
      </c>
      <c r="G40" s="114">
        <v>217</v>
      </c>
      <c r="H40" s="114">
        <v>282</v>
      </c>
      <c r="I40" s="140">
        <v>226</v>
      </c>
      <c r="J40" s="115">
        <v>-13</v>
      </c>
      <c r="K40" s="116">
        <v>-5.7522123893805306</v>
      </c>
    </row>
    <row r="41" spans="1:11" ht="14.1" customHeight="1" x14ac:dyDescent="0.2">
      <c r="A41" s="306"/>
      <c r="B41" s="307" t="s">
        <v>261</v>
      </c>
      <c r="C41" s="308"/>
      <c r="D41" s="113">
        <v>6.7006802721088432</v>
      </c>
      <c r="E41" s="115">
        <v>197</v>
      </c>
      <c r="F41" s="114">
        <v>158</v>
      </c>
      <c r="G41" s="114">
        <v>194</v>
      </c>
      <c r="H41" s="114">
        <v>252</v>
      </c>
      <c r="I41" s="140">
        <v>201</v>
      </c>
      <c r="J41" s="115">
        <v>-4</v>
      </c>
      <c r="K41" s="116">
        <v>-1.9900497512437811</v>
      </c>
    </row>
    <row r="42" spans="1:11" ht="14.1" customHeight="1" x14ac:dyDescent="0.2">
      <c r="A42" s="306">
        <v>52</v>
      </c>
      <c r="B42" s="307" t="s">
        <v>262</v>
      </c>
      <c r="C42" s="308"/>
      <c r="D42" s="113">
        <v>5.408163265306122</v>
      </c>
      <c r="E42" s="115">
        <v>159</v>
      </c>
      <c r="F42" s="114">
        <v>102</v>
      </c>
      <c r="G42" s="114">
        <v>99</v>
      </c>
      <c r="H42" s="114">
        <v>105</v>
      </c>
      <c r="I42" s="140">
        <v>106</v>
      </c>
      <c r="J42" s="115">
        <v>53</v>
      </c>
      <c r="K42" s="116">
        <v>50</v>
      </c>
    </row>
    <row r="43" spans="1:11" ht="14.1" customHeight="1" x14ac:dyDescent="0.2">
      <c r="A43" s="306" t="s">
        <v>263</v>
      </c>
      <c r="B43" s="307" t="s">
        <v>264</v>
      </c>
      <c r="C43" s="308"/>
      <c r="D43" s="113">
        <v>4.8299319727891152</v>
      </c>
      <c r="E43" s="115">
        <v>142</v>
      </c>
      <c r="F43" s="114">
        <v>96</v>
      </c>
      <c r="G43" s="114">
        <v>88</v>
      </c>
      <c r="H43" s="114">
        <v>97</v>
      </c>
      <c r="I43" s="140">
        <v>97</v>
      </c>
      <c r="J43" s="115">
        <v>45</v>
      </c>
      <c r="K43" s="116">
        <v>46.391752577319586</v>
      </c>
    </row>
    <row r="44" spans="1:11" ht="14.1" customHeight="1" x14ac:dyDescent="0.2">
      <c r="A44" s="306">
        <v>53</v>
      </c>
      <c r="B44" s="307" t="s">
        <v>265</v>
      </c>
      <c r="C44" s="308"/>
      <c r="D44" s="113">
        <v>0.78231292517006801</v>
      </c>
      <c r="E44" s="115">
        <v>23</v>
      </c>
      <c r="F44" s="114">
        <v>31</v>
      </c>
      <c r="G44" s="114">
        <v>24</v>
      </c>
      <c r="H44" s="114">
        <v>19</v>
      </c>
      <c r="I44" s="140">
        <v>19</v>
      </c>
      <c r="J44" s="115">
        <v>4</v>
      </c>
      <c r="K44" s="116">
        <v>21.05263157894737</v>
      </c>
    </row>
    <row r="45" spans="1:11" ht="14.1" customHeight="1" x14ac:dyDescent="0.2">
      <c r="A45" s="306" t="s">
        <v>266</v>
      </c>
      <c r="B45" s="307" t="s">
        <v>267</v>
      </c>
      <c r="C45" s="308"/>
      <c r="D45" s="113">
        <v>0.7142857142857143</v>
      </c>
      <c r="E45" s="115">
        <v>21</v>
      </c>
      <c r="F45" s="114">
        <v>30</v>
      </c>
      <c r="G45" s="114">
        <v>21</v>
      </c>
      <c r="H45" s="114">
        <v>15</v>
      </c>
      <c r="I45" s="140">
        <v>18</v>
      </c>
      <c r="J45" s="115">
        <v>3</v>
      </c>
      <c r="K45" s="116">
        <v>16.666666666666668</v>
      </c>
    </row>
    <row r="46" spans="1:11" ht="14.1" customHeight="1" x14ac:dyDescent="0.2">
      <c r="A46" s="306">
        <v>54</v>
      </c>
      <c r="B46" s="307" t="s">
        <v>268</v>
      </c>
      <c r="C46" s="308"/>
      <c r="D46" s="113">
        <v>4.591836734693878</v>
      </c>
      <c r="E46" s="115">
        <v>135</v>
      </c>
      <c r="F46" s="114">
        <v>119</v>
      </c>
      <c r="G46" s="114">
        <v>137</v>
      </c>
      <c r="H46" s="114">
        <v>118</v>
      </c>
      <c r="I46" s="140">
        <v>139</v>
      </c>
      <c r="J46" s="115">
        <v>-4</v>
      </c>
      <c r="K46" s="116">
        <v>-2.8776978417266186</v>
      </c>
    </row>
    <row r="47" spans="1:11" ht="14.1" customHeight="1" x14ac:dyDescent="0.2">
      <c r="A47" s="306">
        <v>61</v>
      </c>
      <c r="B47" s="307" t="s">
        <v>269</v>
      </c>
      <c r="C47" s="308"/>
      <c r="D47" s="113">
        <v>1.4625850340136055</v>
      </c>
      <c r="E47" s="115">
        <v>43</v>
      </c>
      <c r="F47" s="114">
        <v>19</v>
      </c>
      <c r="G47" s="114">
        <v>41</v>
      </c>
      <c r="H47" s="114">
        <v>29</v>
      </c>
      <c r="I47" s="140">
        <v>41</v>
      </c>
      <c r="J47" s="115">
        <v>2</v>
      </c>
      <c r="K47" s="116">
        <v>4.8780487804878048</v>
      </c>
    </row>
    <row r="48" spans="1:11" ht="14.1" customHeight="1" x14ac:dyDescent="0.2">
      <c r="A48" s="306">
        <v>62</v>
      </c>
      <c r="B48" s="307" t="s">
        <v>270</v>
      </c>
      <c r="C48" s="308"/>
      <c r="D48" s="113">
        <v>7.1088435374149661</v>
      </c>
      <c r="E48" s="115">
        <v>209</v>
      </c>
      <c r="F48" s="114">
        <v>255</v>
      </c>
      <c r="G48" s="114">
        <v>183</v>
      </c>
      <c r="H48" s="114">
        <v>186</v>
      </c>
      <c r="I48" s="140">
        <v>189</v>
      </c>
      <c r="J48" s="115">
        <v>20</v>
      </c>
      <c r="K48" s="116">
        <v>10.582010582010582</v>
      </c>
    </row>
    <row r="49" spans="1:11" ht="14.1" customHeight="1" x14ac:dyDescent="0.2">
      <c r="A49" s="306">
        <v>63</v>
      </c>
      <c r="B49" s="307" t="s">
        <v>271</v>
      </c>
      <c r="C49" s="308"/>
      <c r="D49" s="113">
        <v>2.5850340136054424</v>
      </c>
      <c r="E49" s="115">
        <v>76</v>
      </c>
      <c r="F49" s="114">
        <v>66</v>
      </c>
      <c r="G49" s="114">
        <v>78</v>
      </c>
      <c r="H49" s="114">
        <v>67</v>
      </c>
      <c r="I49" s="140">
        <v>63</v>
      </c>
      <c r="J49" s="115">
        <v>13</v>
      </c>
      <c r="K49" s="116">
        <v>20.634920634920636</v>
      </c>
    </row>
    <row r="50" spans="1:11" ht="14.1" customHeight="1" x14ac:dyDescent="0.2">
      <c r="A50" s="306" t="s">
        <v>272</v>
      </c>
      <c r="B50" s="307" t="s">
        <v>273</v>
      </c>
      <c r="C50" s="308"/>
      <c r="D50" s="113">
        <v>0.17006802721088435</v>
      </c>
      <c r="E50" s="115">
        <v>5</v>
      </c>
      <c r="F50" s="114">
        <v>8</v>
      </c>
      <c r="G50" s="114">
        <v>12</v>
      </c>
      <c r="H50" s="114">
        <v>8</v>
      </c>
      <c r="I50" s="140">
        <v>11</v>
      </c>
      <c r="J50" s="115">
        <v>-6</v>
      </c>
      <c r="K50" s="116">
        <v>-54.545454545454547</v>
      </c>
    </row>
    <row r="51" spans="1:11" ht="14.1" customHeight="1" x14ac:dyDescent="0.2">
      <c r="A51" s="306" t="s">
        <v>274</v>
      </c>
      <c r="B51" s="307" t="s">
        <v>275</v>
      </c>
      <c r="C51" s="308"/>
      <c r="D51" s="113">
        <v>2.1768707482993199</v>
      </c>
      <c r="E51" s="115">
        <v>64</v>
      </c>
      <c r="F51" s="114">
        <v>56</v>
      </c>
      <c r="G51" s="114">
        <v>65</v>
      </c>
      <c r="H51" s="114">
        <v>55</v>
      </c>
      <c r="I51" s="140">
        <v>48</v>
      </c>
      <c r="J51" s="115">
        <v>16</v>
      </c>
      <c r="K51" s="116">
        <v>33.333333333333336</v>
      </c>
    </row>
    <row r="52" spans="1:11" ht="14.1" customHeight="1" x14ac:dyDescent="0.2">
      <c r="A52" s="306">
        <v>71</v>
      </c>
      <c r="B52" s="307" t="s">
        <v>276</v>
      </c>
      <c r="C52" s="308"/>
      <c r="D52" s="113">
        <v>7.4149659863945576</v>
      </c>
      <c r="E52" s="115">
        <v>218</v>
      </c>
      <c r="F52" s="114">
        <v>152</v>
      </c>
      <c r="G52" s="114">
        <v>222</v>
      </c>
      <c r="H52" s="114">
        <v>205</v>
      </c>
      <c r="I52" s="140">
        <v>295</v>
      </c>
      <c r="J52" s="115">
        <v>-77</v>
      </c>
      <c r="K52" s="116">
        <v>-26.101694915254239</v>
      </c>
    </row>
    <row r="53" spans="1:11" ht="14.1" customHeight="1" x14ac:dyDescent="0.2">
      <c r="A53" s="306" t="s">
        <v>277</v>
      </c>
      <c r="B53" s="307" t="s">
        <v>278</v>
      </c>
      <c r="C53" s="308"/>
      <c r="D53" s="113">
        <v>1.8367346938775511</v>
      </c>
      <c r="E53" s="115">
        <v>54</v>
      </c>
      <c r="F53" s="114">
        <v>28</v>
      </c>
      <c r="G53" s="114">
        <v>39</v>
      </c>
      <c r="H53" s="114">
        <v>53</v>
      </c>
      <c r="I53" s="140">
        <v>87</v>
      </c>
      <c r="J53" s="115">
        <v>-33</v>
      </c>
      <c r="K53" s="116">
        <v>-37.931034482758619</v>
      </c>
    </row>
    <row r="54" spans="1:11" ht="14.1" customHeight="1" x14ac:dyDescent="0.2">
      <c r="A54" s="306" t="s">
        <v>279</v>
      </c>
      <c r="B54" s="307" t="s">
        <v>280</v>
      </c>
      <c r="C54" s="308"/>
      <c r="D54" s="113">
        <v>5</v>
      </c>
      <c r="E54" s="115">
        <v>147</v>
      </c>
      <c r="F54" s="114">
        <v>106</v>
      </c>
      <c r="G54" s="114">
        <v>138</v>
      </c>
      <c r="H54" s="114">
        <v>123</v>
      </c>
      <c r="I54" s="140">
        <v>174</v>
      </c>
      <c r="J54" s="115">
        <v>-27</v>
      </c>
      <c r="K54" s="116">
        <v>-15.517241379310345</v>
      </c>
    </row>
    <row r="55" spans="1:11" ht="14.1" customHeight="1" x14ac:dyDescent="0.2">
      <c r="A55" s="306">
        <v>72</v>
      </c>
      <c r="B55" s="307" t="s">
        <v>281</v>
      </c>
      <c r="C55" s="308"/>
      <c r="D55" s="113">
        <v>2.2789115646258504</v>
      </c>
      <c r="E55" s="115">
        <v>67</v>
      </c>
      <c r="F55" s="114">
        <v>26</v>
      </c>
      <c r="G55" s="114">
        <v>38</v>
      </c>
      <c r="H55" s="114">
        <v>42</v>
      </c>
      <c r="I55" s="140">
        <v>38</v>
      </c>
      <c r="J55" s="115">
        <v>29</v>
      </c>
      <c r="K55" s="116">
        <v>76.315789473684205</v>
      </c>
    </row>
    <row r="56" spans="1:11" ht="14.1" customHeight="1" x14ac:dyDescent="0.2">
      <c r="A56" s="306" t="s">
        <v>282</v>
      </c>
      <c r="B56" s="307" t="s">
        <v>283</v>
      </c>
      <c r="C56" s="308"/>
      <c r="D56" s="113">
        <v>0.68027210884353739</v>
      </c>
      <c r="E56" s="115">
        <v>20</v>
      </c>
      <c r="F56" s="114">
        <v>9</v>
      </c>
      <c r="G56" s="114">
        <v>8</v>
      </c>
      <c r="H56" s="114">
        <v>10</v>
      </c>
      <c r="I56" s="140">
        <v>15</v>
      </c>
      <c r="J56" s="115">
        <v>5</v>
      </c>
      <c r="K56" s="116">
        <v>33.333333333333336</v>
      </c>
    </row>
    <row r="57" spans="1:11" ht="14.1" customHeight="1" x14ac:dyDescent="0.2">
      <c r="A57" s="306" t="s">
        <v>284</v>
      </c>
      <c r="B57" s="307" t="s">
        <v>285</v>
      </c>
      <c r="C57" s="308"/>
      <c r="D57" s="113">
        <v>0.47619047619047616</v>
      </c>
      <c r="E57" s="115">
        <v>14</v>
      </c>
      <c r="F57" s="114">
        <v>7</v>
      </c>
      <c r="G57" s="114">
        <v>16</v>
      </c>
      <c r="H57" s="114">
        <v>21</v>
      </c>
      <c r="I57" s="140">
        <v>13</v>
      </c>
      <c r="J57" s="115">
        <v>1</v>
      </c>
      <c r="K57" s="116">
        <v>7.6923076923076925</v>
      </c>
    </row>
    <row r="58" spans="1:11" ht="14.1" customHeight="1" x14ac:dyDescent="0.2">
      <c r="A58" s="306">
        <v>73</v>
      </c>
      <c r="B58" s="307" t="s">
        <v>286</v>
      </c>
      <c r="C58" s="308"/>
      <c r="D58" s="113">
        <v>1.0544217687074831</v>
      </c>
      <c r="E58" s="115">
        <v>31</v>
      </c>
      <c r="F58" s="114">
        <v>21</v>
      </c>
      <c r="G58" s="114">
        <v>47</v>
      </c>
      <c r="H58" s="114">
        <v>50</v>
      </c>
      <c r="I58" s="140">
        <v>37</v>
      </c>
      <c r="J58" s="115">
        <v>-6</v>
      </c>
      <c r="K58" s="116">
        <v>-16.216216216216218</v>
      </c>
    </row>
    <row r="59" spans="1:11" ht="14.1" customHeight="1" x14ac:dyDescent="0.2">
      <c r="A59" s="306" t="s">
        <v>287</v>
      </c>
      <c r="B59" s="307" t="s">
        <v>288</v>
      </c>
      <c r="C59" s="308"/>
      <c r="D59" s="113">
        <v>0.88435374149659862</v>
      </c>
      <c r="E59" s="115">
        <v>26</v>
      </c>
      <c r="F59" s="114">
        <v>18</v>
      </c>
      <c r="G59" s="114">
        <v>36</v>
      </c>
      <c r="H59" s="114">
        <v>39</v>
      </c>
      <c r="I59" s="140">
        <v>28</v>
      </c>
      <c r="J59" s="115">
        <v>-2</v>
      </c>
      <c r="K59" s="116">
        <v>-7.1428571428571432</v>
      </c>
    </row>
    <row r="60" spans="1:11" ht="14.1" customHeight="1" x14ac:dyDescent="0.2">
      <c r="A60" s="306">
        <v>81</v>
      </c>
      <c r="B60" s="307" t="s">
        <v>289</v>
      </c>
      <c r="C60" s="308"/>
      <c r="D60" s="113">
        <v>5.2721088435374153</v>
      </c>
      <c r="E60" s="115">
        <v>155</v>
      </c>
      <c r="F60" s="114">
        <v>155</v>
      </c>
      <c r="G60" s="114">
        <v>159</v>
      </c>
      <c r="H60" s="114">
        <v>158</v>
      </c>
      <c r="I60" s="140">
        <v>191</v>
      </c>
      <c r="J60" s="115">
        <v>-36</v>
      </c>
      <c r="K60" s="116">
        <v>-18.848167539267017</v>
      </c>
    </row>
    <row r="61" spans="1:11" ht="14.1" customHeight="1" x14ac:dyDescent="0.2">
      <c r="A61" s="306" t="s">
        <v>290</v>
      </c>
      <c r="B61" s="307" t="s">
        <v>291</v>
      </c>
      <c r="C61" s="308"/>
      <c r="D61" s="113">
        <v>0.91836734693877553</v>
      </c>
      <c r="E61" s="115">
        <v>27</v>
      </c>
      <c r="F61" s="114">
        <v>38</v>
      </c>
      <c r="G61" s="114">
        <v>53</v>
      </c>
      <c r="H61" s="114">
        <v>64</v>
      </c>
      <c r="I61" s="140">
        <v>56</v>
      </c>
      <c r="J61" s="115">
        <v>-29</v>
      </c>
      <c r="K61" s="116">
        <v>-51.785714285714285</v>
      </c>
    </row>
    <row r="62" spans="1:11" ht="14.1" customHeight="1" x14ac:dyDescent="0.2">
      <c r="A62" s="306" t="s">
        <v>292</v>
      </c>
      <c r="B62" s="307" t="s">
        <v>293</v>
      </c>
      <c r="C62" s="308"/>
      <c r="D62" s="113">
        <v>2.6870748299319729</v>
      </c>
      <c r="E62" s="115">
        <v>79</v>
      </c>
      <c r="F62" s="114">
        <v>46</v>
      </c>
      <c r="G62" s="114">
        <v>50</v>
      </c>
      <c r="H62" s="114">
        <v>45</v>
      </c>
      <c r="I62" s="140">
        <v>67</v>
      </c>
      <c r="J62" s="115">
        <v>12</v>
      </c>
      <c r="K62" s="116">
        <v>17.910447761194028</v>
      </c>
    </row>
    <row r="63" spans="1:11" ht="14.1" customHeight="1" x14ac:dyDescent="0.2">
      <c r="A63" s="306"/>
      <c r="B63" s="307" t="s">
        <v>294</v>
      </c>
      <c r="C63" s="308"/>
      <c r="D63" s="113">
        <v>2.6190476190476191</v>
      </c>
      <c r="E63" s="115">
        <v>77</v>
      </c>
      <c r="F63" s="114">
        <v>42</v>
      </c>
      <c r="G63" s="114">
        <v>50</v>
      </c>
      <c r="H63" s="114">
        <v>44</v>
      </c>
      <c r="I63" s="140">
        <v>67</v>
      </c>
      <c r="J63" s="115">
        <v>10</v>
      </c>
      <c r="K63" s="116">
        <v>14.925373134328359</v>
      </c>
    </row>
    <row r="64" spans="1:11" ht="14.1" customHeight="1" x14ac:dyDescent="0.2">
      <c r="A64" s="306" t="s">
        <v>295</v>
      </c>
      <c r="B64" s="307" t="s">
        <v>296</v>
      </c>
      <c r="C64" s="308"/>
      <c r="D64" s="113">
        <v>0.40816326530612246</v>
      </c>
      <c r="E64" s="115">
        <v>12</v>
      </c>
      <c r="F64" s="114">
        <v>13</v>
      </c>
      <c r="G64" s="114">
        <v>25</v>
      </c>
      <c r="H64" s="114">
        <v>20</v>
      </c>
      <c r="I64" s="140">
        <v>18</v>
      </c>
      <c r="J64" s="115">
        <v>-6</v>
      </c>
      <c r="K64" s="116">
        <v>-33.333333333333336</v>
      </c>
    </row>
    <row r="65" spans="1:11" ht="14.1" customHeight="1" x14ac:dyDescent="0.2">
      <c r="A65" s="306" t="s">
        <v>297</v>
      </c>
      <c r="B65" s="307" t="s">
        <v>298</v>
      </c>
      <c r="C65" s="308"/>
      <c r="D65" s="113">
        <v>0.6462585034013606</v>
      </c>
      <c r="E65" s="115">
        <v>19</v>
      </c>
      <c r="F65" s="114">
        <v>42</v>
      </c>
      <c r="G65" s="114">
        <v>14</v>
      </c>
      <c r="H65" s="114">
        <v>16</v>
      </c>
      <c r="I65" s="140">
        <v>30</v>
      </c>
      <c r="J65" s="115">
        <v>-11</v>
      </c>
      <c r="K65" s="116">
        <v>-36.666666666666664</v>
      </c>
    </row>
    <row r="66" spans="1:11" ht="14.1" customHeight="1" x14ac:dyDescent="0.2">
      <c r="A66" s="306">
        <v>82</v>
      </c>
      <c r="B66" s="307" t="s">
        <v>299</v>
      </c>
      <c r="C66" s="308"/>
      <c r="D66" s="113">
        <v>2.8911564625850339</v>
      </c>
      <c r="E66" s="115">
        <v>85</v>
      </c>
      <c r="F66" s="114">
        <v>88</v>
      </c>
      <c r="G66" s="114">
        <v>118</v>
      </c>
      <c r="H66" s="114">
        <v>82</v>
      </c>
      <c r="I66" s="140">
        <v>90</v>
      </c>
      <c r="J66" s="115">
        <v>-5</v>
      </c>
      <c r="K66" s="116">
        <v>-5.5555555555555554</v>
      </c>
    </row>
    <row r="67" spans="1:11" ht="14.1" customHeight="1" x14ac:dyDescent="0.2">
      <c r="A67" s="306" t="s">
        <v>300</v>
      </c>
      <c r="B67" s="307" t="s">
        <v>301</v>
      </c>
      <c r="C67" s="308"/>
      <c r="D67" s="113">
        <v>1.9047619047619047</v>
      </c>
      <c r="E67" s="115">
        <v>56</v>
      </c>
      <c r="F67" s="114">
        <v>52</v>
      </c>
      <c r="G67" s="114">
        <v>83</v>
      </c>
      <c r="H67" s="114">
        <v>53</v>
      </c>
      <c r="I67" s="140">
        <v>61</v>
      </c>
      <c r="J67" s="115">
        <v>-5</v>
      </c>
      <c r="K67" s="116">
        <v>-8.1967213114754092</v>
      </c>
    </row>
    <row r="68" spans="1:11" ht="14.1" customHeight="1" x14ac:dyDescent="0.2">
      <c r="A68" s="306" t="s">
        <v>302</v>
      </c>
      <c r="B68" s="307" t="s">
        <v>303</v>
      </c>
      <c r="C68" s="308"/>
      <c r="D68" s="113">
        <v>0.54421768707482998</v>
      </c>
      <c r="E68" s="115">
        <v>16</v>
      </c>
      <c r="F68" s="114">
        <v>17</v>
      </c>
      <c r="G68" s="114">
        <v>23</v>
      </c>
      <c r="H68" s="114">
        <v>18</v>
      </c>
      <c r="I68" s="140">
        <v>16</v>
      </c>
      <c r="J68" s="115">
        <v>0</v>
      </c>
      <c r="K68" s="116">
        <v>0</v>
      </c>
    </row>
    <row r="69" spans="1:11" ht="14.1" customHeight="1" x14ac:dyDescent="0.2">
      <c r="A69" s="306">
        <v>83</v>
      </c>
      <c r="B69" s="307" t="s">
        <v>304</v>
      </c>
      <c r="C69" s="308"/>
      <c r="D69" s="113">
        <v>4.2176870748299322</v>
      </c>
      <c r="E69" s="115">
        <v>124</v>
      </c>
      <c r="F69" s="114">
        <v>88</v>
      </c>
      <c r="G69" s="114">
        <v>209</v>
      </c>
      <c r="H69" s="114">
        <v>130</v>
      </c>
      <c r="I69" s="140">
        <v>138</v>
      </c>
      <c r="J69" s="115">
        <v>-14</v>
      </c>
      <c r="K69" s="116">
        <v>-10.144927536231885</v>
      </c>
    </row>
    <row r="70" spans="1:11" ht="14.1" customHeight="1" x14ac:dyDescent="0.2">
      <c r="A70" s="306" t="s">
        <v>305</v>
      </c>
      <c r="B70" s="307" t="s">
        <v>306</v>
      </c>
      <c r="C70" s="308"/>
      <c r="D70" s="113">
        <v>3.5714285714285716</v>
      </c>
      <c r="E70" s="115">
        <v>105</v>
      </c>
      <c r="F70" s="114">
        <v>73</v>
      </c>
      <c r="G70" s="114">
        <v>185</v>
      </c>
      <c r="H70" s="114">
        <v>114</v>
      </c>
      <c r="I70" s="140">
        <v>106</v>
      </c>
      <c r="J70" s="115">
        <v>-1</v>
      </c>
      <c r="K70" s="116">
        <v>-0.94339622641509435</v>
      </c>
    </row>
    <row r="71" spans="1:11" ht="14.1" customHeight="1" x14ac:dyDescent="0.2">
      <c r="A71" s="306"/>
      <c r="B71" s="307" t="s">
        <v>307</v>
      </c>
      <c r="C71" s="308"/>
      <c r="D71" s="113">
        <v>2.8231292517006801</v>
      </c>
      <c r="E71" s="115">
        <v>83</v>
      </c>
      <c r="F71" s="114">
        <v>68</v>
      </c>
      <c r="G71" s="114">
        <v>167</v>
      </c>
      <c r="H71" s="114">
        <v>99</v>
      </c>
      <c r="I71" s="140">
        <v>90</v>
      </c>
      <c r="J71" s="115">
        <v>-7</v>
      </c>
      <c r="K71" s="116">
        <v>-7.7777777777777777</v>
      </c>
    </row>
    <row r="72" spans="1:11" ht="14.1" customHeight="1" x14ac:dyDescent="0.2">
      <c r="A72" s="306">
        <v>84</v>
      </c>
      <c r="B72" s="307" t="s">
        <v>308</v>
      </c>
      <c r="C72" s="308"/>
      <c r="D72" s="113">
        <v>1.2585034013605443</v>
      </c>
      <c r="E72" s="115">
        <v>37</v>
      </c>
      <c r="F72" s="114">
        <v>32</v>
      </c>
      <c r="G72" s="114">
        <v>78</v>
      </c>
      <c r="H72" s="114">
        <v>58</v>
      </c>
      <c r="I72" s="140">
        <v>50</v>
      </c>
      <c r="J72" s="115">
        <v>-13</v>
      </c>
      <c r="K72" s="116">
        <v>-26</v>
      </c>
    </row>
    <row r="73" spans="1:11" ht="14.1" customHeight="1" x14ac:dyDescent="0.2">
      <c r="A73" s="306" t="s">
        <v>309</v>
      </c>
      <c r="B73" s="307" t="s">
        <v>310</v>
      </c>
      <c r="C73" s="308"/>
      <c r="D73" s="113">
        <v>0.7142857142857143</v>
      </c>
      <c r="E73" s="115">
        <v>21</v>
      </c>
      <c r="F73" s="114">
        <v>17</v>
      </c>
      <c r="G73" s="114">
        <v>54</v>
      </c>
      <c r="H73" s="114">
        <v>22</v>
      </c>
      <c r="I73" s="140">
        <v>31</v>
      </c>
      <c r="J73" s="115">
        <v>-10</v>
      </c>
      <c r="K73" s="116">
        <v>-32.258064516129032</v>
      </c>
    </row>
    <row r="74" spans="1:11" ht="14.1" customHeight="1" x14ac:dyDescent="0.2">
      <c r="A74" s="306" t="s">
        <v>311</v>
      </c>
      <c r="B74" s="307" t="s">
        <v>312</v>
      </c>
      <c r="C74" s="308"/>
      <c r="D74" s="113" t="s">
        <v>513</v>
      </c>
      <c r="E74" s="115" t="s">
        <v>513</v>
      </c>
      <c r="F74" s="114">
        <v>3</v>
      </c>
      <c r="G74" s="114">
        <v>6</v>
      </c>
      <c r="H74" s="114">
        <v>22</v>
      </c>
      <c r="I74" s="140">
        <v>9</v>
      </c>
      <c r="J74" s="115" t="s">
        <v>513</v>
      </c>
      <c r="K74" s="116" t="s">
        <v>513</v>
      </c>
    </row>
    <row r="75" spans="1:11" ht="14.1" customHeight="1" x14ac:dyDescent="0.2">
      <c r="A75" s="306" t="s">
        <v>313</v>
      </c>
      <c r="B75" s="307" t="s">
        <v>314</v>
      </c>
      <c r="C75" s="308"/>
      <c r="D75" s="113">
        <v>0.17006802721088435</v>
      </c>
      <c r="E75" s="115">
        <v>5</v>
      </c>
      <c r="F75" s="114">
        <v>5</v>
      </c>
      <c r="G75" s="114">
        <v>8</v>
      </c>
      <c r="H75" s="114">
        <v>3</v>
      </c>
      <c r="I75" s="140">
        <v>3</v>
      </c>
      <c r="J75" s="115">
        <v>2</v>
      </c>
      <c r="K75" s="116">
        <v>66.666666666666671</v>
      </c>
    </row>
    <row r="76" spans="1:11" ht="14.1" customHeight="1" x14ac:dyDescent="0.2">
      <c r="A76" s="306">
        <v>91</v>
      </c>
      <c r="B76" s="307" t="s">
        <v>315</v>
      </c>
      <c r="C76" s="308"/>
      <c r="D76" s="113">
        <v>0.23809523809523808</v>
      </c>
      <c r="E76" s="115">
        <v>7</v>
      </c>
      <c r="F76" s="114">
        <v>9</v>
      </c>
      <c r="G76" s="114">
        <v>4</v>
      </c>
      <c r="H76" s="114">
        <v>4</v>
      </c>
      <c r="I76" s="140" t="s">
        <v>513</v>
      </c>
      <c r="J76" s="115" t="s">
        <v>513</v>
      </c>
      <c r="K76" s="116" t="s">
        <v>513</v>
      </c>
    </row>
    <row r="77" spans="1:11" ht="14.1" customHeight="1" x14ac:dyDescent="0.2">
      <c r="A77" s="306">
        <v>92</v>
      </c>
      <c r="B77" s="307" t="s">
        <v>316</v>
      </c>
      <c r="C77" s="308"/>
      <c r="D77" s="113">
        <v>0.44217687074829931</v>
      </c>
      <c r="E77" s="115">
        <v>13</v>
      </c>
      <c r="F77" s="114">
        <v>6</v>
      </c>
      <c r="G77" s="114">
        <v>12</v>
      </c>
      <c r="H77" s="114">
        <v>15</v>
      </c>
      <c r="I77" s="140">
        <v>12</v>
      </c>
      <c r="J77" s="115">
        <v>1</v>
      </c>
      <c r="K77" s="116">
        <v>8.3333333333333339</v>
      </c>
    </row>
    <row r="78" spans="1:11" ht="14.1" customHeight="1" x14ac:dyDescent="0.2">
      <c r="A78" s="306">
        <v>93</v>
      </c>
      <c r="B78" s="307" t="s">
        <v>317</v>
      </c>
      <c r="C78" s="308"/>
      <c r="D78" s="113" t="s">
        <v>513</v>
      </c>
      <c r="E78" s="115" t="s">
        <v>513</v>
      </c>
      <c r="F78" s="114" t="s">
        <v>513</v>
      </c>
      <c r="G78" s="114" t="s">
        <v>513</v>
      </c>
      <c r="H78" s="114" t="s">
        <v>513</v>
      </c>
      <c r="I78" s="140">
        <v>3</v>
      </c>
      <c r="J78" s="115" t="s">
        <v>513</v>
      </c>
      <c r="K78" s="116" t="s">
        <v>513</v>
      </c>
    </row>
    <row r="79" spans="1:11" ht="14.1" customHeight="1" x14ac:dyDescent="0.2">
      <c r="A79" s="306">
        <v>94</v>
      </c>
      <c r="B79" s="307" t="s">
        <v>318</v>
      </c>
      <c r="C79" s="308"/>
      <c r="D79" s="113">
        <v>0.1360544217687075</v>
      </c>
      <c r="E79" s="115">
        <v>4</v>
      </c>
      <c r="F79" s="114">
        <v>6</v>
      </c>
      <c r="G79" s="114">
        <v>3</v>
      </c>
      <c r="H79" s="114">
        <v>7</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26257</v>
      </c>
      <c r="C10" s="114">
        <v>13176</v>
      </c>
      <c r="D10" s="114">
        <v>13081</v>
      </c>
      <c r="E10" s="114">
        <v>20091</v>
      </c>
      <c r="F10" s="114">
        <v>6144</v>
      </c>
      <c r="G10" s="114">
        <v>3365</v>
      </c>
      <c r="H10" s="114">
        <v>6784</v>
      </c>
      <c r="I10" s="115">
        <v>9692</v>
      </c>
      <c r="J10" s="114">
        <v>6708</v>
      </c>
      <c r="K10" s="114">
        <v>2984</v>
      </c>
      <c r="L10" s="423">
        <v>2445</v>
      </c>
      <c r="M10" s="424">
        <v>2139</v>
      </c>
    </row>
    <row r="11" spans="1:13" ht="11.1" customHeight="1" x14ac:dyDescent="0.2">
      <c r="A11" s="422" t="s">
        <v>387</v>
      </c>
      <c r="B11" s="115">
        <v>26476</v>
      </c>
      <c r="C11" s="114">
        <v>13464</v>
      </c>
      <c r="D11" s="114">
        <v>13012</v>
      </c>
      <c r="E11" s="114">
        <v>20371</v>
      </c>
      <c r="F11" s="114">
        <v>6079</v>
      </c>
      <c r="G11" s="114">
        <v>3283</v>
      </c>
      <c r="H11" s="114">
        <v>6843</v>
      </c>
      <c r="I11" s="115">
        <v>9813</v>
      </c>
      <c r="J11" s="114">
        <v>6756</v>
      </c>
      <c r="K11" s="114">
        <v>3057</v>
      </c>
      <c r="L11" s="423">
        <v>2188</v>
      </c>
      <c r="M11" s="424">
        <v>1943</v>
      </c>
    </row>
    <row r="12" spans="1:13" ht="11.1" customHeight="1" x14ac:dyDescent="0.2">
      <c r="A12" s="422" t="s">
        <v>388</v>
      </c>
      <c r="B12" s="115">
        <v>26937</v>
      </c>
      <c r="C12" s="114">
        <v>13695</v>
      </c>
      <c r="D12" s="114">
        <v>13242</v>
      </c>
      <c r="E12" s="114">
        <v>20736</v>
      </c>
      <c r="F12" s="114">
        <v>6166</v>
      </c>
      <c r="G12" s="114">
        <v>3634</v>
      </c>
      <c r="H12" s="114">
        <v>6946</v>
      </c>
      <c r="I12" s="115">
        <v>9875</v>
      </c>
      <c r="J12" s="114">
        <v>6720</v>
      </c>
      <c r="K12" s="114">
        <v>3155</v>
      </c>
      <c r="L12" s="423">
        <v>2853</v>
      </c>
      <c r="M12" s="424">
        <v>2498</v>
      </c>
    </row>
    <row r="13" spans="1:13" s="110" customFormat="1" ht="11.1" customHeight="1" x14ac:dyDescent="0.2">
      <c r="A13" s="422" t="s">
        <v>389</v>
      </c>
      <c r="B13" s="115">
        <v>26579</v>
      </c>
      <c r="C13" s="114">
        <v>13288</v>
      </c>
      <c r="D13" s="114">
        <v>13291</v>
      </c>
      <c r="E13" s="114">
        <v>20286</v>
      </c>
      <c r="F13" s="114">
        <v>6256</v>
      </c>
      <c r="G13" s="114">
        <v>3469</v>
      </c>
      <c r="H13" s="114">
        <v>6970</v>
      </c>
      <c r="I13" s="115">
        <v>9757</v>
      </c>
      <c r="J13" s="114">
        <v>6679</v>
      </c>
      <c r="K13" s="114">
        <v>3078</v>
      </c>
      <c r="L13" s="423">
        <v>1740</v>
      </c>
      <c r="M13" s="424">
        <v>2204</v>
      </c>
    </row>
    <row r="14" spans="1:13" ht="15" customHeight="1" x14ac:dyDescent="0.2">
      <c r="A14" s="422" t="s">
        <v>390</v>
      </c>
      <c r="B14" s="115">
        <v>26750</v>
      </c>
      <c r="C14" s="114">
        <v>13459</v>
      </c>
      <c r="D14" s="114">
        <v>13291</v>
      </c>
      <c r="E14" s="114">
        <v>19356</v>
      </c>
      <c r="F14" s="114">
        <v>7386</v>
      </c>
      <c r="G14" s="114">
        <v>3373</v>
      </c>
      <c r="H14" s="114">
        <v>7117</v>
      </c>
      <c r="I14" s="115">
        <v>9694</v>
      </c>
      <c r="J14" s="114">
        <v>6682</v>
      </c>
      <c r="K14" s="114">
        <v>3012</v>
      </c>
      <c r="L14" s="423">
        <v>2573</v>
      </c>
      <c r="M14" s="424">
        <v>2288</v>
      </c>
    </row>
    <row r="15" spans="1:13" ht="11.1" customHeight="1" x14ac:dyDescent="0.2">
      <c r="A15" s="422" t="s">
        <v>387</v>
      </c>
      <c r="B15" s="115">
        <v>27047</v>
      </c>
      <c r="C15" s="114">
        <v>13716</v>
      </c>
      <c r="D15" s="114">
        <v>13331</v>
      </c>
      <c r="E15" s="114">
        <v>19505</v>
      </c>
      <c r="F15" s="114">
        <v>7539</v>
      </c>
      <c r="G15" s="114">
        <v>3214</v>
      </c>
      <c r="H15" s="114">
        <v>7263</v>
      </c>
      <c r="I15" s="115">
        <v>9858</v>
      </c>
      <c r="J15" s="114">
        <v>6722</v>
      </c>
      <c r="K15" s="114">
        <v>3136</v>
      </c>
      <c r="L15" s="423">
        <v>2422</v>
      </c>
      <c r="M15" s="424">
        <v>2151</v>
      </c>
    </row>
    <row r="16" spans="1:13" ht="11.1" customHeight="1" x14ac:dyDescent="0.2">
      <c r="A16" s="422" t="s">
        <v>388</v>
      </c>
      <c r="B16" s="115">
        <v>27652</v>
      </c>
      <c r="C16" s="114">
        <v>14028</v>
      </c>
      <c r="D16" s="114">
        <v>13624</v>
      </c>
      <c r="E16" s="114">
        <v>19975</v>
      </c>
      <c r="F16" s="114">
        <v>7666</v>
      </c>
      <c r="G16" s="114">
        <v>3654</v>
      </c>
      <c r="H16" s="114">
        <v>7383</v>
      </c>
      <c r="I16" s="115">
        <v>9793</v>
      </c>
      <c r="J16" s="114">
        <v>6573</v>
      </c>
      <c r="K16" s="114">
        <v>3220</v>
      </c>
      <c r="L16" s="423">
        <v>3077</v>
      </c>
      <c r="M16" s="424">
        <v>2617</v>
      </c>
    </row>
    <row r="17" spans="1:13" s="110" customFormat="1" ht="11.1" customHeight="1" x14ac:dyDescent="0.2">
      <c r="A17" s="422" t="s">
        <v>389</v>
      </c>
      <c r="B17" s="115">
        <v>27507</v>
      </c>
      <c r="C17" s="114">
        <v>13780</v>
      </c>
      <c r="D17" s="114">
        <v>13727</v>
      </c>
      <c r="E17" s="114">
        <v>19726</v>
      </c>
      <c r="F17" s="114">
        <v>7775</v>
      </c>
      <c r="G17" s="114">
        <v>3522</v>
      </c>
      <c r="H17" s="114">
        <v>7447</v>
      </c>
      <c r="I17" s="115">
        <v>9885</v>
      </c>
      <c r="J17" s="114">
        <v>6654</v>
      </c>
      <c r="K17" s="114">
        <v>3231</v>
      </c>
      <c r="L17" s="423">
        <v>1968</v>
      </c>
      <c r="M17" s="424">
        <v>2326</v>
      </c>
    </row>
    <row r="18" spans="1:13" ht="15" customHeight="1" x14ac:dyDescent="0.2">
      <c r="A18" s="422" t="s">
        <v>391</v>
      </c>
      <c r="B18" s="115">
        <v>27824</v>
      </c>
      <c r="C18" s="114">
        <v>14028</v>
      </c>
      <c r="D18" s="114">
        <v>13796</v>
      </c>
      <c r="E18" s="114">
        <v>19891</v>
      </c>
      <c r="F18" s="114">
        <v>7920</v>
      </c>
      <c r="G18" s="114">
        <v>3479</v>
      </c>
      <c r="H18" s="114">
        <v>7618</v>
      </c>
      <c r="I18" s="115">
        <v>9708</v>
      </c>
      <c r="J18" s="114">
        <v>6578</v>
      </c>
      <c r="K18" s="114">
        <v>3130</v>
      </c>
      <c r="L18" s="423">
        <v>2653</v>
      </c>
      <c r="M18" s="424">
        <v>2364</v>
      </c>
    </row>
    <row r="19" spans="1:13" ht="11.1" customHeight="1" x14ac:dyDescent="0.2">
      <c r="A19" s="422" t="s">
        <v>387</v>
      </c>
      <c r="B19" s="115">
        <v>28109</v>
      </c>
      <c r="C19" s="114">
        <v>14280</v>
      </c>
      <c r="D19" s="114">
        <v>13829</v>
      </c>
      <c r="E19" s="114">
        <v>20028</v>
      </c>
      <c r="F19" s="114">
        <v>8075</v>
      </c>
      <c r="G19" s="114">
        <v>3353</v>
      </c>
      <c r="H19" s="114">
        <v>7842</v>
      </c>
      <c r="I19" s="115">
        <v>9946</v>
      </c>
      <c r="J19" s="114">
        <v>6720</v>
      </c>
      <c r="K19" s="114">
        <v>3226</v>
      </c>
      <c r="L19" s="423">
        <v>2402</v>
      </c>
      <c r="M19" s="424">
        <v>2161</v>
      </c>
    </row>
    <row r="20" spans="1:13" ht="11.1" customHeight="1" x14ac:dyDescent="0.2">
      <c r="A20" s="422" t="s">
        <v>388</v>
      </c>
      <c r="B20" s="115">
        <v>28437</v>
      </c>
      <c r="C20" s="114">
        <v>14344</v>
      </c>
      <c r="D20" s="114">
        <v>14093</v>
      </c>
      <c r="E20" s="114">
        <v>20250</v>
      </c>
      <c r="F20" s="114">
        <v>8183</v>
      </c>
      <c r="G20" s="114">
        <v>3668</v>
      </c>
      <c r="H20" s="114">
        <v>7990</v>
      </c>
      <c r="I20" s="115">
        <v>10005</v>
      </c>
      <c r="J20" s="114">
        <v>6639</v>
      </c>
      <c r="K20" s="114">
        <v>3366</v>
      </c>
      <c r="L20" s="423">
        <v>2868</v>
      </c>
      <c r="M20" s="424">
        <v>2651</v>
      </c>
    </row>
    <row r="21" spans="1:13" s="110" customFormat="1" ht="11.1" customHeight="1" x14ac:dyDescent="0.2">
      <c r="A21" s="422" t="s">
        <v>389</v>
      </c>
      <c r="B21" s="115">
        <v>27834</v>
      </c>
      <c r="C21" s="114">
        <v>13859</v>
      </c>
      <c r="D21" s="114">
        <v>13975</v>
      </c>
      <c r="E21" s="114">
        <v>19735</v>
      </c>
      <c r="F21" s="114">
        <v>8096</v>
      </c>
      <c r="G21" s="114">
        <v>3538</v>
      </c>
      <c r="H21" s="114">
        <v>7945</v>
      </c>
      <c r="I21" s="115">
        <v>10026</v>
      </c>
      <c r="J21" s="114">
        <v>6654</v>
      </c>
      <c r="K21" s="114">
        <v>3372</v>
      </c>
      <c r="L21" s="423">
        <v>1731</v>
      </c>
      <c r="M21" s="424">
        <v>2342</v>
      </c>
    </row>
    <row r="22" spans="1:13" ht="15" customHeight="1" x14ac:dyDescent="0.2">
      <c r="A22" s="422" t="s">
        <v>392</v>
      </c>
      <c r="B22" s="115">
        <v>27697</v>
      </c>
      <c r="C22" s="114">
        <v>13795</v>
      </c>
      <c r="D22" s="114">
        <v>13902</v>
      </c>
      <c r="E22" s="114">
        <v>19618</v>
      </c>
      <c r="F22" s="114">
        <v>8078</v>
      </c>
      <c r="G22" s="114">
        <v>3375</v>
      </c>
      <c r="H22" s="114">
        <v>8008</v>
      </c>
      <c r="I22" s="115">
        <v>9975</v>
      </c>
      <c r="J22" s="114">
        <v>6674</v>
      </c>
      <c r="K22" s="114">
        <v>3301</v>
      </c>
      <c r="L22" s="423">
        <v>2613</v>
      </c>
      <c r="M22" s="424">
        <v>3286</v>
      </c>
    </row>
    <row r="23" spans="1:13" ht="11.1" customHeight="1" x14ac:dyDescent="0.2">
      <c r="A23" s="422" t="s">
        <v>387</v>
      </c>
      <c r="B23" s="115">
        <v>28070</v>
      </c>
      <c r="C23" s="114">
        <v>14210</v>
      </c>
      <c r="D23" s="114">
        <v>13860</v>
      </c>
      <c r="E23" s="114">
        <v>19891</v>
      </c>
      <c r="F23" s="114">
        <v>8178</v>
      </c>
      <c r="G23" s="114">
        <v>3301</v>
      </c>
      <c r="H23" s="114">
        <v>8200</v>
      </c>
      <c r="I23" s="115">
        <v>10220</v>
      </c>
      <c r="J23" s="114">
        <v>6860</v>
      </c>
      <c r="K23" s="114">
        <v>3360</v>
      </c>
      <c r="L23" s="423">
        <v>2314</v>
      </c>
      <c r="M23" s="424">
        <v>1967</v>
      </c>
    </row>
    <row r="24" spans="1:13" ht="11.1" customHeight="1" x14ac:dyDescent="0.2">
      <c r="A24" s="422" t="s">
        <v>388</v>
      </c>
      <c r="B24" s="115">
        <v>28296</v>
      </c>
      <c r="C24" s="114">
        <v>14257</v>
      </c>
      <c r="D24" s="114">
        <v>14039</v>
      </c>
      <c r="E24" s="114">
        <v>20095</v>
      </c>
      <c r="F24" s="114">
        <v>8200</v>
      </c>
      <c r="G24" s="114">
        <v>3577</v>
      </c>
      <c r="H24" s="114">
        <v>8257</v>
      </c>
      <c r="I24" s="115">
        <v>10260</v>
      </c>
      <c r="J24" s="114">
        <v>6785</v>
      </c>
      <c r="K24" s="114">
        <v>3475</v>
      </c>
      <c r="L24" s="423">
        <v>2950</v>
      </c>
      <c r="M24" s="424">
        <v>2854</v>
      </c>
    </row>
    <row r="25" spans="1:13" s="110" customFormat="1" ht="11.1" customHeight="1" x14ac:dyDescent="0.2">
      <c r="A25" s="422" t="s">
        <v>389</v>
      </c>
      <c r="B25" s="115">
        <v>27720</v>
      </c>
      <c r="C25" s="114">
        <v>13754</v>
      </c>
      <c r="D25" s="114">
        <v>13966</v>
      </c>
      <c r="E25" s="114">
        <v>19528</v>
      </c>
      <c r="F25" s="114">
        <v>8191</v>
      </c>
      <c r="G25" s="114">
        <v>3377</v>
      </c>
      <c r="H25" s="114">
        <v>8274</v>
      </c>
      <c r="I25" s="115">
        <v>10276</v>
      </c>
      <c r="J25" s="114">
        <v>6785</v>
      </c>
      <c r="K25" s="114">
        <v>3491</v>
      </c>
      <c r="L25" s="423">
        <v>1802</v>
      </c>
      <c r="M25" s="424">
        <v>2402</v>
      </c>
    </row>
    <row r="26" spans="1:13" ht="15" customHeight="1" x14ac:dyDescent="0.2">
      <c r="A26" s="422" t="s">
        <v>393</v>
      </c>
      <c r="B26" s="115">
        <v>27933</v>
      </c>
      <c r="C26" s="114">
        <v>14004</v>
      </c>
      <c r="D26" s="114">
        <v>13929</v>
      </c>
      <c r="E26" s="114">
        <v>19692</v>
      </c>
      <c r="F26" s="114">
        <v>8239</v>
      </c>
      <c r="G26" s="114">
        <v>3333</v>
      </c>
      <c r="H26" s="114">
        <v>8385</v>
      </c>
      <c r="I26" s="115">
        <v>10160</v>
      </c>
      <c r="J26" s="114">
        <v>6767</v>
      </c>
      <c r="K26" s="114">
        <v>3393</v>
      </c>
      <c r="L26" s="423">
        <v>2773</v>
      </c>
      <c r="M26" s="424">
        <v>2489</v>
      </c>
    </row>
    <row r="27" spans="1:13" ht="11.1" customHeight="1" x14ac:dyDescent="0.2">
      <c r="A27" s="422" t="s">
        <v>387</v>
      </c>
      <c r="B27" s="115">
        <v>28182</v>
      </c>
      <c r="C27" s="114">
        <v>14205</v>
      </c>
      <c r="D27" s="114">
        <v>13977</v>
      </c>
      <c r="E27" s="114">
        <v>19834</v>
      </c>
      <c r="F27" s="114">
        <v>8346</v>
      </c>
      <c r="G27" s="114">
        <v>3251</v>
      </c>
      <c r="H27" s="114">
        <v>8514</v>
      </c>
      <c r="I27" s="115">
        <v>10379</v>
      </c>
      <c r="J27" s="114">
        <v>6920</v>
      </c>
      <c r="K27" s="114">
        <v>3459</v>
      </c>
      <c r="L27" s="423">
        <v>2201</v>
      </c>
      <c r="M27" s="424">
        <v>2014</v>
      </c>
    </row>
    <row r="28" spans="1:13" ht="11.1" customHeight="1" x14ac:dyDescent="0.2">
      <c r="A28" s="422" t="s">
        <v>388</v>
      </c>
      <c r="B28" s="115">
        <v>28516</v>
      </c>
      <c r="C28" s="114">
        <v>14357</v>
      </c>
      <c r="D28" s="114">
        <v>14159</v>
      </c>
      <c r="E28" s="114">
        <v>19998</v>
      </c>
      <c r="F28" s="114">
        <v>8516</v>
      </c>
      <c r="G28" s="114">
        <v>3462</v>
      </c>
      <c r="H28" s="114">
        <v>8620</v>
      </c>
      <c r="I28" s="115">
        <v>10584</v>
      </c>
      <c r="J28" s="114">
        <v>6928</v>
      </c>
      <c r="K28" s="114">
        <v>3656</v>
      </c>
      <c r="L28" s="423">
        <v>2967</v>
      </c>
      <c r="M28" s="424">
        <v>2777</v>
      </c>
    </row>
    <row r="29" spans="1:13" s="110" customFormat="1" ht="11.1" customHeight="1" x14ac:dyDescent="0.2">
      <c r="A29" s="422" t="s">
        <v>389</v>
      </c>
      <c r="B29" s="115">
        <v>28235</v>
      </c>
      <c r="C29" s="114">
        <v>14007</v>
      </c>
      <c r="D29" s="114">
        <v>14228</v>
      </c>
      <c r="E29" s="114">
        <v>19718</v>
      </c>
      <c r="F29" s="114">
        <v>8515</v>
      </c>
      <c r="G29" s="114">
        <v>3349</v>
      </c>
      <c r="H29" s="114">
        <v>8635</v>
      </c>
      <c r="I29" s="115">
        <v>10450</v>
      </c>
      <c r="J29" s="114">
        <v>6830</v>
      </c>
      <c r="K29" s="114">
        <v>3620</v>
      </c>
      <c r="L29" s="423">
        <v>2237</v>
      </c>
      <c r="M29" s="424">
        <v>2558</v>
      </c>
    </row>
    <row r="30" spans="1:13" ht="15" customHeight="1" x14ac:dyDescent="0.2">
      <c r="A30" s="422" t="s">
        <v>394</v>
      </c>
      <c r="B30" s="115">
        <v>28616</v>
      </c>
      <c r="C30" s="114">
        <v>14261</v>
      </c>
      <c r="D30" s="114">
        <v>14355</v>
      </c>
      <c r="E30" s="114">
        <v>19875</v>
      </c>
      <c r="F30" s="114">
        <v>8739</v>
      </c>
      <c r="G30" s="114">
        <v>3289</v>
      </c>
      <c r="H30" s="114">
        <v>8808</v>
      </c>
      <c r="I30" s="115">
        <v>10272</v>
      </c>
      <c r="J30" s="114">
        <v>6760</v>
      </c>
      <c r="K30" s="114">
        <v>3512</v>
      </c>
      <c r="L30" s="423">
        <v>3058</v>
      </c>
      <c r="M30" s="424">
        <v>2732</v>
      </c>
    </row>
    <row r="31" spans="1:13" ht="11.1" customHeight="1" x14ac:dyDescent="0.2">
      <c r="A31" s="422" t="s">
        <v>387</v>
      </c>
      <c r="B31" s="115">
        <v>29029</v>
      </c>
      <c r="C31" s="114">
        <v>14593</v>
      </c>
      <c r="D31" s="114">
        <v>14436</v>
      </c>
      <c r="E31" s="114">
        <v>20139</v>
      </c>
      <c r="F31" s="114">
        <v>8888</v>
      </c>
      <c r="G31" s="114">
        <v>3228</v>
      </c>
      <c r="H31" s="114">
        <v>9002</v>
      </c>
      <c r="I31" s="115">
        <v>10417</v>
      </c>
      <c r="J31" s="114">
        <v>6851</v>
      </c>
      <c r="K31" s="114">
        <v>3566</v>
      </c>
      <c r="L31" s="423">
        <v>2576</v>
      </c>
      <c r="M31" s="424">
        <v>2126</v>
      </c>
    </row>
    <row r="32" spans="1:13" ht="11.1" customHeight="1" x14ac:dyDescent="0.2">
      <c r="A32" s="422" t="s">
        <v>388</v>
      </c>
      <c r="B32" s="115">
        <v>27661</v>
      </c>
      <c r="C32" s="114">
        <v>13835</v>
      </c>
      <c r="D32" s="114">
        <v>13826</v>
      </c>
      <c r="E32" s="114">
        <v>18709</v>
      </c>
      <c r="F32" s="114">
        <v>8952</v>
      </c>
      <c r="G32" s="114">
        <v>3361</v>
      </c>
      <c r="H32" s="114">
        <v>8563</v>
      </c>
      <c r="I32" s="115">
        <v>10376</v>
      </c>
      <c r="J32" s="114">
        <v>6751</v>
      </c>
      <c r="K32" s="114">
        <v>3625</v>
      </c>
      <c r="L32" s="423">
        <v>3240</v>
      </c>
      <c r="M32" s="424">
        <v>3025</v>
      </c>
    </row>
    <row r="33" spans="1:13" s="110" customFormat="1" ht="11.1" customHeight="1" x14ac:dyDescent="0.2">
      <c r="A33" s="422" t="s">
        <v>389</v>
      </c>
      <c r="B33" s="115">
        <v>27099</v>
      </c>
      <c r="C33" s="114">
        <v>13351</v>
      </c>
      <c r="D33" s="114">
        <v>13748</v>
      </c>
      <c r="E33" s="114">
        <v>18200</v>
      </c>
      <c r="F33" s="114">
        <v>8899</v>
      </c>
      <c r="G33" s="114">
        <v>3155</v>
      </c>
      <c r="H33" s="114">
        <v>8556</v>
      </c>
      <c r="I33" s="115">
        <v>10253</v>
      </c>
      <c r="J33" s="114">
        <v>6691</v>
      </c>
      <c r="K33" s="114">
        <v>3562</v>
      </c>
      <c r="L33" s="423">
        <v>1795</v>
      </c>
      <c r="M33" s="424">
        <v>2375</v>
      </c>
    </row>
    <row r="34" spans="1:13" ht="15" customHeight="1" x14ac:dyDescent="0.2">
      <c r="A34" s="422" t="s">
        <v>395</v>
      </c>
      <c r="B34" s="115">
        <v>27481</v>
      </c>
      <c r="C34" s="114">
        <v>13654</v>
      </c>
      <c r="D34" s="114">
        <v>13827</v>
      </c>
      <c r="E34" s="114">
        <v>18466</v>
      </c>
      <c r="F34" s="114">
        <v>9015</v>
      </c>
      <c r="G34" s="114">
        <v>3082</v>
      </c>
      <c r="H34" s="114">
        <v>8736</v>
      </c>
      <c r="I34" s="115">
        <v>10261</v>
      </c>
      <c r="J34" s="114">
        <v>6738</v>
      </c>
      <c r="K34" s="114">
        <v>3523</v>
      </c>
      <c r="L34" s="423">
        <v>2849</v>
      </c>
      <c r="M34" s="424">
        <v>2521</v>
      </c>
    </row>
    <row r="35" spans="1:13" ht="11.1" customHeight="1" x14ac:dyDescent="0.2">
      <c r="A35" s="422" t="s">
        <v>387</v>
      </c>
      <c r="B35" s="115">
        <v>28065</v>
      </c>
      <c r="C35" s="114">
        <v>14127</v>
      </c>
      <c r="D35" s="114">
        <v>13938</v>
      </c>
      <c r="E35" s="114">
        <v>18808</v>
      </c>
      <c r="F35" s="114">
        <v>9257</v>
      </c>
      <c r="G35" s="114">
        <v>3047</v>
      </c>
      <c r="H35" s="114">
        <v>8944</v>
      </c>
      <c r="I35" s="115">
        <v>10436</v>
      </c>
      <c r="J35" s="114">
        <v>6850</v>
      </c>
      <c r="K35" s="114">
        <v>3586</v>
      </c>
      <c r="L35" s="423">
        <v>2827</v>
      </c>
      <c r="M35" s="424">
        <v>2209</v>
      </c>
    </row>
    <row r="36" spans="1:13" ht="11.1" customHeight="1" x14ac:dyDescent="0.2">
      <c r="A36" s="422" t="s">
        <v>388</v>
      </c>
      <c r="B36" s="115">
        <v>28636</v>
      </c>
      <c r="C36" s="114">
        <v>14372</v>
      </c>
      <c r="D36" s="114">
        <v>14264</v>
      </c>
      <c r="E36" s="114">
        <v>19248</v>
      </c>
      <c r="F36" s="114">
        <v>9388</v>
      </c>
      <c r="G36" s="114">
        <v>3344</v>
      </c>
      <c r="H36" s="114">
        <v>9027</v>
      </c>
      <c r="I36" s="115">
        <v>10421</v>
      </c>
      <c r="J36" s="114">
        <v>6740</v>
      </c>
      <c r="K36" s="114">
        <v>3681</v>
      </c>
      <c r="L36" s="423">
        <v>3590</v>
      </c>
      <c r="M36" s="424">
        <v>3103</v>
      </c>
    </row>
    <row r="37" spans="1:13" s="110" customFormat="1" ht="11.1" customHeight="1" x14ac:dyDescent="0.2">
      <c r="A37" s="422" t="s">
        <v>389</v>
      </c>
      <c r="B37" s="115">
        <v>28231</v>
      </c>
      <c r="C37" s="114">
        <v>13946</v>
      </c>
      <c r="D37" s="114">
        <v>14285</v>
      </c>
      <c r="E37" s="114">
        <v>18853</v>
      </c>
      <c r="F37" s="114">
        <v>9378</v>
      </c>
      <c r="G37" s="114">
        <v>3171</v>
      </c>
      <c r="H37" s="114">
        <v>9039</v>
      </c>
      <c r="I37" s="115">
        <v>10275</v>
      </c>
      <c r="J37" s="114">
        <v>6651</v>
      </c>
      <c r="K37" s="114">
        <v>3624</v>
      </c>
      <c r="L37" s="423">
        <v>2043</v>
      </c>
      <c r="M37" s="424">
        <v>2514</v>
      </c>
    </row>
    <row r="38" spans="1:13" ht="15" customHeight="1" x14ac:dyDescent="0.2">
      <c r="A38" s="425" t="s">
        <v>396</v>
      </c>
      <c r="B38" s="115">
        <v>28754</v>
      </c>
      <c r="C38" s="114">
        <v>14383</v>
      </c>
      <c r="D38" s="114">
        <v>14371</v>
      </c>
      <c r="E38" s="114">
        <v>19240</v>
      </c>
      <c r="F38" s="114">
        <v>9514</v>
      </c>
      <c r="G38" s="114">
        <v>3178</v>
      </c>
      <c r="H38" s="114">
        <v>9262</v>
      </c>
      <c r="I38" s="115">
        <v>10248</v>
      </c>
      <c r="J38" s="114">
        <v>6654</v>
      </c>
      <c r="K38" s="114">
        <v>3594</v>
      </c>
      <c r="L38" s="423">
        <v>2983</v>
      </c>
      <c r="M38" s="424">
        <v>2437</v>
      </c>
    </row>
    <row r="39" spans="1:13" ht="11.1" customHeight="1" x14ac:dyDescent="0.2">
      <c r="A39" s="422" t="s">
        <v>387</v>
      </c>
      <c r="B39" s="115">
        <v>29125</v>
      </c>
      <c r="C39" s="114">
        <v>14733</v>
      </c>
      <c r="D39" s="114">
        <v>14392</v>
      </c>
      <c r="E39" s="114">
        <v>19501</v>
      </c>
      <c r="F39" s="114">
        <v>9624</v>
      </c>
      <c r="G39" s="114">
        <v>3101</v>
      </c>
      <c r="H39" s="114">
        <v>9473</v>
      </c>
      <c r="I39" s="115">
        <v>10560</v>
      </c>
      <c r="J39" s="114">
        <v>6849</v>
      </c>
      <c r="K39" s="114">
        <v>3711</v>
      </c>
      <c r="L39" s="423">
        <v>2860</v>
      </c>
      <c r="M39" s="424">
        <v>2463</v>
      </c>
    </row>
    <row r="40" spans="1:13" ht="11.1" customHeight="1" x14ac:dyDescent="0.2">
      <c r="A40" s="425" t="s">
        <v>388</v>
      </c>
      <c r="B40" s="115">
        <v>29785</v>
      </c>
      <c r="C40" s="114">
        <v>15038</v>
      </c>
      <c r="D40" s="114">
        <v>14747</v>
      </c>
      <c r="E40" s="114">
        <v>19881</v>
      </c>
      <c r="F40" s="114">
        <v>9904</v>
      </c>
      <c r="G40" s="114">
        <v>3422</v>
      </c>
      <c r="H40" s="114">
        <v>9648</v>
      </c>
      <c r="I40" s="115">
        <v>10657</v>
      </c>
      <c r="J40" s="114">
        <v>6815</v>
      </c>
      <c r="K40" s="114">
        <v>3842</v>
      </c>
      <c r="L40" s="423">
        <v>3471</v>
      </c>
      <c r="M40" s="424">
        <v>3044</v>
      </c>
    </row>
    <row r="41" spans="1:13" s="110" customFormat="1" ht="11.1" customHeight="1" x14ac:dyDescent="0.2">
      <c r="A41" s="422" t="s">
        <v>389</v>
      </c>
      <c r="B41" s="115">
        <v>29329</v>
      </c>
      <c r="C41" s="114">
        <v>14620</v>
      </c>
      <c r="D41" s="114">
        <v>14709</v>
      </c>
      <c r="E41" s="114">
        <v>19462</v>
      </c>
      <c r="F41" s="114">
        <v>9867</v>
      </c>
      <c r="G41" s="114">
        <v>3285</v>
      </c>
      <c r="H41" s="114">
        <v>9656</v>
      </c>
      <c r="I41" s="115">
        <v>10673</v>
      </c>
      <c r="J41" s="114">
        <v>6816</v>
      </c>
      <c r="K41" s="114">
        <v>3857</v>
      </c>
      <c r="L41" s="423">
        <v>2285</v>
      </c>
      <c r="M41" s="424">
        <v>2791</v>
      </c>
    </row>
    <row r="42" spans="1:13" ht="15" customHeight="1" x14ac:dyDescent="0.2">
      <c r="A42" s="422" t="s">
        <v>397</v>
      </c>
      <c r="B42" s="115">
        <v>29571</v>
      </c>
      <c r="C42" s="114">
        <v>14929</v>
      </c>
      <c r="D42" s="114">
        <v>14642</v>
      </c>
      <c r="E42" s="114">
        <v>19619</v>
      </c>
      <c r="F42" s="114">
        <v>9952</v>
      </c>
      <c r="G42" s="114">
        <v>3250</v>
      </c>
      <c r="H42" s="114">
        <v>9687</v>
      </c>
      <c r="I42" s="115">
        <v>10555</v>
      </c>
      <c r="J42" s="114">
        <v>6679</v>
      </c>
      <c r="K42" s="114">
        <v>3876</v>
      </c>
      <c r="L42" s="423">
        <v>3309</v>
      </c>
      <c r="M42" s="424">
        <v>2946</v>
      </c>
    </row>
    <row r="43" spans="1:13" ht="11.1" customHeight="1" x14ac:dyDescent="0.2">
      <c r="A43" s="422" t="s">
        <v>387</v>
      </c>
      <c r="B43" s="115">
        <v>29918</v>
      </c>
      <c r="C43" s="114">
        <v>15285</v>
      </c>
      <c r="D43" s="114">
        <v>14633</v>
      </c>
      <c r="E43" s="114">
        <v>19850</v>
      </c>
      <c r="F43" s="114">
        <v>10068</v>
      </c>
      <c r="G43" s="114">
        <v>3220</v>
      </c>
      <c r="H43" s="114">
        <v>9808</v>
      </c>
      <c r="I43" s="115">
        <v>10835</v>
      </c>
      <c r="J43" s="114">
        <v>6877</v>
      </c>
      <c r="K43" s="114">
        <v>3958</v>
      </c>
      <c r="L43" s="423">
        <v>2976</v>
      </c>
      <c r="M43" s="424">
        <v>2663</v>
      </c>
    </row>
    <row r="44" spans="1:13" ht="11.1" customHeight="1" x14ac:dyDescent="0.2">
      <c r="A44" s="422" t="s">
        <v>388</v>
      </c>
      <c r="B44" s="115">
        <v>30056</v>
      </c>
      <c r="C44" s="114">
        <v>15425</v>
      </c>
      <c r="D44" s="114">
        <v>14631</v>
      </c>
      <c r="E44" s="114">
        <v>19981</v>
      </c>
      <c r="F44" s="114">
        <v>10075</v>
      </c>
      <c r="G44" s="114">
        <v>3473</v>
      </c>
      <c r="H44" s="114">
        <v>9686</v>
      </c>
      <c r="I44" s="115">
        <v>10708</v>
      </c>
      <c r="J44" s="114">
        <v>6666</v>
      </c>
      <c r="K44" s="114">
        <v>4042</v>
      </c>
      <c r="L44" s="423">
        <v>4007</v>
      </c>
      <c r="M44" s="424">
        <v>3609</v>
      </c>
    </row>
    <row r="45" spans="1:13" s="110" customFormat="1" ht="11.1" customHeight="1" x14ac:dyDescent="0.2">
      <c r="A45" s="422" t="s">
        <v>389</v>
      </c>
      <c r="B45" s="115">
        <v>29525</v>
      </c>
      <c r="C45" s="114">
        <v>14967</v>
      </c>
      <c r="D45" s="114">
        <v>14558</v>
      </c>
      <c r="E45" s="114">
        <v>19497</v>
      </c>
      <c r="F45" s="114">
        <v>10028</v>
      </c>
      <c r="G45" s="114">
        <v>3349</v>
      </c>
      <c r="H45" s="114">
        <v>9615</v>
      </c>
      <c r="I45" s="115">
        <v>10742</v>
      </c>
      <c r="J45" s="114">
        <v>6682</v>
      </c>
      <c r="K45" s="114">
        <v>4060</v>
      </c>
      <c r="L45" s="423">
        <v>2446</v>
      </c>
      <c r="M45" s="424">
        <v>2993</v>
      </c>
    </row>
    <row r="46" spans="1:13" ht="15" customHeight="1" x14ac:dyDescent="0.2">
      <c r="A46" s="422" t="s">
        <v>398</v>
      </c>
      <c r="B46" s="115">
        <v>30058</v>
      </c>
      <c r="C46" s="114">
        <v>15498</v>
      </c>
      <c r="D46" s="114">
        <v>14560</v>
      </c>
      <c r="E46" s="114">
        <v>19878</v>
      </c>
      <c r="F46" s="114">
        <v>10180</v>
      </c>
      <c r="G46" s="114">
        <v>3408</v>
      </c>
      <c r="H46" s="114">
        <v>9741</v>
      </c>
      <c r="I46" s="115">
        <v>10654</v>
      </c>
      <c r="J46" s="114">
        <v>6634</v>
      </c>
      <c r="K46" s="114">
        <v>4020</v>
      </c>
      <c r="L46" s="423">
        <v>3349</v>
      </c>
      <c r="M46" s="424">
        <v>2829</v>
      </c>
    </row>
    <row r="47" spans="1:13" ht="11.1" customHeight="1" x14ac:dyDescent="0.2">
      <c r="A47" s="422" t="s">
        <v>387</v>
      </c>
      <c r="B47" s="115">
        <v>30091</v>
      </c>
      <c r="C47" s="114">
        <v>15657</v>
      </c>
      <c r="D47" s="114">
        <v>14434</v>
      </c>
      <c r="E47" s="114">
        <v>19853</v>
      </c>
      <c r="F47" s="114">
        <v>10238</v>
      </c>
      <c r="G47" s="114">
        <v>3329</v>
      </c>
      <c r="H47" s="114">
        <v>9823</v>
      </c>
      <c r="I47" s="115">
        <v>10723</v>
      </c>
      <c r="J47" s="114">
        <v>6590</v>
      </c>
      <c r="K47" s="114">
        <v>4133</v>
      </c>
      <c r="L47" s="423">
        <v>2902</v>
      </c>
      <c r="M47" s="424">
        <v>2815</v>
      </c>
    </row>
    <row r="48" spans="1:13" ht="11.1" customHeight="1" x14ac:dyDescent="0.2">
      <c r="A48" s="422" t="s">
        <v>388</v>
      </c>
      <c r="B48" s="115">
        <v>30605</v>
      </c>
      <c r="C48" s="114">
        <v>15842</v>
      </c>
      <c r="D48" s="114">
        <v>14763</v>
      </c>
      <c r="E48" s="114">
        <v>20222</v>
      </c>
      <c r="F48" s="114">
        <v>10383</v>
      </c>
      <c r="G48" s="114">
        <v>3640</v>
      </c>
      <c r="H48" s="114">
        <v>9912</v>
      </c>
      <c r="I48" s="115">
        <v>10843</v>
      </c>
      <c r="J48" s="114">
        <v>6578</v>
      </c>
      <c r="K48" s="114">
        <v>4265</v>
      </c>
      <c r="L48" s="423">
        <v>3613</v>
      </c>
      <c r="M48" s="424">
        <v>3317</v>
      </c>
    </row>
    <row r="49" spans="1:17" s="110" customFormat="1" ht="11.1" customHeight="1" x14ac:dyDescent="0.2">
      <c r="A49" s="422" t="s">
        <v>389</v>
      </c>
      <c r="B49" s="115">
        <v>29978</v>
      </c>
      <c r="C49" s="114">
        <v>15216</v>
      </c>
      <c r="D49" s="114">
        <v>14762</v>
      </c>
      <c r="E49" s="114">
        <v>19523</v>
      </c>
      <c r="F49" s="114">
        <v>10455</v>
      </c>
      <c r="G49" s="114">
        <v>3448</v>
      </c>
      <c r="H49" s="114">
        <v>9895</v>
      </c>
      <c r="I49" s="115">
        <v>10761</v>
      </c>
      <c r="J49" s="114">
        <v>6409</v>
      </c>
      <c r="K49" s="114">
        <v>4352</v>
      </c>
      <c r="L49" s="423">
        <v>2299</v>
      </c>
      <c r="M49" s="424">
        <v>3009</v>
      </c>
    </row>
    <row r="50" spans="1:17" ht="15" customHeight="1" x14ac:dyDescent="0.2">
      <c r="A50" s="422" t="s">
        <v>399</v>
      </c>
      <c r="B50" s="143">
        <v>30303</v>
      </c>
      <c r="C50" s="144">
        <v>15547</v>
      </c>
      <c r="D50" s="144">
        <v>14756</v>
      </c>
      <c r="E50" s="144">
        <v>19773</v>
      </c>
      <c r="F50" s="144">
        <v>10530</v>
      </c>
      <c r="G50" s="144">
        <v>3366</v>
      </c>
      <c r="H50" s="144">
        <v>10020</v>
      </c>
      <c r="I50" s="143">
        <v>10356</v>
      </c>
      <c r="J50" s="144">
        <v>6182</v>
      </c>
      <c r="K50" s="144">
        <v>4174</v>
      </c>
      <c r="L50" s="426">
        <v>3230</v>
      </c>
      <c r="M50" s="427">
        <v>2940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0.81509082440614811</v>
      </c>
      <c r="C6" s="480">
        <f>'Tabelle 3.3'!J11</f>
        <v>-2.7970715224328893</v>
      </c>
      <c r="D6" s="481">
        <f t="shared" ref="D6:E9" si="0">IF(OR(AND(B6&gt;=-50,B6&lt;=50),ISNUMBER(B6)=FALSE),B6,"")</f>
        <v>0.81509082440614811</v>
      </c>
      <c r="E6" s="481">
        <f t="shared" si="0"/>
        <v>-2.7970715224328893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0.81509082440614811</v>
      </c>
      <c r="C14" s="480">
        <f>'Tabelle 3.3'!J11</f>
        <v>-2.7970715224328893</v>
      </c>
      <c r="D14" s="481">
        <f>IF(OR(AND(B14&gt;=-50,B14&lt;=50),ISNUMBER(B14)=FALSE),B14,"")</f>
        <v>0.81509082440614811</v>
      </c>
      <c r="E14" s="481">
        <f>IF(OR(AND(C14&gt;=-50,C14&lt;=50),ISNUMBER(C14)=FALSE),C14,"")</f>
        <v>-2.7970715224328893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-2.7027027027027026</v>
      </c>
      <c r="C15" s="480">
        <f>'Tabelle 3.3'!J12</f>
        <v>0.2183406113537118</v>
      </c>
      <c r="D15" s="481">
        <f t="shared" ref="D15:E45" si="3">IF(OR(AND(B15&gt;=-50,B15&lt;=50),ISNUMBER(B15)=FALSE),B15,"")</f>
        <v>-2.7027027027027026</v>
      </c>
      <c r="E15" s="481">
        <f t="shared" si="3"/>
        <v>0.2183406113537118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-0.5305039787798409</v>
      </c>
      <c r="C16" s="480">
        <f>'Tabelle 3.3'!J13</f>
        <v>-19.35483870967742</v>
      </c>
      <c r="D16" s="481">
        <f t="shared" si="3"/>
        <v>-0.5305039787798409</v>
      </c>
      <c r="E16" s="481">
        <f t="shared" si="3"/>
        <v>-19.35483870967742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-1.9067357512953367</v>
      </c>
      <c r="C17" s="480">
        <f>'Tabelle 3.3'!J14</f>
        <v>-11.592505854800937</v>
      </c>
      <c r="D17" s="481">
        <f t="shared" si="3"/>
        <v>-1.9067357512953367</v>
      </c>
      <c r="E17" s="481">
        <f t="shared" si="3"/>
        <v>-11.592505854800937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-3.620531622364803</v>
      </c>
      <c r="C18" s="480">
        <f>'Tabelle 3.3'!J15</f>
        <v>-16.283924843423801</v>
      </c>
      <c r="D18" s="481">
        <f t="shared" si="3"/>
        <v>-3.620531622364803</v>
      </c>
      <c r="E18" s="481">
        <f t="shared" si="3"/>
        <v>-16.283924843423801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1.6565433462175594</v>
      </c>
      <c r="C19" s="480">
        <f>'Tabelle 3.3'!J16</f>
        <v>0.77220077220077221</v>
      </c>
      <c r="D19" s="481">
        <f t="shared" si="3"/>
        <v>1.6565433462175594</v>
      </c>
      <c r="E19" s="481">
        <f t="shared" si="3"/>
        <v>0.77220077220077221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-5.1682692307692308</v>
      </c>
      <c r="C20" s="480">
        <f>'Tabelle 3.3'!J17</f>
        <v>-19.827586206896552</v>
      </c>
      <c r="D20" s="481">
        <f t="shared" si="3"/>
        <v>-5.1682692307692308</v>
      </c>
      <c r="E20" s="481">
        <f t="shared" si="3"/>
        <v>-19.827586206896552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1.2820512820512822</v>
      </c>
      <c r="C21" s="480">
        <f>'Tabelle 3.3'!J18</f>
        <v>1.3961605584642234</v>
      </c>
      <c r="D21" s="481">
        <f t="shared" si="3"/>
        <v>1.2820512820512822</v>
      </c>
      <c r="E21" s="481">
        <f t="shared" si="3"/>
        <v>1.3961605584642234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0.24405125076266015</v>
      </c>
      <c r="C22" s="480">
        <f>'Tabelle 3.3'!J19</f>
        <v>2.9666254635352285</v>
      </c>
      <c r="D22" s="481">
        <f t="shared" si="3"/>
        <v>0.24405125076266015</v>
      </c>
      <c r="E22" s="481">
        <f t="shared" si="3"/>
        <v>2.9666254635352285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6.2125748502994016</v>
      </c>
      <c r="C23" s="480">
        <f>'Tabelle 3.3'!J20</f>
        <v>-0.61099796334012224</v>
      </c>
      <c r="D23" s="481">
        <f t="shared" si="3"/>
        <v>6.2125748502994016</v>
      </c>
      <c r="E23" s="481">
        <f t="shared" si="3"/>
        <v>-0.61099796334012224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-1.7482517482517483</v>
      </c>
      <c r="C24" s="480">
        <f>'Tabelle 3.3'!J21</f>
        <v>-11.678115799803729</v>
      </c>
      <c r="D24" s="481">
        <f t="shared" si="3"/>
        <v>-1.7482517482517483</v>
      </c>
      <c r="E24" s="481">
        <f t="shared" si="3"/>
        <v>-11.678115799803729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5.6547619047619051</v>
      </c>
      <c r="C25" s="480">
        <f>'Tabelle 3.3'!J22</f>
        <v>-10.75268817204301</v>
      </c>
      <c r="D25" s="481">
        <f t="shared" si="3"/>
        <v>5.6547619047619051</v>
      </c>
      <c r="E25" s="481">
        <f t="shared" si="3"/>
        <v>-10.75268817204301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1.3008130081300813</v>
      </c>
      <c r="C26" s="480">
        <f>'Tabelle 3.3'!J23</f>
        <v>-0.99009900990099009</v>
      </c>
      <c r="D26" s="481">
        <f t="shared" si="3"/>
        <v>1.3008130081300813</v>
      </c>
      <c r="E26" s="481">
        <f t="shared" si="3"/>
        <v>-0.99009900990099009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0.13972985561248252</v>
      </c>
      <c r="C27" s="480">
        <f>'Tabelle 3.3'!J24</f>
        <v>-17.338709677419356</v>
      </c>
      <c r="D27" s="481">
        <f t="shared" si="3"/>
        <v>0.13972985561248252</v>
      </c>
      <c r="E27" s="481">
        <f t="shared" si="3"/>
        <v>-17.338709677419356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-0.58918050348152118</v>
      </c>
      <c r="C28" s="480">
        <f>'Tabelle 3.3'!J25</f>
        <v>4.2984590429845904</v>
      </c>
      <c r="D28" s="481">
        <f t="shared" si="3"/>
        <v>-0.58918050348152118</v>
      </c>
      <c r="E28" s="481">
        <f t="shared" si="3"/>
        <v>4.2984590429845904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-41.53846153846154</v>
      </c>
      <c r="C29" s="480">
        <f>'Tabelle 3.3'!J26</f>
        <v>-57.142857142857146</v>
      </c>
      <c r="D29" s="481">
        <f t="shared" si="3"/>
        <v>-41.53846153846154</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4.2715038033937978</v>
      </c>
      <c r="C30" s="480">
        <f>'Tabelle 3.3'!J27</f>
        <v>1.2626262626262625</v>
      </c>
      <c r="D30" s="481">
        <f t="shared" si="3"/>
        <v>4.2715038033937978</v>
      </c>
      <c r="E30" s="481">
        <f t="shared" si="3"/>
        <v>1.2626262626262625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6.7484662576687118</v>
      </c>
      <c r="C31" s="480">
        <f>'Tabelle 3.3'!J28</f>
        <v>-2.9197080291970803</v>
      </c>
      <c r="D31" s="481">
        <f t="shared" si="3"/>
        <v>6.7484662576687118</v>
      </c>
      <c r="E31" s="481">
        <f t="shared" si="3"/>
        <v>-2.9197080291970803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2.8178033941722704</v>
      </c>
      <c r="C32" s="480">
        <f>'Tabelle 3.3'!J29</f>
        <v>-2.5553662691652472</v>
      </c>
      <c r="D32" s="481">
        <f t="shared" si="3"/>
        <v>2.8178033941722704</v>
      </c>
      <c r="E32" s="481">
        <f t="shared" si="3"/>
        <v>-2.5553662691652472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5.9492563429571304</v>
      </c>
      <c r="C33" s="480">
        <f>'Tabelle 3.3'!J30</f>
        <v>3.7974683544303796</v>
      </c>
      <c r="D33" s="481">
        <f t="shared" si="3"/>
        <v>5.9492563429571304</v>
      </c>
      <c r="E33" s="481">
        <f t="shared" si="3"/>
        <v>3.7974683544303796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-4.4318181818181817</v>
      </c>
      <c r="C34" s="480">
        <f>'Tabelle 3.3'!J31</f>
        <v>0.82840236686390534</v>
      </c>
      <c r="D34" s="481">
        <f t="shared" si="3"/>
        <v>-4.4318181818181817</v>
      </c>
      <c r="E34" s="481">
        <f t="shared" si="3"/>
        <v>0.82840236686390534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-2.7027027027027026</v>
      </c>
      <c r="C37" s="480">
        <f>'Tabelle 3.3'!J34</f>
        <v>0.2183406113537118</v>
      </c>
      <c r="D37" s="481">
        <f t="shared" si="3"/>
        <v>-2.7027027027027026</v>
      </c>
      <c r="E37" s="481">
        <f t="shared" si="3"/>
        <v>0.2183406113537118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-0.59607293127629735</v>
      </c>
      <c r="C38" s="480">
        <f>'Tabelle 3.3'!J35</f>
        <v>-6.652949245541838</v>
      </c>
      <c r="D38" s="481">
        <f t="shared" si="3"/>
        <v>-0.59607293127629735</v>
      </c>
      <c r="E38" s="481">
        <f t="shared" si="3"/>
        <v>-6.652949245541838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1.5398770035349378</v>
      </c>
      <c r="C39" s="480">
        <f>'Tabelle 3.3'!J36</f>
        <v>-2.3231860837720304</v>
      </c>
      <c r="D39" s="481">
        <f t="shared" si="3"/>
        <v>1.5398770035349378</v>
      </c>
      <c r="E39" s="481">
        <f t="shared" si="3"/>
        <v>-2.3231860837720304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1.5398770035349378</v>
      </c>
      <c r="C45" s="480">
        <f>'Tabelle 3.3'!J36</f>
        <v>-2.3231860837720304</v>
      </c>
      <c r="D45" s="481">
        <f t="shared" si="3"/>
        <v>1.5398770035349378</v>
      </c>
      <c r="E45" s="481">
        <f t="shared" si="3"/>
        <v>-2.3231860837720304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27933</v>
      </c>
      <c r="C51" s="487">
        <v>6767</v>
      </c>
      <c r="D51" s="487">
        <v>3393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28182</v>
      </c>
      <c r="C52" s="487">
        <v>6920</v>
      </c>
      <c r="D52" s="487">
        <v>3459</v>
      </c>
      <c r="E52" s="488">
        <f t="shared" ref="E52:G70" si="11">IF($A$51=37802,IF(COUNTBLANK(B$51:B$70)&gt;0,#N/A,B52/B$51*100),IF(COUNTBLANK(B$51:B$75)&gt;0,#N/A,B52/B$51*100))</f>
        <v>100.89141875201375</v>
      </c>
      <c r="F52" s="488">
        <f t="shared" si="11"/>
        <v>102.26097236589331</v>
      </c>
      <c r="G52" s="488">
        <f t="shared" si="11"/>
        <v>101.94518125552608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28516</v>
      </c>
      <c r="C53" s="487">
        <v>6928</v>
      </c>
      <c r="D53" s="487">
        <v>3656</v>
      </c>
      <c r="E53" s="488">
        <f t="shared" si="11"/>
        <v>102.0871370780081</v>
      </c>
      <c r="F53" s="488">
        <f t="shared" si="11"/>
        <v>102.37919314319493</v>
      </c>
      <c r="G53" s="488">
        <f t="shared" si="11"/>
        <v>107.7512525788388</v>
      </c>
      <c r="H53" s="489">
        <f>IF(ISERROR(L53)=TRUE,IF(MONTH(A53)=MONTH(MAX(A$51:A$75)),A53,""),"")</f>
        <v>41883</v>
      </c>
      <c r="I53" s="488">
        <f t="shared" si="12"/>
        <v>102.0871370780081</v>
      </c>
      <c r="J53" s="488">
        <f t="shared" si="10"/>
        <v>102.37919314319493</v>
      </c>
      <c r="K53" s="488">
        <f t="shared" si="10"/>
        <v>107.7512525788388</v>
      </c>
      <c r="L53" s="488" t="e">
        <f t="shared" si="13"/>
        <v>#N/A</v>
      </c>
    </row>
    <row r="54" spans="1:14" ht="15" customHeight="1" x14ac:dyDescent="0.2">
      <c r="A54" s="490" t="s">
        <v>462</v>
      </c>
      <c r="B54" s="487">
        <v>28235</v>
      </c>
      <c r="C54" s="487">
        <v>6830</v>
      </c>
      <c r="D54" s="487">
        <v>3620</v>
      </c>
      <c r="E54" s="488">
        <f t="shared" si="11"/>
        <v>101.08115848637811</v>
      </c>
      <c r="F54" s="488">
        <f t="shared" si="11"/>
        <v>100.93098862125018</v>
      </c>
      <c r="G54" s="488">
        <f t="shared" si="11"/>
        <v>106.69024462127909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28616</v>
      </c>
      <c r="C55" s="487">
        <v>6760</v>
      </c>
      <c r="D55" s="487">
        <v>3512</v>
      </c>
      <c r="E55" s="488">
        <f t="shared" si="11"/>
        <v>102.44513657680878</v>
      </c>
      <c r="F55" s="488">
        <f t="shared" si="11"/>
        <v>99.89655681986109</v>
      </c>
      <c r="G55" s="488">
        <f t="shared" si="11"/>
        <v>103.50722074860006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29029</v>
      </c>
      <c r="C56" s="487">
        <v>6851</v>
      </c>
      <c r="D56" s="487">
        <v>3566</v>
      </c>
      <c r="E56" s="488">
        <f t="shared" si="11"/>
        <v>103.92367450685569</v>
      </c>
      <c r="F56" s="488">
        <f t="shared" si="11"/>
        <v>101.24131816166691</v>
      </c>
      <c r="G56" s="488">
        <f t="shared" si="11"/>
        <v>105.09873268493959</v>
      </c>
      <c r="H56" s="489" t="str">
        <f t="shared" si="14"/>
        <v/>
      </c>
      <c r="I56" s="488" t="str">
        <f t="shared" si="12"/>
        <v/>
      </c>
      <c r="J56" s="488" t="str">
        <f t="shared" si="10"/>
        <v/>
      </c>
      <c r="K56" s="488" t="str">
        <f t="shared" si="10"/>
        <v/>
      </c>
      <c r="L56" s="488" t="e">
        <f t="shared" si="13"/>
        <v>#N/A</v>
      </c>
    </row>
    <row r="57" spans="1:14" ht="15" customHeight="1" x14ac:dyDescent="0.2">
      <c r="A57" s="490">
        <v>42248</v>
      </c>
      <c r="B57" s="487">
        <v>27661</v>
      </c>
      <c r="C57" s="487">
        <v>6751</v>
      </c>
      <c r="D57" s="487">
        <v>3625</v>
      </c>
      <c r="E57" s="488">
        <f t="shared" si="11"/>
        <v>99.026241363262088</v>
      </c>
      <c r="F57" s="488">
        <f t="shared" si="11"/>
        <v>99.763558445396782</v>
      </c>
      <c r="G57" s="488">
        <f t="shared" si="11"/>
        <v>106.83760683760684</v>
      </c>
      <c r="H57" s="489">
        <f t="shared" si="14"/>
        <v>42248</v>
      </c>
      <c r="I57" s="488">
        <f t="shared" si="12"/>
        <v>99.026241363262088</v>
      </c>
      <c r="J57" s="488">
        <f t="shared" si="10"/>
        <v>99.763558445396782</v>
      </c>
      <c r="K57" s="488">
        <f t="shared" si="10"/>
        <v>106.83760683760684</v>
      </c>
      <c r="L57" s="488" t="e">
        <f t="shared" si="13"/>
        <v>#N/A</v>
      </c>
    </row>
    <row r="58" spans="1:14" ht="15" customHeight="1" x14ac:dyDescent="0.2">
      <c r="A58" s="490" t="s">
        <v>465</v>
      </c>
      <c r="B58" s="487">
        <v>27099</v>
      </c>
      <c r="C58" s="487">
        <v>6691</v>
      </c>
      <c r="D58" s="487">
        <v>3562</v>
      </c>
      <c r="E58" s="488">
        <f t="shared" si="11"/>
        <v>97.01428418000215</v>
      </c>
      <c r="F58" s="488">
        <f t="shared" si="11"/>
        <v>98.876902615634705</v>
      </c>
      <c r="G58" s="488">
        <f t="shared" si="11"/>
        <v>104.98084291187739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27481</v>
      </c>
      <c r="C59" s="487">
        <v>6738</v>
      </c>
      <c r="D59" s="487">
        <v>3523</v>
      </c>
      <c r="E59" s="488">
        <f t="shared" si="11"/>
        <v>98.381842265420829</v>
      </c>
      <c r="F59" s="488">
        <f t="shared" si="11"/>
        <v>99.571449682281667</v>
      </c>
      <c r="G59" s="488">
        <f t="shared" si="11"/>
        <v>103.83141762452108</v>
      </c>
      <c r="H59" s="489" t="str">
        <f t="shared" si="14"/>
        <v/>
      </c>
      <c r="I59" s="488" t="str">
        <f t="shared" si="12"/>
        <v/>
      </c>
      <c r="J59" s="488" t="str">
        <f t="shared" si="10"/>
        <v/>
      </c>
      <c r="K59" s="488" t="str">
        <f t="shared" si="10"/>
        <v/>
      </c>
      <c r="L59" s="488" t="e">
        <f t="shared" si="13"/>
        <v>#N/A</v>
      </c>
    </row>
    <row r="60" spans="1:14" ht="15" customHeight="1" x14ac:dyDescent="0.2">
      <c r="A60" s="490" t="s">
        <v>467</v>
      </c>
      <c r="B60" s="487">
        <v>28065</v>
      </c>
      <c r="C60" s="487">
        <v>6850</v>
      </c>
      <c r="D60" s="487">
        <v>3586</v>
      </c>
      <c r="E60" s="488">
        <f t="shared" si="11"/>
        <v>100.47255933841693</v>
      </c>
      <c r="F60" s="488">
        <f t="shared" si="11"/>
        <v>101.22654056450422</v>
      </c>
      <c r="G60" s="488">
        <f t="shared" si="11"/>
        <v>105.68818155025053</v>
      </c>
      <c r="H60" s="489" t="str">
        <f t="shared" si="14"/>
        <v/>
      </c>
      <c r="I60" s="488" t="str">
        <f t="shared" si="12"/>
        <v/>
      </c>
      <c r="J60" s="488" t="str">
        <f t="shared" si="10"/>
        <v/>
      </c>
      <c r="K60" s="488" t="str">
        <f t="shared" si="10"/>
        <v/>
      </c>
      <c r="L60" s="488" t="e">
        <f t="shared" si="13"/>
        <v>#N/A</v>
      </c>
    </row>
    <row r="61" spans="1:14" ht="15" customHeight="1" x14ac:dyDescent="0.2">
      <c r="A61" s="490">
        <v>42614</v>
      </c>
      <c r="B61" s="487">
        <v>28636</v>
      </c>
      <c r="C61" s="487">
        <v>6740</v>
      </c>
      <c r="D61" s="487">
        <v>3681</v>
      </c>
      <c r="E61" s="488">
        <f t="shared" si="11"/>
        <v>102.51673647656894</v>
      </c>
      <c r="F61" s="488">
        <f t="shared" si="11"/>
        <v>99.601004876607064</v>
      </c>
      <c r="G61" s="488">
        <f t="shared" si="11"/>
        <v>108.48806366047745</v>
      </c>
      <c r="H61" s="489">
        <f t="shared" si="14"/>
        <v>42614</v>
      </c>
      <c r="I61" s="488">
        <f t="shared" si="12"/>
        <v>102.51673647656894</v>
      </c>
      <c r="J61" s="488">
        <f t="shared" si="10"/>
        <v>99.601004876607064</v>
      </c>
      <c r="K61" s="488">
        <f t="shared" si="10"/>
        <v>108.48806366047745</v>
      </c>
      <c r="L61" s="488" t="e">
        <f t="shared" si="13"/>
        <v>#N/A</v>
      </c>
    </row>
    <row r="62" spans="1:14" ht="15" customHeight="1" x14ac:dyDescent="0.2">
      <c r="A62" s="490" t="s">
        <v>468</v>
      </c>
      <c r="B62" s="487">
        <v>28231</v>
      </c>
      <c r="C62" s="487">
        <v>6651</v>
      </c>
      <c r="D62" s="487">
        <v>3624</v>
      </c>
      <c r="E62" s="488">
        <f t="shared" si="11"/>
        <v>101.06683850642608</v>
      </c>
      <c r="F62" s="488">
        <f t="shared" si="11"/>
        <v>98.28579872912664</v>
      </c>
      <c r="G62" s="488">
        <f t="shared" si="11"/>
        <v>106.80813439434129</v>
      </c>
      <c r="H62" s="489" t="str">
        <f t="shared" si="14"/>
        <v/>
      </c>
      <c r="I62" s="488" t="str">
        <f t="shared" si="12"/>
        <v/>
      </c>
      <c r="J62" s="488" t="str">
        <f t="shared" si="10"/>
        <v/>
      </c>
      <c r="K62" s="488" t="str">
        <f t="shared" si="10"/>
        <v/>
      </c>
      <c r="L62" s="488" t="e">
        <f t="shared" si="13"/>
        <v>#N/A</v>
      </c>
    </row>
    <row r="63" spans="1:14" ht="15" customHeight="1" x14ac:dyDescent="0.2">
      <c r="A63" s="490" t="s">
        <v>469</v>
      </c>
      <c r="B63" s="487">
        <v>28754</v>
      </c>
      <c r="C63" s="487">
        <v>6654</v>
      </c>
      <c r="D63" s="487">
        <v>3594</v>
      </c>
      <c r="E63" s="488">
        <f t="shared" si="11"/>
        <v>102.93917588515376</v>
      </c>
      <c r="F63" s="488">
        <f t="shared" si="11"/>
        <v>98.330131520614756</v>
      </c>
      <c r="G63" s="488">
        <f t="shared" si="11"/>
        <v>105.9239610963749</v>
      </c>
      <c r="H63" s="489" t="str">
        <f t="shared" si="14"/>
        <v/>
      </c>
      <c r="I63" s="488" t="str">
        <f t="shared" si="12"/>
        <v/>
      </c>
      <c r="J63" s="488" t="str">
        <f t="shared" si="10"/>
        <v/>
      </c>
      <c r="K63" s="488" t="str">
        <f t="shared" si="10"/>
        <v/>
      </c>
      <c r="L63" s="488" t="e">
        <f t="shared" si="13"/>
        <v>#N/A</v>
      </c>
    </row>
    <row r="64" spans="1:14" ht="15" customHeight="1" x14ac:dyDescent="0.2">
      <c r="A64" s="490" t="s">
        <v>470</v>
      </c>
      <c r="B64" s="487">
        <v>29125</v>
      </c>
      <c r="C64" s="487">
        <v>6849</v>
      </c>
      <c r="D64" s="487">
        <v>3711</v>
      </c>
      <c r="E64" s="488">
        <f t="shared" si="11"/>
        <v>104.26735402570438</v>
      </c>
      <c r="F64" s="488">
        <f t="shared" si="11"/>
        <v>101.21176296734151</v>
      </c>
      <c r="G64" s="488">
        <f t="shared" si="11"/>
        <v>109.37223695844385</v>
      </c>
      <c r="H64" s="489" t="str">
        <f t="shared" si="14"/>
        <v/>
      </c>
      <c r="I64" s="488" t="str">
        <f t="shared" si="12"/>
        <v/>
      </c>
      <c r="J64" s="488" t="str">
        <f t="shared" si="10"/>
        <v/>
      </c>
      <c r="K64" s="488" t="str">
        <f t="shared" si="10"/>
        <v/>
      </c>
      <c r="L64" s="488" t="e">
        <f t="shared" si="13"/>
        <v>#N/A</v>
      </c>
    </row>
    <row r="65" spans="1:12" ht="15" customHeight="1" x14ac:dyDescent="0.2">
      <c r="A65" s="490">
        <v>42979</v>
      </c>
      <c r="B65" s="487">
        <v>29785</v>
      </c>
      <c r="C65" s="487">
        <v>6815</v>
      </c>
      <c r="D65" s="487">
        <v>3842</v>
      </c>
      <c r="E65" s="488">
        <f t="shared" si="11"/>
        <v>106.63015071778898</v>
      </c>
      <c r="F65" s="488">
        <f t="shared" si="11"/>
        <v>100.70932466380967</v>
      </c>
      <c r="G65" s="488">
        <f t="shared" si="11"/>
        <v>113.23312702623048</v>
      </c>
      <c r="H65" s="489">
        <f t="shared" si="14"/>
        <v>42979</v>
      </c>
      <c r="I65" s="488">
        <f t="shared" si="12"/>
        <v>106.63015071778898</v>
      </c>
      <c r="J65" s="488">
        <f t="shared" si="10"/>
        <v>100.70932466380967</v>
      </c>
      <c r="K65" s="488">
        <f t="shared" si="10"/>
        <v>113.23312702623048</v>
      </c>
      <c r="L65" s="488" t="e">
        <f t="shared" si="13"/>
        <v>#N/A</v>
      </c>
    </row>
    <row r="66" spans="1:12" ht="15" customHeight="1" x14ac:dyDescent="0.2">
      <c r="A66" s="490" t="s">
        <v>471</v>
      </c>
      <c r="B66" s="487">
        <v>29329</v>
      </c>
      <c r="C66" s="487">
        <v>6816</v>
      </c>
      <c r="D66" s="487">
        <v>3857</v>
      </c>
      <c r="E66" s="488">
        <f t="shared" si="11"/>
        <v>104.9976730032578</v>
      </c>
      <c r="F66" s="488">
        <f t="shared" si="11"/>
        <v>100.72410226097237</v>
      </c>
      <c r="G66" s="488">
        <f t="shared" si="11"/>
        <v>113.67521367521367</v>
      </c>
      <c r="H66" s="489" t="str">
        <f t="shared" si="14"/>
        <v/>
      </c>
      <c r="I66" s="488" t="str">
        <f t="shared" si="12"/>
        <v/>
      </c>
      <c r="J66" s="488" t="str">
        <f t="shared" si="10"/>
        <v/>
      </c>
      <c r="K66" s="488" t="str">
        <f t="shared" si="10"/>
        <v/>
      </c>
      <c r="L66" s="488" t="e">
        <f t="shared" si="13"/>
        <v>#N/A</v>
      </c>
    </row>
    <row r="67" spans="1:12" ht="15" customHeight="1" x14ac:dyDescent="0.2">
      <c r="A67" s="490" t="s">
        <v>472</v>
      </c>
      <c r="B67" s="487">
        <v>29571</v>
      </c>
      <c r="C67" s="487">
        <v>6679</v>
      </c>
      <c r="D67" s="487">
        <v>3876</v>
      </c>
      <c r="E67" s="488">
        <f t="shared" si="11"/>
        <v>105.86403179035548</v>
      </c>
      <c r="F67" s="488">
        <f t="shared" si="11"/>
        <v>98.699571449682281</v>
      </c>
      <c r="G67" s="488">
        <f t="shared" si="11"/>
        <v>114.23519009725906</v>
      </c>
      <c r="H67" s="489" t="str">
        <f t="shared" si="14"/>
        <v/>
      </c>
      <c r="I67" s="488" t="str">
        <f t="shared" si="12"/>
        <v/>
      </c>
      <c r="J67" s="488" t="str">
        <f t="shared" si="12"/>
        <v/>
      </c>
      <c r="K67" s="488" t="str">
        <f t="shared" si="12"/>
        <v/>
      </c>
      <c r="L67" s="488" t="e">
        <f t="shared" si="13"/>
        <v>#N/A</v>
      </c>
    </row>
    <row r="68" spans="1:12" ht="15" customHeight="1" x14ac:dyDescent="0.2">
      <c r="A68" s="490" t="s">
        <v>473</v>
      </c>
      <c r="B68" s="487">
        <v>29918</v>
      </c>
      <c r="C68" s="487">
        <v>6877</v>
      </c>
      <c r="D68" s="487">
        <v>3958</v>
      </c>
      <c r="E68" s="488">
        <f t="shared" si="11"/>
        <v>107.10629005119392</v>
      </c>
      <c r="F68" s="488">
        <f t="shared" si="11"/>
        <v>101.62553568789714</v>
      </c>
      <c r="G68" s="488">
        <f t="shared" si="11"/>
        <v>116.6519304450339</v>
      </c>
      <c r="H68" s="489" t="str">
        <f t="shared" si="14"/>
        <v/>
      </c>
      <c r="I68" s="488" t="str">
        <f t="shared" si="12"/>
        <v/>
      </c>
      <c r="J68" s="488" t="str">
        <f t="shared" si="12"/>
        <v/>
      </c>
      <c r="K68" s="488" t="str">
        <f t="shared" si="12"/>
        <v/>
      </c>
      <c r="L68" s="488" t="e">
        <f t="shared" si="13"/>
        <v>#N/A</v>
      </c>
    </row>
    <row r="69" spans="1:12" ht="15" customHeight="1" x14ac:dyDescent="0.2">
      <c r="A69" s="490">
        <v>43344</v>
      </c>
      <c r="B69" s="487">
        <v>30056</v>
      </c>
      <c r="C69" s="487">
        <v>6666</v>
      </c>
      <c r="D69" s="487">
        <v>4042</v>
      </c>
      <c r="E69" s="488">
        <f t="shared" si="11"/>
        <v>107.60032935953889</v>
      </c>
      <c r="F69" s="488">
        <f t="shared" si="11"/>
        <v>98.507462686567166</v>
      </c>
      <c r="G69" s="488">
        <f t="shared" si="11"/>
        <v>119.12761567933983</v>
      </c>
      <c r="H69" s="489">
        <f t="shared" si="14"/>
        <v>43344</v>
      </c>
      <c r="I69" s="488">
        <f t="shared" si="12"/>
        <v>107.60032935953889</v>
      </c>
      <c r="J69" s="488">
        <f t="shared" si="12"/>
        <v>98.507462686567166</v>
      </c>
      <c r="K69" s="488">
        <f t="shared" si="12"/>
        <v>119.12761567933983</v>
      </c>
      <c r="L69" s="488" t="e">
        <f t="shared" si="13"/>
        <v>#N/A</v>
      </c>
    </row>
    <row r="70" spans="1:12" ht="15" customHeight="1" x14ac:dyDescent="0.2">
      <c r="A70" s="490" t="s">
        <v>474</v>
      </c>
      <c r="B70" s="487">
        <v>29525</v>
      </c>
      <c r="C70" s="487">
        <v>6682</v>
      </c>
      <c r="D70" s="487">
        <v>4060</v>
      </c>
      <c r="E70" s="488">
        <f t="shared" si="11"/>
        <v>105.69935202090717</v>
      </c>
      <c r="F70" s="488">
        <f t="shared" si="11"/>
        <v>98.743904241170384</v>
      </c>
      <c r="G70" s="488">
        <f t="shared" si="11"/>
        <v>119.65811965811966</v>
      </c>
      <c r="H70" s="489" t="str">
        <f t="shared" si="14"/>
        <v/>
      </c>
      <c r="I70" s="488" t="str">
        <f t="shared" si="12"/>
        <v/>
      </c>
      <c r="J70" s="488" t="str">
        <f t="shared" si="12"/>
        <v/>
      </c>
      <c r="K70" s="488" t="str">
        <f t="shared" si="12"/>
        <v/>
      </c>
      <c r="L70" s="488" t="e">
        <f t="shared" si="13"/>
        <v>#N/A</v>
      </c>
    </row>
    <row r="71" spans="1:12" ht="15" customHeight="1" x14ac:dyDescent="0.2">
      <c r="A71" s="490" t="s">
        <v>475</v>
      </c>
      <c r="B71" s="487">
        <v>30058</v>
      </c>
      <c r="C71" s="487">
        <v>6634</v>
      </c>
      <c r="D71" s="487">
        <v>4020</v>
      </c>
      <c r="E71" s="491">
        <f t="shared" ref="E71:G75" si="15">IF($A$51=37802,IF(COUNTBLANK(B$51:B$70)&gt;0,#N/A,IF(ISBLANK(B71)=FALSE,B71/B$51*100,#N/A)),IF(COUNTBLANK(B$51:B$75)&gt;0,#N/A,B71/B$51*100))</f>
        <v>107.60748934951492</v>
      </c>
      <c r="F71" s="491">
        <f t="shared" si="15"/>
        <v>98.034579577360731</v>
      </c>
      <c r="G71" s="491">
        <f t="shared" si="15"/>
        <v>118.47922192749778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30091</v>
      </c>
      <c r="C72" s="487">
        <v>6590</v>
      </c>
      <c r="D72" s="487">
        <v>4133</v>
      </c>
      <c r="E72" s="491">
        <f t="shared" si="15"/>
        <v>107.72562918411914</v>
      </c>
      <c r="F72" s="491">
        <f t="shared" si="15"/>
        <v>97.384365302201857</v>
      </c>
      <c r="G72" s="491">
        <f t="shared" si="15"/>
        <v>121.80960801650458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30605</v>
      </c>
      <c r="C73" s="487">
        <v>6578</v>
      </c>
      <c r="D73" s="487">
        <v>4265</v>
      </c>
      <c r="E73" s="491">
        <f t="shared" si="15"/>
        <v>109.56574660795475</v>
      </c>
      <c r="F73" s="491">
        <f t="shared" si="15"/>
        <v>97.207034136249447</v>
      </c>
      <c r="G73" s="491">
        <f t="shared" si="15"/>
        <v>125.69997052755673</v>
      </c>
      <c r="H73" s="492">
        <f>IF(A$51=37802,IF(ISERROR(L73)=TRUE,IF(ISBLANK(A73)=FALSE,IF(MONTH(A73)=MONTH(MAX(A$51:A$75)),A73,""),""),""),IF(ISERROR(L73)=TRUE,IF(MONTH(A73)=MONTH(MAX(A$51:A$75)),A73,""),""))</f>
        <v>43709</v>
      </c>
      <c r="I73" s="488">
        <f t="shared" si="12"/>
        <v>109.56574660795475</v>
      </c>
      <c r="J73" s="488">
        <f t="shared" si="12"/>
        <v>97.207034136249447</v>
      </c>
      <c r="K73" s="488">
        <f t="shared" si="12"/>
        <v>125.69997052755673</v>
      </c>
      <c r="L73" s="488" t="e">
        <f t="shared" si="13"/>
        <v>#N/A</v>
      </c>
    </row>
    <row r="74" spans="1:12" ht="15" customHeight="1" x14ac:dyDescent="0.2">
      <c r="A74" s="490" t="s">
        <v>477</v>
      </c>
      <c r="B74" s="487">
        <v>29978</v>
      </c>
      <c r="C74" s="487">
        <v>6409</v>
      </c>
      <c r="D74" s="487">
        <v>4352</v>
      </c>
      <c r="E74" s="491">
        <f t="shared" si="15"/>
        <v>107.32108975047434</v>
      </c>
      <c r="F74" s="491">
        <f t="shared" si="15"/>
        <v>94.709620215752921</v>
      </c>
      <c r="G74" s="491">
        <f t="shared" si="15"/>
        <v>128.2640730916593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30303</v>
      </c>
      <c r="C75" s="493">
        <v>6182</v>
      </c>
      <c r="D75" s="493">
        <v>4174</v>
      </c>
      <c r="E75" s="491">
        <f t="shared" si="15"/>
        <v>108.48458812157662</v>
      </c>
      <c r="F75" s="491">
        <f t="shared" si="15"/>
        <v>91.355105659819714</v>
      </c>
      <c r="G75" s="491">
        <f t="shared" si="15"/>
        <v>123.01797819039197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109.56574660795475</v>
      </c>
      <c r="J77" s="488">
        <f>IF(J75&lt;&gt;"",J75,IF(J74&lt;&gt;"",J74,IF(J73&lt;&gt;"",J73,IF(J72&lt;&gt;"",J72,IF(J71&lt;&gt;"",J71,IF(J70&lt;&gt;"",J70,""))))))</f>
        <v>97.207034136249447</v>
      </c>
      <c r="K77" s="488">
        <f>IF(K75&lt;&gt;"",K75,IF(K74&lt;&gt;"",K74,IF(K73&lt;&gt;"",K73,IF(K72&lt;&gt;"",K72,IF(K71&lt;&gt;"",K71,IF(K70&lt;&gt;"",K70,""))))))</f>
        <v>125.69997052755673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+9,6%</v>
      </c>
      <c r="J79" s="488" t="str">
        <f>"GeB - ausschließlich: "&amp;IF(J77&gt;100,"+","")&amp;TEXT(J77-100,"0,0")&amp;"%"</f>
        <v>GeB - ausschließlich: -2,8%</v>
      </c>
      <c r="K79" s="488" t="str">
        <f>"GeB - im Nebenjob: "&amp;IF(K77&gt;100,"+","")&amp;TEXT(K77-100,"0,0")&amp;"%"</f>
        <v>GeB - im Nebenjob: +25,7%</v>
      </c>
    </row>
    <row r="81" spans="9:9" ht="15" customHeight="1" x14ac:dyDescent="0.2">
      <c r="I81" s="488" t="str">
        <f>IF(ISERROR(HLOOKUP(1,I$78:K$79,2,FALSE)),"",HLOOKUP(1,I$78:K$79,2,FALSE))</f>
        <v>GeB - im Nebenjob: +25,7%</v>
      </c>
    </row>
    <row r="82" spans="9:9" ht="15" customHeight="1" x14ac:dyDescent="0.2">
      <c r="I82" s="488" t="str">
        <f>IF(ISERROR(HLOOKUP(2,I$78:K$79,2,FALSE)),"",HLOOKUP(2,I$78:K$79,2,FALSE))</f>
        <v>SvB: +9,6%</v>
      </c>
    </row>
    <row r="83" spans="9:9" ht="15" customHeight="1" x14ac:dyDescent="0.2">
      <c r="I83" s="488" t="str">
        <f>IF(ISERROR(HLOOKUP(3,I$78:K$79,2,FALSE)),"",HLOOKUP(3,I$78:K$79,2,FALSE))</f>
        <v>GeB - ausschließlich: -2,8%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30303</v>
      </c>
      <c r="E12" s="114">
        <v>29978</v>
      </c>
      <c r="F12" s="114">
        <v>30605</v>
      </c>
      <c r="G12" s="114">
        <v>30091</v>
      </c>
      <c r="H12" s="114">
        <v>30058</v>
      </c>
      <c r="I12" s="115">
        <v>245</v>
      </c>
      <c r="J12" s="116">
        <v>0.81509082440614811</v>
      </c>
      <c r="N12" s="117"/>
    </row>
    <row r="13" spans="1:15" s="110" customFormat="1" ht="13.5" customHeight="1" x14ac:dyDescent="0.2">
      <c r="A13" s="118" t="s">
        <v>105</v>
      </c>
      <c r="B13" s="119" t="s">
        <v>106</v>
      </c>
      <c r="C13" s="113">
        <v>51.305151305151306</v>
      </c>
      <c r="D13" s="114">
        <v>15547</v>
      </c>
      <c r="E13" s="114">
        <v>15216</v>
      </c>
      <c r="F13" s="114">
        <v>15842</v>
      </c>
      <c r="G13" s="114">
        <v>15657</v>
      </c>
      <c r="H13" s="114">
        <v>15498</v>
      </c>
      <c r="I13" s="115">
        <v>49</v>
      </c>
      <c r="J13" s="116">
        <v>0.31616982836495033</v>
      </c>
    </row>
    <row r="14" spans="1:15" s="110" customFormat="1" ht="13.5" customHeight="1" x14ac:dyDescent="0.2">
      <c r="A14" s="120"/>
      <c r="B14" s="119" t="s">
        <v>107</v>
      </c>
      <c r="C14" s="113">
        <v>48.694848694848694</v>
      </c>
      <c r="D14" s="114">
        <v>14756</v>
      </c>
      <c r="E14" s="114">
        <v>14762</v>
      </c>
      <c r="F14" s="114">
        <v>14763</v>
      </c>
      <c r="G14" s="114">
        <v>14434</v>
      </c>
      <c r="H14" s="114">
        <v>14560</v>
      </c>
      <c r="I14" s="115">
        <v>196</v>
      </c>
      <c r="J14" s="116">
        <v>1.3461538461538463</v>
      </c>
    </row>
    <row r="15" spans="1:15" s="110" customFormat="1" ht="13.5" customHeight="1" x14ac:dyDescent="0.2">
      <c r="A15" s="118" t="s">
        <v>105</v>
      </c>
      <c r="B15" s="121" t="s">
        <v>108</v>
      </c>
      <c r="C15" s="113">
        <v>11.107811107811107</v>
      </c>
      <c r="D15" s="114">
        <v>3366</v>
      </c>
      <c r="E15" s="114">
        <v>3448</v>
      </c>
      <c r="F15" s="114">
        <v>3640</v>
      </c>
      <c r="G15" s="114">
        <v>3329</v>
      </c>
      <c r="H15" s="114">
        <v>3408</v>
      </c>
      <c r="I15" s="115">
        <v>-42</v>
      </c>
      <c r="J15" s="116">
        <v>-1.232394366197183</v>
      </c>
    </row>
    <row r="16" spans="1:15" s="110" customFormat="1" ht="13.5" customHeight="1" x14ac:dyDescent="0.2">
      <c r="A16" s="118"/>
      <c r="B16" s="121" t="s">
        <v>109</v>
      </c>
      <c r="C16" s="113">
        <v>67.386067386067381</v>
      </c>
      <c r="D16" s="114">
        <v>20420</v>
      </c>
      <c r="E16" s="114">
        <v>20126</v>
      </c>
      <c r="F16" s="114">
        <v>20559</v>
      </c>
      <c r="G16" s="114">
        <v>20452</v>
      </c>
      <c r="H16" s="114">
        <v>20482</v>
      </c>
      <c r="I16" s="115">
        <v>-62</v>
      </c>
      <c r="J16" s="116">
        <v>-0.30270481398300947</v>
      </c>
    </row>
    <row r="17" spans="1:10" s="110" customFormat="1" ht="13.5" customHeight="1" x14ac:dyDescent="0.2">
      <c r="A17" s="118"/>
      <c r="B17" s="121" t="s">
        <v>110</v>
      </c>
      <c r="C17" s="113">
        <v>20.212520212520211</v>
      </c>
      <c r="D17" s="114">
        <v>6125</v>
      </c>
      <c r="E17" s="114">
        <v>5997</v>
      </c>
      <c r="F17" s="114">
        <v>5993</v>
      </c>
      <c r="G17" s="114">
        <v>5904</v>
      </c>
      <c r="H17" s="114">
        <v>5767</v>
      </c>
      <c r="I17" s="115">
        <v>358</v>
      </c>
      <c r="J17" s="116">
        <v>6.2077336570140451</v>
      </c>
    </row>
    <row r="18" spans="1:10" s="110" customFormat="1" ht="13.5" customHeight="1" x14ac:dyDescent="0.2">
      <c r="A18" s="120"/>
      <c r="B18" s="121" t="s">
        <v>111</v>
      </c>
      <c r="C18" s="113">
        <v>1.2936012936012935</v>
      </c>
      <c r="D18" s="114">
        <v>392</v>
      </c>
      <c r="E18" s="114">
        <v>407</v>
      </c>
      <c r="F18" s="114">
        <v>413</v>
      </c>
      <c r="G18" s="114">
        <v>406</v>
      </c>
      <c r="H18" s="114">
        <v>401</v>
      </c>
      <c r="I18" s="115">
        <v>-9</v>
      </c>
      <c r="J18" s="116">
        <v>-2.2443890274314215</v>
      </c>
    </row>
    <row r="19" spans="1:10" s="110" customFormat="1" ht="13.5" customHeight="1" x14ac:dyDescent="0.2">
      <c r="A19" s="120"/>
      <c r="B19" s="121" t="s">
        <v>112</v>
      </c>
      <c r="C19" s="113">
        <v>0.33000033000033002</v>
      </c>
      <c r="D19" s="114">
        <v>100</v>
      </c>
      <c r="E19" s="114">
        <v>104</v>
      </c>
      <c r="F19" s="114">
        <v>108</v>
      </c>
      <c r="G19" s="114">
        <v>92</v>
      </c>
      <c r="H19" s="114">
        <v>90</v>
      </c>
      <c r="I19" s="115">
        <v>10</v>
      </c>
      <c r="J19" s="116">
        <v>11.111111111111111</v>
      </c>
    </row>
    <row r="20" spans="1:10" s="110" customFormat="1" ht="13.5" customHeight="1" x14ac:dyDescent="0.2">
      <c r="A20" s="118" t="s">
        <v>113</v>
      </c>
      <c r="B20" s="122" t="s">
        <v>114</v>
      </c>
      <c r="C20" s="113">
        <v>65.250965250965251</v>
      </c>
      <c r="D20" s="114">
        <v>19773</v>
      </c>
      <c r="E20" s="114">
        <v>19523</v>
      </c>
      <c r="F20" s="114">
        <v>20222</v>
      </c>
      <c r="G20" s="114">
        <v>19853</v>
      </c>
      <c r="H20" s="114">
        <v>19878</v>
      </c>
      <c r="I20" s="115">
        <v>-105</v>
      </c>
      <c r="J20" s="116">
        <v>-0.52822215514639304</v>
      </c>
    </row>
    <row r="21" spans="1:10" s="110" customFormat="1" ht="13.5" customHeight="1" x14ac:dyDescent="0.2">
      <c r="A21" s="120"/>
      <c r="B21" s="122" t="s">
        <v>115</v>
      </c>
      <c r="C21" s="113">
        <v>34.749034749034749</v>
      </c>
      <c r="D21" s="114">
        <v>10530</v>
      </c>
      <c r="E21" s="114">
        <v>10455</v>
      </c>
      <c r="F21" s="114">
        <v>10383</v>
      </c>
      <c r="G21" s="114">
        <v>10238</v>
      </c>
      <c r="H21" s="114">
        <v>10180</v>
      </c>
      <c r="I21" s="115">
        <v>350</v>
      </c>
      <c r="J21" s="116">
        <v>3.4381139489194501</v>
      </c>
    </row>
    <row r="22" spans="1:10" s="110" customFormat="1" ht="13.5" customHeight="1" x14ac:dyDescent="0.2">
      <c r="A22" s="118" t="s">
        <v>113</v>
      </c>
      <c r="B22" s="122" t="s">
        <v>116</v>
      </c>
      <c r="C22" s="113">
        <v>83.150183150183153</v>
      </c>
      <c r="D22" s="114">
        <v>25197</v>
      </c>
      <c r="E22" s="114">
        <v>25285</v>
      </c>
      <c r="F22" s="114">
        <v>25363</v>
      </c>
      <c r="G22" s="114">
        <v>24829</v>
      </c>
      <c r="H22" s="114">
        <v>25050</v>
      </c>
      <c r="I22" s="115">
        <v>147</v>
      </c>
      <c r="J22" s="116">
        <v>0.58682634730538918</v>
      </c>
    </row>
    <row r="23" spans="1:10" s="110" customFormat="1" ht="13.5" customHeight="1" x14ac:dyDescent="0.2">
      <c r="A23" s="123"/>
      <c r="B23" s="124" t="s">
        <v>117</v>
      </c>
      <c r="C23" s="125">
        <v>16.8003168003168</v>
      </c>
      <c r="D23" s="114">
        <v>5091</v>
      </c>
      <c r="E23" s="114">
        <v>4682</v>
      </c>
      <c r="F23" s="114">
        <v>5229</v>
      </c>
      <c r="G23" s="114">
        <v>5247</v>
      </c>
      <c r="H23" s="114">
        <v>4993</v>
      </c>
      <c r="I23" s="115">
        <v>98</v>
      </c>
      <c r="J23" s="116">
        <v>1.9627478469857802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10356</v>
      </c>
      <c r="E26" s="114">
        <v>10761</v>
      </c>
      <c r="F26" s="114">
        <v>10843</v>
      </c>
      <c r="G26" s="114">
        <v>10723</v>
      </c>
      <c r="H26" s="140">
        <v>10654</v>
      </c>
      <c r="I26" s="115">
        <v>-298</v>
      </c>
      <c r="J26" s="116">
        <v>-2.7970715224328893</v>
      </c>
    </row>
    <row r="27" spans="1:10" s="110" customFormat="1" ht="13.5" customHeight="1" x14ac:dyDescent="0.2">
      <c r="A27" s="118" t="s">
        <v>105</v>
      </c>
      <c r="B27" s="119" t="s">
        <v>106</v>
      </c>
      <c r="C27" s="113">
        <v>39.387794515256857</v>
      </c>
      <c r="D27" s="115">
        <v>4079</v>
      </c>
      <c r="E27" s="114">
        <v>4199</v>
      </c>
      <c r="F27" s="114">
        <v>4247</v>
      </c>
      <c r="G27" s="114">
        <v>4117</v>
      </c>
      <c r="H27" s="140">
        <v>4128</v>
      </c>
      <c r="I27" s="115">
        <v>-49</v>
      </c>
      <c r="J27" s="116">
        <v>-1.1870155038759691</v>
      </c>
    </row>
    <row r="28" spans="1:10" s="110" customFormat="1" ht="13.5" customHeight="1" x14ac:dyDescent="0.2">
      <c r="A28" s="120"/>
      <c r="B28" s="119" t="s">
        <v>107</v>
      </c>
      <c r="C28" s="113">
        <v>60.612205484743143</v>
      </c>
      <c r="D28" s="115">
        <v>6277</v>
      </c>
      <c r="E28" s="114">
        <v>6562</v>
      </c>
      <c r="F28" s="114">
        <v>6596</v>
      </c>
      <c r="G28" s="114">
        <v>6606</v>
      </c>
      <c r="H28" s="140">
        <v>6526</v>
      </c>
      <c r="I28" s="115">
        <v>-249</v>
      </c>
      <c r="J28" s="116">
        <v>-3.8155072019613852</v>
      </c>
    </row>
    <row r="29" spans="1:10" s="110" customFormat="1" ht="13.5" customHeight="1" x14ac:dyDescent="0.2">
      <c r="A29" s="118" t="s">
        <v>105</v>
      </c>
      <c r="B29" s="121" t="s">
        <v>108</v>
      </c>
      <c r="C29" s="113">
        <v>15.102356122054847</v>
      </c>
      <c r="D29" s="115">
        <v>1564</v>
      </c>
      <c r="E29" s="114">
        <v>1658</v>
      </c>
      <c r="F29" s="114">
        <v>1648</v>
      </c>
      <c r="G29" s="114">
        <v>1655</v>
      </c>
      <c r="H29" s="140">
        <v>1609</v>
      </c>
      <c r="I29" s="115">
        <v>-45</v>
      </c>
      <c r="J29" s="116">
        <v>-2.7967681789931635</v>
      </c>
    </row>
    <row r="30" spans="1:10" s="110" customFormat="1" ht="13.5" customHeight="1" x14ac:dyDescent="0.2">
      <c r="A30" s="118"/>
      <c r="B30" s="121" t="s">
        <v>109</v>
      </c>
      <c r="C30" s="113">
        <v>47.0065662417922</v>
      </c>
      <c r="D30" s="115">
        <v>4868</v>
      </c>
      <c r="E30" s="114">
        <v>5103</v>
      </c>
      <c r="F30" s="114">
        <v>5170</v>
      </c>
      <c r="G30" s="114">
        <v>5114</v>
      </c>
      <c r="H30" s="140">
        <v>5158</v>
      </c>
      <c r="I30" s="115">
        <v>-290</v>
      </c>
      <c r="J30" s="116">
        <v>-5.6223342380767738</v>
      </c>
    </row>
    <row r="31" spans="1:10" s="110" customFormat="1" ht="13.5" customHeight="1" x14ac:dyDescent="0.2">
      <c r="A31" s="118"/>
      <c r="B31" s="121" t="s">
        <v>110</v>
      </c>
      <c r="C31" s="113">
        <v>21.543066821166473</v>
      </c>
      <c r="D31" s="115">
        <v>2231</v>
      </c>
      <c r="E31" s="114">
        <v>2256</v>
      </c>
      <c r="F31" s="114">
        <v>2275</v>
      </c>
      <c r="G31" s="114">
        <v>2240</v>
      </c>
      <c r="H31" s="140">
        <v>2214</v>
      </c>
      <c r="I31" s="115">
        <v>17</v>
      </c>
      <c r="J31" s="116">
        <v>0.76784101174345076</v>
      </c>
    </row>
    <row r="32" spans="1:10" s="110" customFormat="1" ht="13.5" customHeight="1" x14ac:dyDescent="0.2">
      <c r="A32" s="120"/>
      <c r="B32" s="121" t="s">
        <v>111</v>
      </c>
      <c r="C32" s="113">
        <v>16.34801081498648</v>
      </c>
      <c r="D32" s="115">
        <v>1693</v>
      </c>
      <c r="E32" s="114">
        <v>1744</v>
      </c>
      <c r="F32" s="114">
        <v>1750</v>
      </c>
      <c r="G32" s="114">
        <v>1714</v>
      </c>
      <c r="H32" s="140">
        <v>1673</v>
      </c>
      <c r="I32" s="115">
        <v>20</v>
      </c>
      <c r="J32" s="116">
        <v>1.1954572624028692</v>
      </c>
    </row>
    <row r="33" spans="1:10" s="110" customFormat="1" ht="13.5" customHeight="1" x14ac:dyDescent="0.2">
      <c r="A33" s="120"/>
      <c r="B33" s="121" t="s">
        <v>112</v>
      </c>
      <c r="C33" s="113">
        <v>1.5063731170336037</v>
      </c>
      <c r="D33" s="115">
        <v>156</v>
      </c>
      <c r="E33" s="114">
        <v>173</v>
      </c>
      <c r="F33" s="114">
        <v>185</v>
      </c>
      <c r="G33" s="114">
        <v>155</v>
      </c>
      <c r="H33" s="140">
        <v>142</v>
      </c>
      <c r="I33" s="115">
        <v>14</v>
      </c>
      <c r="J33" s="116">
        <v>9.8591549295774641</v>
      </c>
    </row>
    <row r="34" spans="1:10" s="110" customFormat="1" ht="13.5" customHeight="1" x14ac:dyDescent="0.2">
      <c r="A34" s="118" t="s">
        <v>113</v>
      </c>
      <c r="B34" s="122" t="s">
        <v>116</v>
      </c>
      <c r="C34" s="113">
        <v>87.591734260332174</v>
      </c>
      <c r="D34" s="115">
        <v>9071</v>
      </c>
      <c r="E34" s="114">
        <v>9481</v>
      </c>
      <c r="F34" s="114">
        <v>9549</v>
      </c>
      <c r="G34" s="114">
        <v>9483</v>
      </c>
      <c r="H34" s="140">
        <v>9403</v>
      </c>
      <c r="I34" s="115">
        <v>-332</v>
      </c>
      <c r="J34" s="116">
        <v>-3.5307880463681802</v>
      </c>
    </row>
    <row r="35" spans="1:10" s="110" customFormat="1" ht="13.5" customHeight="1" x14ac:dyDescent="0.2">
      <c r="A35" s="118"/>
      <c r="B35" s="119" t="s">
        <v>117</v>
      </c>
      <c r="C35" s="113">
        <v>12.244109694862882</v>
      </c>
      <c r="D35" s="115">
        <v>1268</v>
      </c>
      <c r="E35" s="114">
        <v>1263</v>
      </c>
      <c r="F35" s="114">
        <v>1277</v>
      </c>
      <c r="G35" s="114">
        <v>1224</v>
      </c>
      <c r="H35" s="140">
        <v>1236</v>
      </c>
      <c r="I35" s="115">
        <v>32</v>
      </c>
      <c r="J35" s="116">
        <v>2.5889967637540452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6182</v>
      </c>
      <c r="E37" s="114">
        <v>6409</v>
      </c>
      <c r="F37" s="114">
        <v>6578</v>
      </c>
      <c r="G37" s="114">
        <v>6590</v>
      </c>
      <c r="H37" s="140">
        <v>6634</v>
      </c>
      <c r="I37" s="115">
        <v>-452</v>
      </c>
      <c r="J37" s="116">
        <v>-6.8133855893880009</v>
      </c>
    </row>
    <row r="38" spans="1:10" s="110" customFormat="1" ht="13.5" customHeight="1" x14ac:dyDescent="0.2">
      <c r="A38" s="118" t="s">
        <v>105</v>
      </c>
      <c r="B38" s="119" t="s">
        <v>106</v>
      </c>
      <c r="C38" s="113">
        <v>35.716596570689099</v>
      </c>
      <c r="D38" s="115">
        <v>2208</v>
      </c>
      <c r="E38" s="114">
        <v>2267</v>
      </c>
      <c r="F38" s="114">
        <v>2328</v>
      </c>
      <c r="G38" s="114">
        <v>2299</v>
      </c>
      <c r="H38" s="140">
        <v>2337</v>
      </c>
      <c r="I38" s="115">
        <v>-129</v>
      </c>
      <c r="J38" s="116">
        <v>-5.5198973042362001</v>
      </c>
    </row>
    <row r="39" spans="1:10" s="110" customFormat="1" ht="13.5" customHeight="1" x14ac:dyDescent="0.2">
      <c r="A39" s="120"/>
      <c r="B39" s="119" t="s">
        <v>107</v>
      </c>
      <c r="C39" s="113">
        <v>64.283403429310908</v>
      </c>
      <c r="D39" s="115">
        <v>3974</v>
      </c>
      <c r="E39" s="114">
        <v>4142</v>
      </c>
      <c r="F39" s="114">
        <v>4250</v>
      </c>
      <c r="G39" s="114">
        <v>4291</v>
      </c>
      <c r="H39" s="140">
        <v>4297</v>
      </c>
      <c r="I39" s="115">
        <v>-323</v>
      </c>
      <c r="J39" s="116">
        <v>-7.5168722364440308</v>
      </c>
    </row>
    <row r="40" spans="1:10" s="110" customFormat="1" ht="13.5" customHeight="1" x14ac:dyDescent="0.2">
      <c r="A40" s="118" t="s">
        <v>105</v>
      </c>
      <c r="B40" s="121" t="s">
        <v>108</v>
      </c>
      <c r="C40" s="113">
        <v>17.906826269815593</v>
      </c>
      <c r="D40" s="115">
        <v>1107</v>
      </c>
      <c r="E40" s="114">
        <v>1143</v>
      </c>
      <c r="F40" s="114">
        <v>1178</v>
      </c>
      <c r="G40" s="114">
        <v>1213</v>
      </c>
      <c r="H40" s="140">
        <v>1201</v>
      </c>
      <c r="I40" s="115">
        <v>-94</v>
      </c>
      <c r="J40" s="116">
        <v>-7.8268109908409658</v>
      </c>
    </row>
    <row r="41" spans="1:10" s="110" customFormat="1" ht="13.5" customHeight="1" x14ac:dyDescent="0.2">
      <c r="A41" s="118"/>
      <c r="B41" s="121" t="s">
        <v>109</v>
      </c>
      <c r="C41" s="113">
        <v>32.384341637010678</v>
      </c>
      <c r="D41" s="115">
        <v>2002</v>
      </c>
      <c r="E41" s="114">
        <v>2135</v>
      </c>
      <c r="F41" s="114">
        <v>2229</v>
      </c>
      <c r="G41" s="114">
        <v>2254</v>
      </c>
      <c r="H41" s="140">
        <v>2339</v>
      </c>
      <c r="I41" s="115">
        <v>-337</v>
      </c>
      <c r="J41" s="116">
        <v>-14.407866609662248</v>
      </c>
    </row>
    <row r="42" spans="1:10" s="110" customFormat="1" ht="13.5" customHeight="1" x14ac:dyDescent="0.2">
      <c r="A42" s="118"/>
      <c r="B42" s="121" t="s">
        <v>110</v>
      </c>
      <c r="C42" s="113">
        <v>23.018440634098997</v>
      </c>
      <c r="D42" s="115">
        <v>1423</v>
      </c>
      <c r="E42" s="114">
        <v>1427</v>
      </c>
      <c r="F42" s="114">
        <v>1460</v>
      </c>
      <c r="G42" s="114">
        <v>1443</v>
      </c>
      <c r="H42" s="140">
        <v>1455</v>
      </c>
      <c r="I42" s="115">
        <v>-32</v>
      </c>
      <c r="J42" s="116">
        <v>-2.1993127147766325</v>
      </c>
    </row>
    <row r="43" spans="1:10" s="110" customFormat="1" ht="13.5" customHeight="1" x14ac:dyDescent="0.2">
      <c r="A43" s="120"/>
      <c r="B43" s="121" t="s">
        <v>111</v>
      </c>
      <c r="C43" s="113">
        <v>26.690391459074732</v>
      </c>
      <c r="D43" s="115">
        <v>1650</v>
      </c>
      <c r="E43" s="114">
        <v>1704</v>
      </c>
      <c r="F43" s="114">
        <v>1711</v>
      </c>
      <c r="G43" s="114">
        <v>1680</v>
      </c>
      <c r="H43" s="140">
        <v>1639</v>
      </c>
      <c r="I43" s="115">
        <v>11</v>
      </c>
      <c r="J43" s="116">
        <v>0.67114093959731547</v>
      </c>
    </row>
    <row r="44" spans="1:10" s="110" customFormat="1" ht="13.5" customHeight="1" x14ac:dyDescent="0.2">
      <c r="A44" s="120"/>
      <c r="B44" s="121" t="s">
        <v>112</v>
      </c>
      <c r="C44" s="113">
        <v>2.2484632804917504</v>
      </c>
      <c r="D44" s="115">
        <v>139</v>
      </c>
      <c r="E44" s="114">
        <v>162</v>
      </c>
      <c r="F44" s="114">
        <v>171</v>
      </c>
      <c r="G44" s="114">
        <v>146</v>
      </c>
      <c r="H44" s="140">
        <v>136</v>
      </c>
      <c r="I44" s="115">
        <v>3</v>
      </c>
      <c r="J44" s="116">
        <v>2.2058823529411766</v>
      </c>
    </row>
    <row r="45" spans="1:10" s="110" customFormat="1" ht="13.5" customHeight="1" x14ac:dyDescent="0.2">
      <c r="A45" s="118" t="s">
        <v>113</v>
      </c>
      <c r="B45" s="122" t="s">
        <v>116</v>
      </c>
      <c r="C45" s="113">
        <v>88.045939825299257</v>
      </c>
      <c r="D45" s="115">
        <v>5443</v>
      </c>
      <c r="E45" s="114">
        <v>5667</v>
      </c>
      <c r="F45" s="114">
        <v>5768</v>
      </c>
      <c r="G45" s="114">
        <v>5814</v>
      </c>
      <c r="H45" s="140">
        <v>5830</v>
      </c>
      <c r="I45" s="115">
        <v>-387</v>
      </c>
      <c r="J45" s="116">
        <v>-6.6380789022298456</v>
      </c>
    </row>
    <row r="46" spans="1:10" s="110" customFormat="1" ht="13.5" customHeight="1" x14ac:dyDescent="0.2">
      <c r="A46" s="118"/>
      <c r="B46" s="119" t="s">
        <v>117</v>
      </c>
      <c r="C46" s="113">
        <v>11.695244257521837</v>
      </c>
      <c r="D46" s="115">
        <v>723</v>
      </c>
      <c r="E46" s="114">
        <v>725</v>
      </c>
      <c r="F46" s="114">
        <v>793</v>
      </c>
      <c r="G46" s="114">
        <v>760</v>
      </c>
      <c r="H46" s="140">
        <v>789</v>
      </c>
      <c r="I46" s="115">
        <v>-66</v>
      </c>
      <c r="J46" s="116">
        <v>-8.3650190114068437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4174</v>
      </c>
      <c r="E48" s="114">
        <v>4352</v>
      </c>
      <c r="F48" s="114">
        <v>4265</v>
      </c>
      <c r="G48" s="114">
        <v>4133</v>
      </c>
      <c r="H48" s="140">
        <v>4020</v>
      </c>
      <c r="I48" s="115">
        <v>154</v>
      </c>
      <c r="J48" s="116">
        <v>3.8308457711442787</v>
      </c>
    </row>
    <row r="49" spans="1:12" s="110" customFormat="1" ht="13.5" customHeight="1" x14ac:dyDescent="0.2">
      <c r="A49" s="118" t="s">
        <v>105</v>
      </c>
      <c r="B49" s="119" t="s">
        <v>106</v>
      </c>
      <c r="C49" s="113">
        <v>44.825107810253954</v>
      </c>
      <c r="D49" s="115">
        <v>1871</v>
      </c>
      <c r="E49" s="114">
        <v>1932</v>
      </c>
      <c r="F49" s="114">
        <v>1919</v>
      </c>
      <c r="G49" s="114">
        <v>1818</v>
      </c>
      <c r="H49" s="140">
        <v>1791</v>
      </c>
      <c r="I49" s="115">
        <v>80</v>
      </c>
      <c r="J49" s="116">
        <v>4.4667783361250697</v>
      </c>
    </row>
    <row r="50" spans="1:12" s="110" customFormat="1" ht="13.5" customHeight="1" x14ac:dyDescent="0.2">
      <c r="A50" s="120"/>
      <c r="B50" s="119" t="s">
        <v>107</v>
      </c>
      <c r="C50" s="113">
        <v>55.174892189746046</v>
      </c>
      <c r="D50" s="115">
        <v>2303</v>
      </c>
      <c r="E50" s="114">
        <v>2420</v>
      </c>
      <c r="F50" s="114">
        <v>2346</v>
      </c>
      <c r="G50" s="114">
        <v>2315</v>
      </c>
      <c r="H50" s="140">
        <v>2229</v>
      </c>
      <c r="I50" s="115">
        <v>74</v>
      </c>
      <c r="J50" s="116">
        <v>3.3198743831314492</v>
      </c>
    </row>
    <row r="51" spans="1:12" s="110" customFormat="1" ht="13.5" customHeight="1" x14ac:dyDescent="0.2">
      <c r="A51" s="118" t="s">
        <v>105</v>
      </c>
      <c r="B51" s="121" t="s">
        <v>108</v>
      </c>
      <c r="C51" s="113">
        <v>10.948730234786776</v>
      </c>
      <c r="D51" s="115">
        <v>457</v>
      </c>
      <c r="E51" s="114">
        <v>515</v>
      </c>
      <c r="F51" s="114">
        <v>470</v>
      </c>
      <c r="G51" s="114">
        <v>442</v>
      </c>
      <c r="H51" s="140">
        <v>408</v>
      </c>
      <c r="I51" s="115">
        <v>49</v>
      </c>
      <c r="J51" s="116">
        <v>12.009803921568627</v>
      </c>
    </row>
    <row r="52" spans="1:12" s="110" customFormat="1" ht="13.5" customHeight="1" x14ac:dyDescent="0.2">
      <c r="A52" s="118"/>
      <c r="B52" s="121" t="s">
        <v>109</v>
      </c>
      <c r="C52" s="113">
        <v>68.663152850982272</v>
      </c>
      <c r="D52" s="115">
        <v>2866</v>
      </c>
      <c r="E52" s="114">
        <v>2968</v>
      </c>
      <c r="F52" s="114">
        <v>2941</v>
      </c>
      <c r="G52" s="114">
        <v>2860</v>
      </c>
      <c r="H52" s="140">
        <v>2819</v>
      </c>
      <c r="I52" s="115">
        <v>47</v>
      </c>
      <c r="J52" s="116">
        <v>1.6672578928698121</v>
      </c>
    </row>
    <row r="53" spans="1:12" s="110" customFormat="1" ht="13.5" customHeight="1" x14ac:dyDescent="0.2">
      <c r="A53" s="118"/>
      <c r="B53" s="121" t="s">
        <v>110</v>
      </c>
      <c r="C53" s="113">
        <v>19.357930043124103</v>
      </c>
      <c r="D53" s="115">
        <v>808</v>
      </c>
      <c r="E53" s="114">
        <v>829</v>
      </c>
      <c r="F53" s="114">
        <v>815</v>
      </c>
      <c r="G53" s="114">
        <v>797</v>
      </c>
      <c r="H53" s="140">
        <v>759</v>
      </c>
      <c r="I53" s="115">
        <v>49</v>
      </c>
      <c r="J53" s="116">
        <v>6.4558629776021084</v>
      </c>
    </row>
    <row r="54" spans="1:12" s="110" customFormat="1" ht="13.5" customHeight="1" x14ac:dyDescent="0.2">
      <c r="A54" s="120"/>
      <c r="B54" s="121" t="s">
        <v>111</v>
      </c>
      <c r="C54" s="113">
        <v>1.030186871106852</v>
      </c>
      <c r="D54" s="115">
        <v>43</v>
      </c>
      <c r="E54" s="114">
        <v>40</v>
      </c>
      <c r="F54" s="114">
        <v>39</v>
      </c>
      <c r="G54" s="114">
        <v>34</v>
      </c>
      <c r="H54" s="140">
        <v>34</v>
      </c>
      <c r="I54" s="115">
        <v>9</v>
      </c>
      <c r="J54" s="116">
        <v>26.470588235294116</v>
      </c>
    </row>
    <row r="55" spans="1:12" s="110" customFormat="1" ht="13.5" customHeight="1" x14ac:dyDescent="0.2">
      <c r="A55" s="120"/>
      <c r="B55" s="121" t="s">
        <v>112</v>
      </c>
      <c r="C55" s="113">
        <v>0.40728318160038335</v>
      </c>
      <c r="D55" s="115">
        <v>17</v>
      </c>
      <c r="E55" s="114">
        <v>11</v>
      </c>
      <c r="F55" s="114">
        <v>14</v>
      </c>
      <c r="G55" s="114">
        <v>9</v>
      </c>
      <c r="H55" s="140">
        <v>6</v>
      </c>
      <c r="I55" s="115">
        <v>11</v>
      </c>
      <c r="J55" s="116">
        <v>183.33333333333334</v>
      </c>
    </row>
    <row r="56" spans="1:12" s="110" customFormat="1" ht="13.5" customHeight="1" x14ac:dyDescent="0.2">
      <c r="A56" s="118" t="s">
        <v>113</v>
      </c>
      <c r="B56" s="122" t="s">
        <v>116</v>
      </c>
      <c r="C56" s="113">
        <v>86.919022520364166</v>
      </c>
      <c r="D56" s="115">
        <v>3628</v>
      </c>
      <c r="E56" s="114">
        <v>3814</v>
      </c>
      <c r="F56" s="114">
        <v>3781</v>
      </c>
      <c r="G56" s="114">
        <v>3669</v>
      </c>
      <c r="H56" s="140">
        <v>3573</v>
      </c>
      <c r="I56" s="115">
        <v>55</v>
      </c>
      <c r="J56" s="116">
        <v>1.5393226980128742</v>
      </c>
    </row>
    <row r="57" spans="1:12" s="110" customFormat="1" ht="13.5" customHeight="1" x14ac:dyDescent="0.2">
      <c r="A57" s="142"/>
      <c r="B57" s="124" t="s">
        <v>117</v>
      </c>
      <c r="C57" s="125">
        <v>13.057019645424054</v>
      </c>
      <c r="D57" s="143">
        <v>545</v>
      </c>
      <c r="E57" s="144">
        <v>538</v>
      </c>
      <c r="F57" s="144">
        <v>484</v>
      </c>
      <c r="G57" s="144">
        <v>464</v>
      </c>
      <c r="H57" s="145">
        <v>447</v>
      </c>
      <c r="I57" s="143">
        <v>98</v>
      </c>
      <c r="J57" s="146">
        <v>21.923937360178972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30303</v>
      </c>
      <c r="E12" s="236">
        <v>29978</v>
      </c>
      <c r="F12" s="114">
        <v>30605</v>
      </c>
      <c r="G12" s="114">
        <v>30091</v>
      </c>
      <c r="H12" s="140">
        <v>30058</v>
      </c>
      <c r="I12" s="115">
        <v>245</v>
      </c>
      <c r="J12" s="116">
        <v>0.81509082440614811</v>
      </c>
    </row>
    <row r="13" spans="1:15" s="110" customFormat="1" ht="12" customHeight="1" x14ac:dyDescent="0.2">
      <c r="A13" s="118" t="s">
        <v>105</v>
      </c>
      <c r="B13" s="119" t="s">
        <v>106</v>
      </c>
      <c r="C13" s="113">
        <v>51.305151305151306</v>
      </c>
      <c r="D13" s="115">
        <v>15547</v>
      </c>
      <c r="E13" s="114">
        <v>15216</v>
      </c>
      <c r="F13" s="114">
        <v>15842</v>
      </c>
      <c r="G13" s="114">
        <v>15657</v>
      </c>
      <c r="H13" s="140">
        <v>15498</v>
      </c>
      <c r="I13" s="115">
        <v>49</v>
      </c>
      <c r="J13" s="116">
        <v>0.31616982836495033</v>
      </c>
    </row>
    <row r="14" spans="1:15" s="110" customFormat="1" ht="12" customHeight="1" x14ac:dyDescent="0.2">
      <c r="A14" s="118"/>
      <c r="B14" s="119" t="s">
        <v>107</v>
      </c>
      <c r="C14" s="113">
        <v>48.694848694848694</v>
      </c>
      <c r="D14" s="115">
        <v>14756</v>
      </c>
      <c r="E14" s="114">
        <v>14762</v>
      </c>
      <c r="F14" s="114">
        <v>14763</v>
      </c>
      <c r="G14" s="114">
        <v>14434</v>
      </c>
      <c r="H14" s="140">
        <v>14560</v>
      </c>
      <c r="I14" s="115">
        <v>196</v>
      </c>
      <c r="J14" s="116">
        <v>1.3461538461538463</v>
      </c>
    </row>
    <row r="15" spans="1:15" s="110" customFormat="1" ht="12" customHeight="1" x14ac:dyDescent="0.2">
      <c r="A15" s="118" t="s">
        <v>105</v>
      </c>
      <c r="B15" s="121" t="s">
        <v>108</v>
      </c>
      <c r="C15" s="113">
        <v>11.107811107811107</v>
      </c>
      <c r="D15" s="115">
        <v>3366</v>
      </c>
      <c r="E15" s="114">
        <v>3448</v>
      </c>
      <c r="F15" s="114">
        <v>3640</v>
      </c>
      <c r="G15" s="114">
        <v>3329</v>
      </c>
      <c r="H15" s="140">
        <v>3408</v>
      </c>
      <c r="I15" s="115">
        <v>-42</v>
      </c>
      <c r="J15" s="116">
        <v>-1.232394366197183</v>
      </c>
    </row>
    <row r="16" spans="1:15" s="110" customFormat="1" ht="12" customHeight="1" x14ac:dyDescent="0.2">
      <c r="A16" s="118"/>
      <c r="B16" s="121" t="s">
        <v>109</v>
      </c>
      <c r="C16" s="113">
        <v>67.386067386067381</v>
      </c>
      <c r="D16" s="115">
        <v>20420</v>
      </c>
      <c r="E16" s="114">
        <v>20126</v>
      </c>
      <c r="F16" s="114">
        <v>20559</v>
      </c>
      <c r="G16" s="114">
        <v>20452</v>
      </c>
      <c r="H16" s="140">
        <v>20482</v>
      </c>
      <c r="I16" s="115">
        <v>-62</v>
      </c>
      <c r="J16" s="116">
        <v>-0.30270481398300947</v>
      </c>
    </row>
    <row r="17" spans="1:10" s="110" customFormat="1" ht="12" customHeight="1" x14ac:dyDescent="0.2">
      <c r="A17" s="118"/>
      <c r="B17" s="121" t="s">
        <v>110</v>
      </c>
      <c r="C17" s="113">
        <v>20.212520212520211</v>
      </c>
      <c r="D17" s="115">
        <v>6125</v>
      </c>
      <c r="E17" s="114">
        <v>5997</v>
      </c>
      <c r="F17" s="114">
        <v>5993</v>
      </c>
      <c r="G17" s="114">
        <v>5904</v>
      </c>
      <c r="H17" s="140">
        <v>5767</v>
      </c>
      <c r="I17" s="115">
        <v>358</v>
      </c>
      <c r="J17" s="116">
        <v>6.2077336570140451</v>
      </c>
    </row>
    <row r="18" spans="1:10" s="110" customFormat="1" ht="12" customHeight="1" x14ac:dyDescent="0.2">
      <c r="A18" s="120"/>
      <c r="B18" s="121" t="s">
        <v>111</v>
      </c>
      <c r="C18" s="113">
        <v>1.2936012936012935</v>
      </c>
      <c r="D18" s="115">
        <v>392</v>
      </c>
      <c r="E18" s="114">
        <v>407</v>
      </c>
      <c r="F18" s="114">
        <v>413</v>
      </c>
      <c r="G18" s="114">
        <v>406</v>
      </c>
      <c r="H18" s="140">
        <v>401</v>
      </c>
      <c r="I18" s="115">
        <v>-9</v>
      </c>
      <c r="J18" s="116">
        <v>-2.2443890274314215</v>
      </c>
    </row>
    <row r="19" spans="1:10" s="110" customFormat="1" ht="12" customHeight="1" x14ac:dyDescent="0.2">
      <c r="A19" s="120"/>
      <c r="B19" s="121" t="s">
        <v>112</v>
      </c>
      <c r="C19" s="113">
        <v>0.33000033000033002</v>
      </c>
      <c r="D19" s="115">
        <v>100</v>
      </c>
      <c r="E19" s="114">
        <v>104</v>
      </c>
      <c r="F19" s="114">
        <v>108</v>
      </c>
      <c r="G19" s="114">
        <v>92</v>
      </c>
      <c r="H19" s="140">
        <v>90</v>
      </c>
      <c r="I19" s="115">
        <v>10</v>
      </c>
      <c r="J19" s="116">
        <v>11.111111111111111</v>
      </c>
    </row>
    <row r="20" spans="1:10" s="110" customFormat="1" ht="12" customHeight="1" x14ac:dyDescent="0.2">
      <c r="A20" s="118" t="s">
        <v>113</v>
      </c>
      <c r="B20" s="119" t="s">
        <v>181</v>
      </c>
      <c r="C20" s="113">
        <v>65.250965250965251</v>
      </c>
      <c r="D20" s="115">
        <v>19773</v>
      </c>
      <c r="E20" s="114">
        <v>19523</v>
      </c>
      <c r="F20" s="114">
        <v>20222</v>
      </c>
      <c r="G20" s="114">
        <v>19853</v>
      </c>
      <c r="H20" s="140">
        <v>19878</v>
      </c>
      <c r="I20" s="115">
        <v>-105</v>
      </c>
      <c r="J20" s="116">
        <v>-0.52822215514639304</v>
      </c>
    </row>
    <row r="21" spans="1:10" s="110" customFormat="1" ht="12" customHeight="1" x14ac:dyDescent="0.2">
      <c r="A21" s="118"/>
      <c r="B21" s="119" t="s">
        <v>182</v>
      </c>
      <c r="C21" s="113">
        <v>34.749034749034749</v>
      </c>
      <c r="D21" s="115">
        <v>10530</v>
      </c>
      <c r="E21" s="114">
        <v>10455</v>
      </c>
      <c r="F21" s="114">
        <v>10383</v>
      </c>
      <c r="G21" s="114">
        <v>10238</v>
      </c>
      <c r="H21" s="140">
        <v>10180</v>
      </c>
      <c r="I21" s="115">
        <v>350</v>
      </c>
      <c r="J21" s="116">
        <v>3.4381139489194501</v>
      </c>
    </row>
    <row r="22" spans="1:10" s="110" customFormat="1" ht="12" customHeight="1" x14ac:dyDescent="0.2">
      <c r="A22" s="118" t="s">
        <v>113</v>
      </c>
      <c r="B22" s="119" t="s">
        <v>116</v>
      </c>
      <c r="C22" s="113">
        <v>83.150183150183153</v>
      </c>
      <c r="D22" s="115">
        <v>25197</v>
      </c>
      <c r="E22" s="114">
        <v>25285</v>
      </c>
      <c r="F22" s="114">
        <v>25363</v>
      </c>
      <c r="G22" s="114">
        <v>24829</v>
      </c>
      <c r="H22" s="140">
        <v>25050</v>
      </c>
      <c r="I22" s="115">
        <v>147</v>
      </c>
      <c r="J22" s="116">
        <v>0.58682634730538918</v>
      </c>
    </row>
    <row r="23" spans="1:10" s="110" customFormat="1" ht="12" customHeight="1" x14ac:dyDescent="0.2">
      <c r="A23" s="118"/>
      <c r="B23" s="119" t="s">
        <v>117</v>
      </c>
      <c r="C23" s="113">
        <v>16.8003168003168</v>
      </c>
      <c r="D23" s="115">
        <v>5091</v>
      </c>
      <c r="E23" s="114">
        <v>4682</v>
      </c>
      <c r="F23" s="114">
        <v>5229</v>
      </c>
      <c r="G23" s="114">
        <v>5247</v>
      </c>
      <c r="H23" s="140">
        <v>4993</v>
      </c>
      <c r="I23" s="115">
        <v>98</v>
      </c>
      <c r="J23" s="116">
        <v>1.9627478469857802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53439</v>
      </c>
      <c r="E64" s="236">
        <v>53430</v>
      </c>
      <c r="F64" s="236">
        <v>54149</v>
      </c>
      <c r="G64" s="236">
        <v>53123</v>
      </c>
      <c r="H64" s="140">
        <v>52969</v>
      </c>
      <c r="I64" s="115">
        <v>470</v>
      </c>
      <c r="J64" s="116">
        <v>0.88731144631765746</v>
      </c>
    </row>
    <row r="65" spans="1:12" s="110" customFormat="1" ht="12" customHeight="1" x14ac:dyDescent="0.2">
      <c r="A65" s="118" t="s">
        <v>105</v>
      </c>
      <c r="B65" s="119" t="s">
        <v>106</v>
      </c>
      <c r="C65" s="113">
        <v>54.636127173038417</v>
      </c>
      <c r="D65" s="235">
        <v>29197</v>
      </c>
      <c r="E65" s="236">
        <v>29094</v>
      </c>
      <c r="F65" s="236">
        <v>29777</v>
      </c>
      <c r="G65" s="236">
        <v>29290</v>
      </c>
      <c r="H65" s="140">
        <v>29129</v>
      </c>
      <c r="I65" s="115">
        <v>68</v>
      </c>
      <c r="J65" s="116">
        <v>0.23344433382539737</v>
      </c>
    </row>
    <row r="66" spans="1:12" s="110" customFormat="1" ht="12" customHeight="1" x14ac:dyDescent="0.2">
      <c r="A66" s="118"/>
      <c r="B66" s="119" t="s">
        <v>107</v>
      </c>
      <c r="C66" s="113">
        <v>45.363872826961583</v>
      </c>
      <c r="D66" s="235">
        <v>24242</v>
      </c>
      <c r="E66" s="236">
        <v>24336</v>
      </c>
      <c r="F66" s="236">
        <v>24372</v>
      </c>
      <c r="G66" s="236">
        <v>23833</v>
      </c>
      <c r="H66" s="140">
        <v>23840</v>
      </c>
      <c r="I66" s="115">
        <v>402</v>
      </c>
      <c r="J66" s="116">
        <v>1.686241610738255</v>
      </c>
    </row>
    <row r="67" spans="1:12" s="110" customFormat="1" ht="12" customHeight="1" x14ac:dyDescent="0.2">
      <c r="A67" s="118" t="s">
        <v>105</v>
      </c>
      <c r="B67" s="121" t="s">
        <v>108</v>
      </c>
      <c r="C67" s="113">
        <v>10.398772432118864</v>
      </c>
      <c r="D67" s="235">
        <v>5557</v>
      </c>
      <c r="E67" s="236">
        <v>5784</v>
      </c>
      <c r="F67" s="236">
        <v>6031</v>
      </c>
      <c r="G67" s="236">
        <v>5408</v>
      </c>
      <c r="H67" s="140">
        <v>5534</v>
      </c>
      <c r="I67" s="115">
        <v>23</v>
      </c>
      <c r="J67" s="116">
        <v>0.41561257679797614</v>
      </c>
    </row>
    <row r="68" spans="1:12" s="110" customFormat="1" ht="12" customHeight="1" x14ac:dyDescent="0.2">
      <c r="A68" s="118"/>
      <c r="B68" s="121" t="s">
        <v>109</v>
      </c>
      <c r="C68" s="113">
        <v>66.576844626583579</v>
      </c>
      <c r="D68" s="235">
        <v>35578</v>
      </c>
      <c r="E68" s="236">
        <v>35465</v>
      </c>
      <c r="F68" s="236">
        <v>35976</v>
      </c>
      <c r="G68" s="236">
        <v>35782</v>
      </c>
      <c r="H68" s="140">
        <v>35726</v>
      </c>
      <c r="I68" s="115">
        <v>-148</v>
      </c>
      <c r="J68" s="116">
        <v>-0.41426412136819124</v>
      </c>
    </row>
    <row r="69" spans="1:12" s="110" customFormat="1" ht="12" customHeight="1" x14ac:dyDescent="0.2">
      <c r="A69" s="118"/>
      <c r="B69" s="121" t="s">
        <v>110</v>
      </c>
      <c r="C69" s="113">
        <v>22.012013697861114</v>
      </c>
      <c r="D69" s="235">
        <v>11763</v>
      </c>
      <c r="E69" s="236">
        <v>11643</v>
      </c>
      <c r="F69" s="236">
        <v>11594</v>
      </c>
      <c r="G69" s="236">
        <v>11391</v>
      </c>
      <c r="H69" s="140">
        <v>11201</v>
      </c>
      <c r="I69" s="115">
        <v>562</v>
      </c>
      <c r="J69" s="116">
        <v>5.0174091598964381</v>
      </c>
    </row>
    <row r="70" spans="1:12" s="110" customFormat="1" ht="12" customHeight="1" x14ac:dyDescent="0.2">
      <c r="A70" s="120"/>
      <c r="B70" s="121" t="s">
        <v>111</v>
      </c>
      <c r="C70" s="113">
        <v>1.0123692434364415</v>
      </c>
      <c r="D70" s="235">
        <v>541</v>
      </c>
      <c r="E70" s="236">
        <v>538</v>
      </c>
      <c r="F70" s="236">
        <v>548</v>
      </c>
      <c r="G70" s="236">
        <v>542</v>
      </c>
      <c r="H70" s="140">
        <v>508</v>
      </c>
      <c r="I70" s="115">
        <v>33</v>
      </c>
      <c r="J70" s="116">
        <v>6.4960629921259843</v>
      </c>
    </row>
    <row r="71" spans="1:12" s="110" customFormat="1" ht="12" customHeight="1" x14ac:dyDescent="0.2">
      <c r="A71" s="120"/>
      <c r="B71" s="121" t="s">
        <v>112</v>
      </c>
      <c r="C71" s="113">
        <v>0.30689197028387505</v>
      </c>
      <c r="D71" s="235">
        <v>164</v>
      </c>
      <c r="E71" s="236">
        <v>153</v>
      </c>
      <c r="F71" s="236">
        <v>175</v>
      </c>
      <c r="G71" s="236">
        <v>153</v>
      </c>
      <c r="H71" s="140">
        <v>149</v>
      </c>
      <c r="I71" s="115">
        <v>15</v>
      </c>
      <c r="J71" s="116">
        <v>10.067114093959731</v>
      </c>
    </row>
    <row r="72" spans="1:12" s="110" customFormat="1" ht="12" customHeight="1" x14ac:dyDescent="0.2">
      <c r="A72" s="118" t="s">
        <v>113</v>
      </c>
      <c r="B72" s="119" t="s">
        <v>181</v>
      </c>
      <c r="C72" s="113">
        <v>71.857632066468312</v>
      </c>
      <c r="D72" s="235">
        <v>38400</v>
      </c>
      <c r="E72" s="236">
        <v>38430</v>
      </c>
      <c r="F72" s="236">
        <v>39127</v>
      </c>
      <c r="G72" s="236">
        <v>38324</v>
      </c>
      <c r="H72" s="140">
        <v>38309</v>
      </c>
      <c r="I72" s="115">
        <v>91</v>
      </c>
      <c r="J72" s="116">
        <v>0.23754209193662063</v>
      </c>
    </row>
    <row r="73" spans="1:12" s="110" customFormat="1" ht="12" customHeight="1" x14ac:dyDescent="0.2">
      <c r="A73" s="118"/>
      <c r="B73" s="119" t="s">
        <v>182</v>
      </c>
      <c r="C73" s="113">
        <v>28.142367933531691</v>
      </c>
      <c r="D73" s="115">
        <v>15039</v>
      </c>
      <c r="E73" s="114">
        <v>15000</v>
      </c>
      <c r="F73" s="114">
        <v>15022</v>
      </c>
      <c r="G73" s="114">
        <v>14799</v>
      </c>
      <c r="H73" s="140">
        <v>14660</v>
      </c>
      <c r="I73" s="115">
        <v>379</v>
      </c>
      <c r="J73" s="116">
        <v>2.5852660300136425</v>
      </c>
    </row>
    <row r="74" spans="1:12" s="110" customFormat="1" ht="12" customHeight="1" x14ac:dyDescent="0.2">
      <c r="A74" s="118" t="s">
        <v>113</v>
      </c>
      <c r="B74" s="119" t="s">
        <v>116</v>
      </c>
      <c r="C74" s="113">
        <v>88.912591927244151</v>
      </c>
      <c r="D74" s="115">
        <v>47514</v>
      </c>
      <c r="E74" s="114">
        <v>47828</v>
      </c>
      <c r="F74" s="114">
        <v>48155</v>
      </c>
      <c r="G74" s="114">
        <v>47253</v>
      </c>
      <c r="H74" s="140">
        <v>47420</v>
      </c>
      <c r="I74" s="115">
        <v>94</v>
      </c>
      <c r="J74" s="116">
        <v>0.19822859552931252</v>
      </c>
    </row>
    <row r="75" spans="1:12" s="110" customFormat="1" ht="12" customHeight="1" x14ac:dyDescent="0.2">
      <c r="A75" s="142"/>
      <c r="B75" s="124" t="s">
        <v>117</v>
      </c>
      <c r="C75" s="125">
        <v>11.051853515222964</v>
      </c>
      <c r="D75" s="143">
        <v>5906</v>
      </c>
      <c r="E75" s="144">
        <v>5586</v>
      </c>
      <c r="F75" s="144">
        <v>5978</v>
      </c>
      <c r="G75" s="144">
        <v>5853</v>
      </c>
      <c r="H75" s="145">
        <v>5530</v>
      </c>
      <c r="I75" s="143">
        <v>376</v>
      </c>
      <c r="J75" s="146">
        <v>6.7992766726943943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30303</v>
      </c>
      <c r="G11" s="114">
        <v>29978</v>
      </c>
      <c r="H11" s="114">
        <v>30605</v>
      </c>
      <c r="I11" s="114">
        <v>30091</v>
      </c>
      <c r="J11" s="140">
        <v>30058</v>
      </c>
      <c r="K11" s="114">
        <v>245</v>
      </c>
      <c r="L11" s="116">
        <v>0.81509082440614811</v>
      </c>
    </row>
    <row r="12" spans="1:17" s="110" customFormat="1" ht="24.95" customHeight="1" x14ac:dyDescent="0.2">
      <c r="A12" s="604" t="s">
        <v>185</v>
      </c>
      <c r="B12" s="605"/>
      <c r="C12" s="605"/>
      <c r="D12" s="606"/>
      <c r="E12" s="113">
        <v>51.305151305151306</v>
      </c>
      <c r="F12" s="115">
        <v>15547</v>
      </c>
      <c r="G12" s="114">
        <v>15216</v>
      </c>
      <c r="H12" s="114">
        <v>15842</v>
      </c>
      <c r="I12" s="114">
        <v>15657</v>
      </c>
      <c r="J12" s="140">
        <v>15498</v>
      </c>
      <c r="K12" s="114">
        <v>49</v>
      </c>
      <c r="L12" s="116">
        <v>0.31616982836495033</v>
      </c>
    </row>
    <row r="13" spans="1:17" s="110" customFormat="1" ht="15" customHeight="1" x14ac:dyDescent="0.2">
      <c r="A13" s="120"/>
      <c r="B13" s="612" t="s">
        <v>107</v>
      </c>
      <c r="C13" s="612"/>
      <c r="E13" s="113">
        <v>48.694848694848694</v>
      </c>
      <c r="F13" s="115">
        <v>14756</v>
      </c>
      <c r="G13" s="114">
        <v>14762</v>
      </c>
      <c r="H13" s="114">
        <v>14763</v>
      </c>
      <c r="I13" s="114">
        <v>14434</v>
      </c>
      <c r="J13" s="140">
        <v>14560</v>
      </c>
      <c r="K13" s="114">
        <v>196</v>
      </c>
      <c r="L13" s="116">
        <v>1.3461538461538463</v>
      </c>
    </row>
    <row r="14" spans="1:17" s="110" customFormat="1" ht="24.95" customHeight="1" x14ac:dyDescent="0.2">
      <c r="A14" s="604" t="s">
        <v>186</v>
      </c>
      <c r="B14" s="605"/>
      <c r="C14" s="605"/>
      <c r="D14" s="606"/>
      <c r="E14" s="113">
        <v>11.107811107811107</v>
      </c>
      <c r="F14" s="115">
        <v>3366</v>
      </c>
      <c r="G14" s="114">
        <v>3448</v>
      </c>
      <c r="H14" s="114">
        <v>3640</v>
      </c>
      <c r="I14" s="114">
        <v>3329</v>
      </c>
      <c r="J14" s="140">
        <v>3408</v>
      </c>
      <c r="K14" s="114">
        <v>-42</v>
      </c>
      <c r="L14" s="116">
        <v>-1.232394366197183</v>
      </c>
    </row>
    <row r="15" spans="1:17" s="110" customFormat="1" ht="15" customHeight="1" x14ac:dyDescent="0.2">
      <c r="A15" s="120"/>
      <c r="B15" s="119"/>
      <c r="C15" s="258" t="s">
        <v>106</v>
      </c>
      <c r="E15" s="113">
        <v>60.873440285204993</v>
      </c>
      <c r="F15" s="115">
        <v>2049</v>
      </c>
      <c r="G15" s="114">
        <v>2088</v>
      </c>
      <c r="H15" s="114">
        <v>2228</v>
      </c>
      <c r="I15" s="114">
        <v>2036</v>
      </c>
      <c r="J15" s="140">
        <v>2043</v>
      </c>
      <c r="K15" s="114">
        <v>6</v>
      </c>
      <c r="L15" s="116">
        <v>0.29368575624082233</v>
      </c>
    </row>
    <row r="16" spans="1:17" s="110" customFormat="1" ht="15" customHeight="1" x14ac:dyDescent="0.2">
      <c r="A16" s="120"/>
      <c r="B16" s="119"/>
      <c r="C16" s="258" t="s">
        <v>107</v>
      </c>
      <c r="E16" s="113">
        <v>39.126559714795007</v>
      </c>
      <c r="F16" s="115">
        <v>1317</v>
      </c>
      <c r="G16" s="114">
        <v>1360</v>
      </c>
      <c r="H16" s="114">
        <v>1412</v>
      </c>
      <c r="I16" s="114">
        <v>1293</v>
      </c>
      <c r="J16" s="140">
        <v>1365</v>
      </c>
      <c r="K16" s="114">
        <v>-48</v>
      </c>
      <c r="L16" s="116">
        <v>-3.5164835164835164</v>
      </c>
    </row>
    <row r="17" spans="1:12" s="110" customFormat="1" ht="15" customHeight="1" x14ac:dyDescent="0.2">
      <c r="A17" s="120"/>
      <c r="B17" s="121" t="s">
        <v>109</v>
      </c>
      <c r="C17" s="258"/>
      <c r="E17" s="113">
        <v>67.386067386067381</v>
      </c>
      <c r="F17" s="115">
        <v>20420</v>
      </c>
      <c r="G17" s="114">
        <v>20126</v>
      </c>
      <c r="H17" s="114">
        <v>20559</v>
      </c>
      <c r="I17" s="114">
        <v>20452</v>
      </c>
      <c r="J17" s="140">
        <v>20482</v>
      </c>
      <c r="K17" s="114">
        <v>-62</v>
      </c>
      <c r="L17" s="116">
        <v>-0.30270481398300947</v>
      </c>
    </row>
    <row r="18" spans="1:12" s="110" customFormat="1" ht="15" customHeight="1" x14ac:dyDescent="0.2">
      <c r="A18" s="120"/>
      <c r="B18" s="119"/>
      <c r="C18" s="258" t="s">
        <v>106</v>
      </c>
      <c r="E18" s="113">
        <v>51.640548481880508</v>
      </c>
      <c r="F18" s="115">
        <v>10545</v>
      </c>
      <c r="G18" s="114">
        <v>10246</v>
      </c>
      <c r="H18" s="114">
        <v>10698</v>
      </c>
      <c r="I18" s="114">
        <v>10736</v>
      </c>
      <c r="J18" s="140">
        <v>10664</v>
      </c>
      <c r="K18" s="114">
        <v>-119</v>
      </c>
      <c r="L18" s="116">
        <v>-1.1159039759939986</v>
      </c>
    </row>
    <row r="19" spans="1:12" s="110" customFormat="1" ht="15" customHeight="1" x14ac:dyDescent="0.2">
      <c r="A19" s="120"/>
      <c r="B19" s="119"/>
      <c r="C19" s="258" t="s">
        <v>107</v>
      </c>
      <c r="E19" s="113">
        <v>48.359451518119492</v>
      </c>
      <c r="F19" s="115">
        <v>9875</v>
      </c>
      <c r="G19" s="114">
        <v>9880</v>
      </c>
      <c r="H19" s="114">
        <v>9861</v>
      </c>
      <c r="I19" s="114">
        <v>9716</v>
      </c>
      <c r="J19" s="140">
        <v>9818</v>
      </c>
      <c r="K19" s="114">
        <v>57</v>
      </c>
      <c r="L19" s="116">
        <v>0.580566306783459</v>
      </c>
    </row>
    <row r="20" spans="1:12" s="110" customFormat="1" ht="15" customHeight="1" x14ac:dyDescent="0.2">
      <c r="A20" s="120"/>
      <c r="B20" s="121" t="s">
        <v>110</v>
      </c>
      <c r="C20" s="258"/>
      <c r="E20" s="113">
        <v>20.212520212520211</v>
      </c>
      <c r="F20" s="115">
        <v>6125</v>
      </c>
      <c r="G20" s="114">
        <v>5997</v>
      </c>
      <c r="H20" s="114">
        <v>5993</v>
      </c>
      <c r="I20" s="114">
        <v>5904</v>
      </c>
      <c r="J20" s="140">
        <v>5767</v>
      </c>
      <c r="K20" s="114">
        <v>358</v>
      </c>
      <c r="L20" s="116">
        <v>6.2077336570140451</v>
      </c>
    </row>
    <row r="21" spans="1:12" s="110" customFormat="1" ht="15" customHeight="1" x14ac:dyDescent="0.2">
      <c r="A21" s="120"/>
      <c r="B21" s="119"/>
      <c r="C21" s="258" t="s">
        <v>106</v>
      </c>
      <c r="E21" s="113">
        <v>44.391836734693875</v>
      </c>
      <c r="F21" s="115">
        <v>2719</v>
      </c>
      <c r="G21" s="114">
        <v>2641</v>
      </c>
      <c r="H21" s="114">
        <v>2673</v>
      </c>
      <c r="I21" s="114">
        <v>2640</v>
      </c>
      <c r="J21" s="140">
        <v>2547</v>
      </c>
      <c r="K21" s="114">
        <v>172</v>
      </c>
      <c r="L21" s="116">
        <v>6.753042795445622</v>
      </c>
    </row>
    <row r="22" spans="1:12" s="110" customFormat="1" ht="15" customHeight="1" x14ac:dyDescent="0.2">
      <c r="A22" s="120"/>
      <c r="B22" s="119"/>
      <c r="C22" s="258" t="s">
        <v>107</v>
      </c>
      <c r="E22" s="113">
        <v>55.608163265306125</v>
      </c>
      <c r="F22" s="115">
        <v>3406</v>
      </c>
      <c r="G22" s="114">
        <v>3356</v>
      </c>
      <c r="H22" s="114">
        <v>3320</v>
      </c>
      <c r="I22" s="114">
        <v>3264</v>
      </c>
      <c r="J22" s="140">
        <v>3220</v>
      </c>
      <c r="K22" s="114">
        <v>186</v>
      </c>
      <c r="L22" s="116">
        <v>5.7763975155279503</v>
      </c>
    </row>
    <row r="23" spans="1:12" s="110" customFormat="1" ht="15" customHeight="1" x14ac:dyDescent="0.2">
      <c r="A23" s="120"/>
      <c r="B23" s="121" t="s">
        <v>111</v>
      </c>
      <c r="C23" s="258"/>
      <c r="E23" s="113">
        <v>1.2936012936012935</v>
      </c>
      <c r="F23" s="115">
        <v>392</v>
      </c>
      <c r="G23" s="114">
        <v>407</v>
      </c>
      <c r="H23" s="114">
        <v>413</v>
      </c>
      <c r="I23" s="114">
        <v>406</v>
      </c>
      <c r="J23" s="140">
        <v>401</v>
      </c>
      <c r="K23" s="114">
        <v>-9</v>
      </c>
      <c r="L23" s="116">
        <v>-2.2443890274314215</v>
      </c>
    </row>
    <row r="24" spans="1:12" s="110" customFormat="1" ht="15" customHeight="1" x14ac:dyDescent="0.2">
      <c r="A24" s="120"/>
      <c r="B24" s="119"/>
      <c r="C24" s="258" t="s">
        <v>106</v>
      </c>
      <c r="E24" s="113">
        <v>59.693877551020407</v>
      </c>
      <c r="F24" s="115">
        <v>234</v>
      </c>
      <c r="G24" s="114">
        <v>241</v>
      </c>
      <c r="H24" s="114">
        <v>243</v>
      </c>
      <c r="I24" s="114">
        <v>245</v>
      </c>
      <c r="J24" s="140">
        <v>244</v>
      </c>
      <c r="K24" s="114">
        <v>-10</v>
      </c>
      <c r="L24" s="116">
        <v>-4.0983606557377046</v>
      </c>
    </row>
    <row r="25" spans="1:12" s="110" customFormat="1" ht="15" customHeight="1" x14ac:dyDescent="0.2">
      <c r="A25" s="120"/>
      <c r="B25" s="119"/>
      <c r="C25" s="258" t="s">
        <v>107</v>
      </c>
      <c r="E25" s="113">
        <v>40.306122448979593</v>
      </c>
      <c r="F25" s="115">
        <v>158</v>
      </c>
      <c r="G25" s="114">
        <v>166</v>
      </c>
      <c r="H25" s="114">
        <v>170</v>
      </c>
      <c r="I25" s="114">
        <v>161</v>
      </c>
      <c r="J25" s="140">
        <v>157</v>
      </c>
      <c r="K25" s="114">
        <v>1</v>
      </c>
      <c r="L25" s="116">
        <v>0.63694267515923564</v>
      </c>
    </row>
    <row r="26" spans="1:12" s="110" customFormat="1" ht="15" customHeight="1" x14ac:dyDescent="0.2">
      <c r="A26" s="120"/>
      <c r="C26" s="121" t="s">
        <v>187</v>
      </c>
      <c r="D26" s="110" t="s">
        <v>188</v>
      </c>
      <c r="E26" s="113">
        <v>0.33000033000033002</v>
      </c>
      <c r="F26" s="115">
        <v>100</v>
      </c>
      <c r="G26" s="114">
        <v>104</v>
      </c>
      <c r="H26" s="114">
        <v>108</v>
      </c>
      <c r="I26" s="114">
        <v>92</v>
      </c>
      <c r="J26" s="140">
        <v>90</v>
      </c>
      <c r="K26" s="114">
        <v>10</v>
      </c>
      <c r="L26" s="116">
        <v>11.111111111111111</v>
      </c>
    </row>
    <row r="27" spans="1:12" s="110" customFormat="1" ht="15" customHeight="1" x14ac:dyDescent="0.2">
      <c r="A27" s="120"/>
      <c r="B27" s="119"/>
      <c r="D27" s="259" t="s">
        <v>106</v>
      </c>
      <c r="E27" s="113">
        <v>51</v>
      </c>
      <c r="F27" s="115">
        <v>51</v>
      </c>
      <c r="G27" s="114">
        <v>52</v>
      </c>
      <c r="H27" s="114">
        <v>47</v>
      </c>
      <c r="I27" s="114">
        <v>41</v>
      </c>
      <c r="J27" s="140">
        <v>41</v>
      </c>
      <c r="K27" s="114">
        <v>10</v>
      </c>
      <c r="L27" s="116">
        <v>24.390243902439025</v>
      </c>
    </row>
    <row r="28" spans="1:12" s="110" customFormat="1" ht="15" customHeight="1" x14ac:dyDescent="0.2">
      <c r="A28" s="120"/>
      <c r="B28" s="119"/>
      <c r="D28" s="259" t="s">
        <v>107</v>
      </c>
      <c r="E28" s="113">
        <v>49</v>
      </c>
      <c r="F28" s="115">
        <v>49</v>
      </c>
      <c r="G28" s="114">
        <v>52</v>
      </c>
      <c r="H28" s="114">
        <v>61</v>
      </c>
      <c r="I28" s="114">
        <v>51</v>
      </c>
      <c r="J28" s="140">
        <v>49</v>
      </c>
      <c r="K28" s="114">
        <v>0</v>
      </c>
      <c r="L28" s="116">
        <v>0</v>
      </c>
    </row>
    <row r="29" spans="1:12" s="110" customFormat="1" ht="24.95" customHeight="1" x14ac:dyDescent="0.2">
      <c r="A29" s="604" t="s">
        <v>189</v>
      </c>
      <c r="B29" s="605"/>
      <c r="C29" s="605"/>
      <c r="D29" s="606"/>
      <c r="E29" s="113">
        <v>83.150183150183153</v>
      </c>
      <c r="F29" s="115">
        <v>25197</v>
      </c>
      <c r="G29" s="114">
        <v>25285</v>
      </c>
      <c r="H29" s="114">
        <v>25363</v>
      </c>
      <c r="I29" s="114">
        <v>24829</v>
      </c>
      <c r="J29" s="140">
        <v>25050</v>
      </c>
      <c r="K29" s="114">
        <v>147</v>
      </c>
      <c r="L29" s="116">
        <v>0.58682634730538918</v>
      </c>
    </row>
    <row r="30" spans="1:12" s="110" customFormat="1" ht="15" customHeight="1" x14ac:dyDescent="0.2">
      <c r="A30" s="120"/>
      <c r="B30" s="119"/>
      <c r="C30" s="258" t="s">
        <v>106</v>
      </c>
      <c r="E30" s="113">
        <v>47.390562368535939</v>
      </c>
      <c r="F30" s="115">
        <v>11941</v>
      </c>
      <c r="G30" s="114">
        <v>11982</v>
      </c>
      <c r="H30" s="114">
        <v>12094</v>
      </c>
      <c r="I30" s="114">
        <v>11838</v>
      </c>
      <c r="J30" s="140">
        <v>11914</v>
      </c>
      <c r="K30" s="114">
        <v>27</v>
      </c>
      <c r="L30" s="116">
        <v>0.22662413966761794</v>
      </c>
    </row>
    <row r="31" spans="1:12" s="110" customFormat="1" ht="15" customHeight="1" x14ac:dyDescent="0.2">
      <c r="A31" s="120"/>
      <c r="B31" s="119"/>
      <c r="C31" s="258" t="s">
        <v>107</v>
      </c>
      <c r="E31" s="113">
        <v>52.609437631464061</v>
      </c>
      <c r="F31" s="115">
        <v>13256</v>
      </c>
      <c r="G31" s="114">
        <v>13303</v>
      </c>
      <c r="H31" s="114">
        <v>13269</v>
      </c>
      <c r="I31" s="114">
        <v>12991</v>
      </c>
      <c r="J31" s="140">
        <v>13136</v>
      </c>
      <c r="K31" s="114">
        <v>120</v>
      </c>
      <c r="L31" s="116">
        <v>0.91352009744214369</v>
      </c>
    </row>
    <row r="32" spans="1:12" s="110" customFormat="1" ht="15" customHeight="1" x14ac:dyDescent="0.2">
      <c r="A32" s="120"/>
      <c r="B32" s="119" t="s">
        <v>117</v>
      </c>
      <c r="C32" s="258"/>
      <c r="E32" s="113">
        <v>16.8003168003168</v>
      </c>
      <c r="F32" s="115">
        <v>5091</v>
      </c>
      <c r="G32" s="114">
        <v>4682</v>
      </c>
      <c r="H32" s="114">
        <v>5229</v>
      </c>
      <c r="I32" s="114">
        <v>5247</v>
      </c>
      <c r="J32" s="140">
        <v>4993</v>
      </c>
      <c r="K32" s="114">
        <v>98</v>
      </c>
      <c r="L32" s="116">
        <v>1.9627478469857802</v>
      </c>
    </row>
    <row r="33" spans="1:12" s="110" customFormat="1" ht="15" customHeight="1" x14ac:dyDescent="0.2">
      <c r="A33" s="120"/>
      <c r="B33" s="119"/>
      <c r="C33" s="258" t="s">
        <v>106</v>
      </c>
      <c r="E33" s="113">
        <v>70.61481044981339</v>
      </c>
      <c r="F33" s="115">
        <v>3595</v>
      </c>
      <c r="G33" s="114">
        <v>3226</v>
      </c>
      <c r="H33" s="114">
        <v>3738</v>
      </c>
      <c r="I33" s="114">
        <v>3811</v>
      </c>
      <c r="J33" s="140">
        <v>3576</v>
      </c>
      <c r="K33" s="114">
        <v>19</v>
      </c>
      <c r="L33" s="116">
        <v>0.53131991051454142</v>
      </c>
    </row>
    <row r="34" spans="1:12" s="110" customFormat="1" ht="15" customHeight="1" x14ac:dyDescent="0.2">
      <c r="A34" s="120"/>
      <c r="B34" s="119"/>
      <c r="C34" s="258" t="s">
        <v>107</v>
      </c>
      <c r="E34" s="113">
        <v>29.385189550186603</v>
      </c>
      <c r="F34" s="115">
        <v>1496</v>
      </c>
      <c r="G34" s="114">
        <v>1456</v>
      </c>
      <c r="H34" s="114">
        <v>1491</v>
      </c>
      <c r="I34" s="114">
        <v>1436</v>
      </c>
      <c r="J34" s="140">
        <v>1417</v>
      </c>
      <c r="K34" s="114">
        <v>79</v>
      </c>
      <c r="L34" s="116">
        <v>5.5751587861679601</v>
      </c>
    </row>
    <row r="35" spans="1:12" s="110" customFormat="1" ht="24.95" customHeight="1" x14ac:dyDescent="0.2">
      <c r="A35" s="604" t="s">
        <v>190</v>
      </c>
      <c r="B35" s="605"/>
      <c r="C35" s="605"/>
      <c r="D35" s="606"/>
      <c r="E35" s="113">
        <v>65.250965250965251</v>
      </c>
      <c r="F35" s="115">
        <v>19773</v>
      </c>
      <c r="G35" s="114">
        <v>19523</v>
      </c>
      <c r="H35" s="114">
        <v>20222</v>
      </c>
      <c r="I35" s="114">
        <v>19853</v>
      </c>
      <c r="J35" s="140">
        <v>19878</v>
      </c>
      <c r="K35" s="114">
        <v>-105</v>
      </c>
      <c r="L35" s="116">
        <v>-0.52822215514639304</v>
      </c>
    </row>
    <row r="36" spans="1:12" s="110" customFormat="1" ht="15" customHeight="1" x14ac:dyDescent="0.2">
      <c r="A36" s="120"/>
      <c r="B36" s="119"/>
      <c r="C36" s="258" t="s">
        <v>106</v>
      </c>
      <c r="E36" s="113">
        <v>68.102968694684677</v>
      </c>
      <c r="F36" s="115">
        <v>13466</v>
      </c>
      <c r="G36" s="114">
        <v>13211</v>
      </c>
      <c r="H36" s="114">
        <v>13795</v>
      </c>
      <c r="I36" s="114">
        <v>13587</v>
      </c>
      <c r="J36" s="140">
        <v>13488</v>
      </c>
      <c r="K36" s="114">
        <v>-22</v>
      </c>
      <c r="L36" s="116">
        <v>-0.1631079478054567</v>
      </c>
    </row>
    <row r="37" spans="1:12" s="110" customFormat="1" ht="15" customHeight="1" x14ac:dyDescent="0.2">
      <c r="A37" s="120"/>
      <c r="B37" s="119"/>
      <c r="C37" s="258" t="s">
        <v>107</v>
      </c>
      <c r="E37" s="113">
        <v>31.89703130531533</v>
      </c>
      <c r="F37" s="115">
        <v>6307</v>
      </c>
      <c r="G37" s="114">
        <v>6312</v>
      </c>
      <c r="H37" s="114">
        <v>6427</v>
      </c>
      <c r="I37" s="114">
        <v>6266</v>
      </c>
      <c r="J37" s="140">
        <v>6390</v>
      </c>
      <c r="K37" s="114">
        <v>-83</v>
      </c>
      <c r="L37" s="116">
        <v>-1.2989045383411582</v>
      </c>
    </row>
    <row r="38" spans="1:12" s="110" customFormat="1" ht="15" customHeight="1" x14ac:dyDescent="0.2">
      <c r="A38" s="120"/>
      <c r="B38" s="119" t="s">
        <v>182</v>
      </c>
      <c r="C38" s="258"/>
      <c r="E38" s="113">
        <v>34.749034749034749</v>
      </c>
      <c r="F38" s="115">
        <v>10530</v>
      </c>
      <c r="G38" s="114">
        <v>10455</v>
      </c>
      <c r="H38" s="114">
        <v>10383</v>
      </c>
      <c r="I38" s="114">
        <v>10238</v>
      </c>
      <c r="J38" s="140">
        <v>10180</v>
      </c>
      <c r="K38" s="114">
        <v>350</v>
      </c>
      <c r="L38" s="116">
        <v>3.4381139489194501</v>
      </c>
    </row>
    <row r="39" spans="1:12" s="110" customFormat="1" ht="15" customHeight="1" x14ac:dyDescent="0.2">
      <c r="A39" s="120"/>
      <c r="B39" s="119"/>
      <c r="C39" s="258" t="s">
        <v>106</v>
      </c>
      <c r="E39" s="113">
        <v>19.76258309591643</v>
      </c>
      <c r="F39" s="115">
        <v>2081</v>
      </c>
      <c r="G39" s="114">
        <v>2005</v>
      </c>
      <c r="H39" s="114">
        <v>2047</v>
      </c>
      <c r="I39" s="114">
        <v>2070</v>
      </c>
      <c r="J39" s="140">
        <v>2010</v>
      </c>
      <c r="K39" s="114">
        <v>71</v>
      </c>
      <c r="L39" s="116">
        <v>3.5323383084577116</v>
      </c>
    </row>
    <row r="40" spans="1:12" s="110" customFormat="1" ht="15" customHeight="1" x14ac:dyDescent="0.2">
      <c r="A40" s="120"/>
      <c r="B40" s="119"/>
      <c r="C40" s="258" t="s">
        <v>107</v>
      </c>
      <c r="E40" s="113">
        <v>80.237416904083574</v>
      </c>
      <c r="F40" s="115">
        <v>8449</v>
      </c>
      <c r="G40" s="114">
        <v>8450</v>
      </c>
      <c r="H40" s="114">
        <v>8336</v>
      </c>
      <c r="I40" s="114">
        <v>8168</v>
      </c>
      <c r="J40" s="140">
        <v>8170</v>
      </c>
      <c r="K40" s="114">
        <v>279</v>
      </c>
      <c r="L40" s="116">
        <v>3.4149326805385556</v>
      </c>
    </row>
    <row r="41" spans="1:12" s="110" customFormat="1" ht="24.75" customHeight="1" x14ac:dyDescent="0.2">
      <c r="A41" s="604" t="s">
        <v>518</v>
      </c>
      <c r="B41" s="605"/>
      <c r="C41" s="605"/>
      <c r="D41" s="606"/>
      <c r="E41" s="113">
        <v>5.0688050688050685</v>
      </c>
      <c r="F41" s="115">
        <v>1536</v>
      </c>
      <c r="G41" s="114">
        <v>1653</v>
      </c>
      <c r="H41" s="114">
        <v>1720</v>
      </c>
      <c r="I41" s="114">
        <v>1371</v>
      </c>
      <c r="J41" s="140">
        <v>1558</v>
      </c>
      <c r="K41" s="114">
        <v>-22</v>
      </c>
      <c r="L41" s="116">
        <v>-1.4120667522464698</v>
      </c>
    </row>
    <row r="42" spans="1:12" s="110" customFormat="1" ht="15" customHeight="1" x14ac:dyDescent="0.2">
      <c r="A42" s="120"/>
      <c r="B42" s="119"/>
      <c r="C42" s="258" t="s">
        <v>106</v>
      </c>
      <c r="E42" s="113">
        <v>58.463541666666664</v>
      </c>
      <c r="F42" s="115">
        <v>898</v>
      </c>
      <c r="G42" s="114">
        <v>994</v>
      </c>
      <c r="H42" s="114">
        <v>1027</v>
      </c>
      <c r="I42" s="114">
        <v>821</v>
      </c>
      <c r="J42" s="140">
        <v>919</v>
      </c>
      <c r="K42" s="114">
        <v>-21</v>
      </c>
      <c r="L42" s="116">
        <v>-2.2850924918389555</v>
      </c>
    </row>
    <row r="43" spans="1:12" s="110" customFormat="1" ht="15" customHeight="1" x14ac:dyDescent="0.2">
      <c r="A43" s="123"/>
      <c r="B43" s="124"/>
      <c r="C43" s="260" t="s">
        <v>107</v>
      </c>
      <c r="D43" s="261"/>
      <c r="E43" s="125">
        <v>41.536458333333336</v>
      </c>
      <c r="F43" s="143">
        <v>638</v>
      </c>
      <c r="G43" s="144">
        <v>659</v>
      </c>
      <c r="H43" s="144">
        <v>693</v>
      </c>
      <c r="I43" s="144">
        <v>550</v>
      </c>
      <c r="J43" s="145">
        <v>639</v>
      </c>
      <c r="K43" s="144">
        <v>-1</v>
      </c>
      <c r="L43" s="146">
        <v>-0.1564945226917058</v>
      </c>
    </row>
    <row r="44" spans="1:12" s="110" customFormat="1" ht="45.75" customHeight="1" x14ac:dyDescent="0.2">
      <c r="A44" s="604" t="s">
        <v>191</v>
      </c>
      <c r="B44" s="605"/>
      <c r="C44" s="605"/>
      <c r="D44" s="606"/>
      <c r="E44" s="113">
        <v>1.9800019800019799E-2</v>
      </c>
      <c r="F44" s="115">
        <v>6</v>
      </c>
      <c r="G44" s="114">
        <v>5</v>
      </c>
      <c r="H44" s="114">
        <v>5</v>
      </c>
      <c r="I44" s="114">
        <v>0</v>
      </c>
      <c r="J44" s="140">
        <v>0</v>
      </c>
      <c r="K44" s="114">
        <v>6</v>
      </c>
      <c r="L44" s="116" t="s">
        <v>514</v>
      </c>
    </row>
    <row r="45" spans="1:12" s="110" customFormat="1" ht="15" customHeight="1" x14ac:dyDescent="0.2">
      <c r="A45" s="120"/>
      <c r="B45" s="119"/>
      <c r="C45" s="258" t="s">
        <v>106</v>
      </c>
      <c r="E45" s="113" t="s">
        <v>513</v>
      </c>
      <c r="F45" s="115" t="s">
        <v>513</v>
      </c>
      <c r="G45" s="114" t="s">
        <v>513</v>
      </c>
      <c r="H45" s="114" t="s">
        <v>513</v>
      </c>
      <c r="I45" s="114">
        <v>0</v>
      </c>
      <c r="J45" s="140">
        <v>0</v>
      </c>
      <c r="K45" s="114" t="s">
        <v>513</v>
      </c>
      <c r="L45" s="116" t="s">
        <v>513</v>
      </c>
    </row>
    <row r="46" spans="1:12" s="110" customFormat="1" ht="15" customHeight="1" x14ac:dyDescent="0.2">
      <c r="A46" s="123"/>
      <c r="B46" s="124"/>
      <c r="C46" s="260" t="s">
        <v>107</v>
      </c>
      <c r="D46" s="261"/>
      <c r="E46" s="125" t="s">
        <v>513</v>
      </c>
      <c r="F46" s="143" t="s">
        <v>513</v>
      </c>
      <c r="G46" s="144" t="s">
        <v>513</v>
      </c>
      <c r="H46" s="144" t="s">
        <v>513</v>
      </c>
      <c r="I46" s="144">
        <v>0</v>
      </c>
      <c r="J46" s="145">
        <v>0</v>
      </c>
      <c r="K46" s="144" t="s">
        <v>513</v>
      </c>
      <c r="L46" s="146" t="s">
        <v>513</v>
      </c>
    </row>
    <row r="47" spans="1:12" s="110" customFormat="1" ht="39" customHeight="1" x14ac:dyDescent="0.2">
      <c r="A47" s="604" t="s">
        <v>519</v>
      </c>
      <c r="B47" s="607"/>
      <c r="C47" s="607"/>
      <c r="D47" s="608"/>
      <c r="E47" s="113">
        <v>0.18810018810018811</v>
      </c>
      <c r="F47" s="115">
        <v>57</v>
      </c>
      <c r="G47" s="114">
        <v>63</v>
      </c>
      <c r="H47" s="114">
        <v>60</v>
      </c>
      <c r="I47" s="114">
        <v>53</v>
      </c>
      <c r="J47" s="140">
        <v>58</v>
      </c>
      <c r="K47" s="114">
        <v>-1</v>
      </c>
      <c r="L47" s="116">
        <v>-1.7241379310344827</v>
      </c>
    </row>
    <row r="48" spans="1:12" s="110" customFormat="1" ht="15" customHeight="1" x14ac:dyDescent="0.2">
      <c r="A48" s="120"/>
      <c r="B48" s="119"/>
      <c r="C48" s="258" t="s">
        <v>106</v>
      </c>
      <c r="E48" s="113">
        <v>42.10526315789474</v>
      </c>
      <c r="F48" s="115">
        <v>24</v>
      </c>
      <c r="G48" s="114">
        <v>25</v>
      </c>
      <c r="H48" s="114">
        <v>21</v>
      </c>
      <c r="I48" s="114">
        <v>15</v>
      </c>
      <c r="J48" s="140">
        <v>17</v>
      </c>
      <c r="K48" s="114">
        <v>7</v>
      </c>
      <c r="L48" s="116">
        <v>41.176470588235297</v>
      </c>
    </row>
    <row r="49" spans="1:12" s="110" customFormat="1" ht="15" customHeight="1" x14ac:dyDescent="0.2">
      <c r="A49" s="123"/>
      <c r="B49" s="124"/>
      <c r="C49" s="260" t="s">
        <v>107</v>
      </c>
      <c r="D49" s="261"/>
      <c r="E49" s="125">
        <v>57.89473684210526</v>
      </c>
      <c r="F49" s="143">
        <v>33</v>
      </c>
      <c r="G49" s="144">
        <v>38</v>
      </c>
      <c r="H49" s="144">
        <v>39</v>
      </c>
      <c r="I49" s="144">
        <v>38</v>
      </c>
      <c r="J49" s="145">
        <v>41</v>
      </c>
      <c r="K49" s="144">
        <v>-8</v>
      </c>
      <c r="L49" s="146">
        <v>-19.512195121951219</v>
      </c>
    </row>
    <row r="50" spans="1:12" s="110" customFormat="1" ht="24.95" customHeight="1" x14ac:dyDescent="0.2">
      <c r="A50" s="609" t="s">
        <v>192</v>
      </c>
      <c r="B50" s="610"/>
      <c r="C50" s="610"/>
      <c r="D50" s="611"/>
      <c r="E50" s="262">
        <v>15.094215094215095</v>
      </c>
      <c r="F50" s="263">
        <v>4574</v>
      </c>
      <c r="G50" s="264">
        <v>4570</v>
      </c>
      <c r="H50" s="264">
        <v>4738</v>
      </c>
      <c r="I50" s="264">
        <v>4459</v>
      </c>
      <c r="J50" s="265">
        <v>4454</v>
      </c>
      <c r="K50" s="263">
        <v>120</v>
      </c>
      <c r="L50" s="266">
        <v>2.6942074539739558</v>
      </c>
    </row>
    <row r="51" spans="1:12" s="110" customFormat="1" ht="15" customHeight="1" x14ac:dyDescent="0.2">
      <c r="A51" s="120"/>
      <c r="B51" s="119"/>
      <c r="C51" s="258" t="s">
        <v>106</v>
      </c>
      <c r="E51" s="113">
        <v>59.204197638828163</v>
      </c>
      <c r="F51" s="115">
        <v>2708</v>
      </c>
      <c r="G51" s="114">
        <v>2647</v>
      </c>
      <c r="H51" s="114">
        <v>2792</v>
      </c>
      <c r="I51" s="114">
        <v>2661</v>
      </c>
      <c r="J51" s="140">
        <v>2614</v>
      </c>
      <c r="K51" s="114">
        <v>94</v>
      </c>
      <c r="L51" s="116">
        <v>3.5960214231063503</v>
      </c>
    </row>
    <row r="52" spans="1:12" s="110" customFormat="1" ht="15" customHeight="1" x14ac:dyDescent="0.2">
      <c r="A52" s="120"/>
      <c r="B52" s="119"/>
      <c r="C52" s="258" t="s">
        <v>107</v>
      </c>
      <c r="E52" s="113">
        <v>40.795802361171837</v>
      </c>
      <c r="F52" s="115">
        <v>1866</v>
      </c>
      <c r="G52" s="114">
        <v>1923</v>
      </c>
      <c r="H52" s="114">
        <v>1946</v>
      </c>
      <c r="I52" s="114">
        <v>1798</v>
      </c>
      <c r="J52" s="140">
        <v>1840</v>
      </c>
      <c r="K52" s="114">
        <v>26</v>
      </c>
      <c r="L52" s="116">
        <v>1.4130434782608696</v>
      </c>
    </row>
    <row r="53" spans="1:12" s="110" customFormat="1" ht="15" customHeight="1" x14ac:dyDescent="0.2">
      <c r="A53" s="120"/>
      <c r="B53" s="119"/>
      <c r="C53" s="258" t="s">
        <v>187</v>
      </c>
      <c r="D53" s="110" t="s">
        <v>193</v>
      </c>
      <c r="E53" s="113">
        <v>23.874070835155226</v>
      </c>
      <c r="F53" s="115">
        <v>1092</v>
      </c>
      <c r="G53" s="114">
        <v>1220</v>
      </c>
      <c r="H53" s="114">
        <v>1268</v>
      </c>
      <c r="I53" s="114">
        <v>999</v>
      </c>
      <c r="J53" s="140">
        <v>1102</v>
      </c>
      <c r="K53" s="114">
        <v>-10</v>
      </c>
      <c r="L53" s="116">
        <v>-0.90744101633393826</v>
      </c>
    </row>
    <row r="54" spans="1:12" s="110" customFormat="1" ht="15" customHeight="1" x14ac:dyDescent="0.2">
      <c r="A54" s="120"/>
      <c r="B54" s="119"/>
      <c r="D54" s="267" t="s">
        <v>194</v>
      </c>
      <c r="E54" s="113">
        <v>59.890109890109891</v>
      </c>
      <c r="F54" s="115">
        <v>654</v>
      </c>
      <c r="G54" s="114">
        <v>735</v>
      </c>
      <c r="H54" s="114">
        <v>770</v>
      </c>
      <c r="I54" s="114">
        <v>606</v>
      </c>
      <c r="J54" s="140">
        <v>663</v>
      </c>
      <c r="K54" s="114">
        <v>-9</v>
      </c>
      <c r="L54" s="116">
        <v>-1.3574660633484164</v>
      </c>
    </row>
    <row r="55" spans="1:12" s="110" customFormat="1" ht="15" customHeight="1" x14ac:dyDescent="0.2">
      <c r="A55" s="120"/>
      <c r="B55" s="119"/>
      <c r="D55" s="267" t="s">
        <v>195</v>
      </c>
      <c r="E55" s="113">
        <v>40.109890109890109</v>
      </c>
      <c r="F55" s="115">
        <v>438</v>
      </c>
      <c r="G55" s="114">
        <v>485</v>
      </c>
      <c r="H55" s="114">
        <v>498</v>
      </c>
      <c r="I55" s="114">
        <v>393</v>
      </c>
      <c r="J55" s="140">
        <v>439</v>
      </c>
      <c r="K55" s="114">
        <v>-1</v>
      </c>
      <c r="L55" s="116">
        <v>-0.22779043280182232</v>
      </c>
    </row>
    <row r="56" spans="1:12" s="110" customFormat="1" ht="15" customHeight="1" x14ac:dyDescent="0.2">
      <c r="A56" s="120"/>
      <c r="B56" s="119" t="s">
        <v>196</v>
      </c>
      <c r="C56" s="258"/>
      <c r="E56" s="113">
        <v>61.772761772761775</v>
      </c>
      <c r="F56" s="115">
        <v>18719</v>
      </c>
      <c r="G56" s="114">
        <v>18612</v>
      </c>
      <c r="H56" s="114">
        <v>18640</v>
      </c>
      <c r="I56" s="114">
        <v>18401</v>
      </c>
      <c r="J56" s="140">
        <v>18522</v>
      </c>
      <c r="K56" s="114">
        <v>197</v>
      </c>
      <c r="L56" s="116">
        <v>1.06360004319188</v>
      </c>
    </row>
    <row r="57" spans="1:12" s="110" customFormat="1" ht="15" customHeight="1" x14ac:dyDescent="0.2">
      <c r="A57" s="120"/>
      <c r="B57" s="119"/>
      <c r="C57" s="258" t="s">
        <v>106</v>
      </c>
      <c r="E57" s="113">
        <v>48.4694695229446</v>
      </c>
      <c r="F57" s="115">
        <v>9073</v>
      </c>
      <c r="G57" s="114">
        <v>9019</v>
      </c>
      <c r="H57" s="114">
        <v>9102</v>
      </c>
      <c r="I57" s="114">
        <v>8994</v>
      </c>
      <c r="J57" s="140">
        <v>9017</v>
      </c>
      <c r="K57" s="114">
        <v>56</v>
      </c>
      <c r="L57" s="116">
        <v>0.62104912942220247</v>
      </c>
    </row>
    <row r="58" spans="1:12" s="110" customFormat="1" ht="15" customHeight="1" x14ac:dyDescent="0.2">
      <c r="A58" s="120"/>
      <c r="B58" s="119"/>
      <c r="C58" s="258" t="s">
        <v>107</v>
      </c>
      <c r="E58" s="113">
        <v>51.5305304770554</v>
      </c>
      <c r="F58" s="115">
        <v>9646</v>
      </c>
      <c r="G58" s="114">
        <v>9593</v>
      </c>
      <c r="H58" s="114">
        <v>9538</v>
      </c>
      <c r="I58" s="114">
        <v>9407</v>
      </c>
      <c r="J58" s="140">
        <v>9505</v>
      </c>
      <c r="K58" s="114">
        <v>141</v>
      </c>
      <c r="L58" s="116">
        <v>1.4834297738032614</v>
      </c>
    </row>
    <row r="59" spans="1:12" s="110" customFormat="1" ht="15" customHeight="1" x14ac:dyDescent="0.2">
      <c r="A59" s="120"/>
      <c r="B59" s="119"/>
      <c r="C59" s="258" t="s">
        <v>105</v>
      </c>
      <c r="D59" s="110" t="s">
        <v>197</v>
      </c>
      <c r="E59" s="113">
        <v>92.846840108980174</v>
      </c>
      <c r="F59" s="115">
        <v>17380</v>
      </c>
      <c r="G59" s="114">
        <v>17260</v>
      </c>
      <c r="H59" s="114">
        <v>17279</v>
      </c>
      <c r="I59" s="114">
        <v>17054</v>
      </c>
      <c r="J59" s="140">
        <v>17121</v>
      </c>
      <c r="K59" s="114">
        <v>259</v>
      </c>
      <c r="L59" s="116">
        <v>1.5127621050172304</v>
      </c>
    </row>
    <row r="60" spans="1:12" s="110" customFormat="1" ht="15" customHeight="1" x14ac:dyDescent="0.2">
      <c r="A60" s="120"/>
      <c r="B60" s="119"/>
      <c r="C60" s="258"/>
      <c r="D60" s="267" t="s">
        <v>198</v>
      </c>
      <c r="E60" s="113">
        <v>46.823935558112773</v>
      </c>
      <c r="F60" s="115">
        <v>8138</v>
      </c>
      <c r="G60" s="114">
        <v>8075</v>
      </c>
      <c r="H60" s="114">
        <v>8152</v>
      </c>
      <c r="I60" s="114">
        <v>8048</v>
      </c>
      <c r="J60" s="140">
        <v>8038</v>
      </c>
      <c r="K60" s="114">
        <v>100</v>
      </c>
      <c r="L60" s="116">
        <v>1.244090569793481</v>
      </c>
    </row>
    <row r="61" spans="1:12" s="110" customFormat="1" ht="15" customHeight="1" x14ac:dyDescent="0.2">
      <c r="A61" s="120"/>
      <c r="B61" s="119"/>
      <c r="C61" s="258"/>
      <c r="D61" s="267" t="s">
        <v>199</v>
      </c>
      <c r="E61" s="113">
        <v>53.176064441887227</v>
      </c>
      <c r="F61" s="115">
        <v>9242</v>
      </c>
      <c r="G61" s="114">
        <v>9185</v>
      </c>
      <c r="H61" s="114">
        <v>9127</v>
      </c>
      <c r="I61" s="114">
        <v>9006</v>
      </c>
      <c r="J61" s="140">
        <v>9083</v>
      </c>
      <c r="K61" s="114">
        <v>159</v>
      </c>
      <c r="L61" s="116">
        <v>1.7505229549708246</v>
      </c>
    </row>
    <row r="62" spans="1:12" s="110" customFormat="1" ht="15" customHeight="1" x14ac:dyDescent="0.2">
      <c r="A62" s="120"/>
      <c r="B62" s="119"/>
      <c r="C62" s="258"/>
      <c r="D62" s="258" t="s">
        <v>200</v>
      </c>
      <c r="E62" s="113">
        <v>7.1531598910198193</v>
      </c>
      <c r="F62" s="115">
        <v>1339</v>
      </c>
      <c r="G62" s="114">
        <v>1352</v>
      </c>
      <c r="H62" s="114">
        <v>1361</v>
      </c>
      <c r="I62" s="114">
        <v>1347</v>
      </c>
      <c r="J62" s="140">
        <v>1401</v>
      </c>
      <c r="K62" s="114">
        <v>-62</v>
      </c>
      <c r="L62" s="116">
        <v>-4.4254104211277658</v>
      </c>
    </row>
    <row r="63" spans="1:12" s="110" customFormat="1" ht="15" customHeight="1" x14ac:dyDescent="0.2">
      <c r="A63" s="120"/>
      <c r="B63" s="119"/>
      <c r="C63" s="258"/>
      <c r="D63" s="267" t="s">
        <v>198</v>
      </c>
      <c r="E63" s="113">
        <v>69.828230022404782</v>
      </c>
      <c r="F63" s="115">
        <v>935</v>
      </c>
      <c r="G63" s="114">
        <v>944</v>
      </c>
      <c r="H63" s="114">
        <v>950</v>
      </c>
      <c r="I63" s="114">
        <v>946</v>
      </c>
      <c r="J63" s="140">
        <v>979</v>
      </c>
      <c r="K63" s="114">
        <v>-44</v>
      </c>
      <c r="L63" s="116">
        <v>-4.4943820224719104</v>
      </c>
    </row>
    <row r="64" spans="1:12" s="110" customFormat="1" ht="15" customHeight="1" x14ac:dyDescent="0.2">
      <c r="A64" s="120"/>
      <c r="B64" s="119"/>
      <c r="C64" s="258"/>
      <c r="D64" s="267" t="s">
        <v>199</v>
      </c>
      <c r="E64" s="113">
        <v>30.171769977595222</v>
      </c>
      <c r="F64" s="115">
        <v>404</v>
      </c>
      <c r="G64" s="114">
        <v>408</v>
      </c>
      <c r="H64" s="114">
        <v>411</v>
      </c>
      <c r="I64" s="114">
        <v>401</v>
      </c>
      <c r="J64" s="140">
        <v>422</v>
      </c>
      <c r="K64" s="114">
        <v>-18</v>
      </c>
      <c r="L64" s="116">
        <v>-4.2654028436018958</v>
      </c>
    </row>
    <row r="65" spans="1:12" s="110" customFormat="1" ht="15" customHeight="1" x14ac:dyDescent="0.2">
      <c r="A65" s="120"/>
      <c r="B65" s="119" t="s">
        <v>201</v>
      </c>
      <c r="C65" s="258"/>
      <c r="E65" s="113">
        <v>9.9330099330099326</v>
      </c>
      <c r="F65" s="115">
        <v>3010</v>
      </c>
      <c r="G65" s="114">
        <v>2968</v>
      </c>
      <c r="H65" s="114">
        <v>2938</v>
      </c>
      <c r="I65" s="114">
        <v>2903</v>
      </c>
      <c r="J65" s="140">
        <v>2896</v>
      </c>
      <c r="K65" s="114">
        <v>114</v>
      </c>
      <c r="L65" s="116">
        <v>3.9364640883977899</v>
      </c>
    </row>
    <row r="66" spans="1:12" s="110" customFormat="1" ht="15" customHeight="1" x14ac:dyDescent="0.2">
      <c r="A66" s="120"/>
      <c r="B66" s="119"/>
      <c r="C66" s="258" t="s">
        <v>106</v>
      </c>
      <c r="E66" s="113">
        <v>43.920265780730894</v>
      </c>
      <c r="F66" s="115">
        <v>1322</v>
      </c>
      <c r="G66" s="114">
        <v>1305</v>
      </c>
      <c r="H66" s="114">
        <v>1293</v>
      </c>
      <c r="I66" s="114">
        <v>1282</v>
      </c>
      <c r="J66" s="140">
        <v>1281</v>
      </c>
      <c r="K66" s="114">
        <v>41</v>
      </c>
      <c r="L66" s="116">
        <v>3.2006245120999219</v>
      </c>
    </row>
    <row r="67" spans="1:12" s="110" customFormat="1" ht="15" customHeight="1" x14ac:dyDescent="0.2">
      <c r="A67" s="120"/>
      <c r="B67" s="119"/>
      <c r="C67" s="258" t="s">
        <v>107</v>
      </c>
      <c r="E67" s="113">
        <v>56.079734219269106</v>
      </c>
      <c r="F67" s="115">
        <v>1688</v>
      </c>
      <c r="G67" s="114">
        <v>1663</v>
      </c>
      <c r="H67" s="114">
        <v>1645</v>
      </c>
      <c r="I67" s="114">
        <v>1621</v>
      </c>
      <c r="J67" s="140">
        <v>1615</v>
      </c>
      <c r="K67" s="114">
        <v>73</v>
      </c>
      <c r="L67" s="116">
        <v>4.5201238390092877</v>
      </c>
    </row>
    <row r="68" spans="1:12" s="110" customFormat="1" ht="15" customHeight="1" x14ac:dyDescent="0.2">
      <c r="A68" s="120"/>
      <c r="B68" s="119"/>
      <c r="C68" s="258" t="s">
        <v>105</v>
      </c>
      <c r="D68" s="110" t="s">
        <v>202</v>
      </c>
      <c r="E68" s="113">
        <v>20.033222591362126</v>
      </c>
      <c r="F68" s="115">
        <v>603</v>
      </c>
      <c r="G68" s="114">
        <v>585</v>
      </c>
      <c r="H68" s="114">
        <v>554</v>
      </c>
      <c r="I68" s="114">
        <v>531</v>
      </c>
      <c r="J68" s="140">
        <v>511</v>
      </c>
      <c r="K68" s="114">
        <v>92</v>
      </c>
      <c r="L68" s="116">
        <v>18.003913894324853</v>
      </c>
    </row>
    <row r="69" spans="1:12" s="110" customFormat="1" ht="15" customHeight="1" x14ac:dyDescent="0.2">
      <c r="A69" s="120"/>
      <c r="B69" s="119"/>
      <c r="C69" s="258"/>
      <c r="D69" s="267" t="s">
        <v>198</v>
      </c>
      <c r="E69" s="113">
        <v>44.112769485903812</v>
      </c>
      <c r="F69" s="115">
        <v>266</v>
      </c>
      <c r="G69" s="114">
        <v>262</v>
      </c>
      <c r="H69" s="114">
        <v>253</v>
      </c>
      <c r="I69" s="114">
        <v>246</v>
      </c>
      <c r="J69" s="140">
        <v>233</v>
      </c>
      <c r="K69" s="114">
        <v>33</v>
      </c>
      <c r="L69" s="116">
        <v>14.163090128755364</v>
      </c>
    </row>
    <row r="70" spans="1:12" s="110" customFormat="1" ht="15" customHeight="1" x14ac:dyDescent="0.2">
      <c r="A70" s="120"/>
      <c r="B70" s="119"/>
      <c r="C70" s="258"/>
      <c r="D70" s="267" t="s">
        <v>199</v>
      </c>
      <c r="E70" s="113">
        <v>55.887230514096188</v>
      </c>
      <c r="F70" s="115">
        <v>337</v>
      </c>
      <c r="G70" s="114">
        <v>323</v>
      </c>
      <c r="H70" s="114">
        <v>301</v>
      </c>
      <c r="I70" s="114">
        <v>285</v>
      </c>
      <c r="J70" s="140">
        <v>278</v>
      </c>
      <c r="K70" s="114">
        <v>59</v>
      </c>
      <c r="L70" s="116">
        <v>21.223021582733814</v>
      </c>
    </row>
    <row r="71" spans="1:12" s="110" customFormat="1" ht="15" customHeight="1" x14ac:dyDescent="0.2">
      <c r="A71" s="120"/>
      <c r="B71" s="119"/>
      <c r="C71" s="258"/>
      <c r="D71" s="110" t="s">
        <v>203</v>
      </c>
      <c r="E71" s="113">
        <v>70.730897009966782</v>
      </c>
      <c r="F71" s="115">
        <v>2129</v>
      </c>
      <c r="G71" s="114">
        <v>2118</v>
      </c>
      <c r="H71" s="114">
        <v>2118</v>
      </c>
      <c r="I71" s="114">
        <v>2106</v>
      </c>
      <c r="J71" s="140">
        <v>2109</v>
      </c>
      <c r="K71" s="114">
        <v>20</v>
      </c>
      <c r="L71" s="116">
        <v>0.94831673779042203</v>
      </c>
    </row>
    <row r="72" spans="1:12" s="110" customFormat="1" ht="15" customHeight="1" x14ac:dyDescent="0.2">
      <c r="A72" s="120"/>
      <c r="B72" s="119"/>
      <c r="C72" s="258"/>
      <c r="D72" s="267" t="s">
        <v>198</v>
      </c>
      <c r="E72" s="113">
        <v>43.165805542508217</v>
      </c>
      <c r="F72" s="115">
        <v>919</v>
      </c>
      <c r="G72" s="114">
        <v>916</v>
      </c>
      <c r="H72" s="114">
        <v>911</v>
      </c>
      <c r="I72" s="114">
        <v>904</v>
      </c>
      <c r="J72" s="140">
        <v>910</v>
      </c>
      <c r="K72" s="114">
        <v>9</v>
      </c>
      <c r="L72" s="116">
        <v>0.98901098901098905</v>
      </c>
    </row>
    <row r="73" spans="1:12" s="110" customFormat="1" ht="15" customHeight="1" x14ac:dyDescent="0.2">
      <c r="A73" s="120"/>
      <c r="B73" s="119"/>
      <c r="C73" s="258"/>
      <c r="D73" s="267" t="s">
        <v>199</v>
      </c>
      <c r="E73" s="113">
        <v>56.834194457491783</v>
      </c>
      <c r="F73" s="115">
        <v>1210</v>
      </c>
      <c r="G73" s="114">
        <v>1202</v>
      </c>
      <c r="H73" s="114">
        <v>1207</v>
      </c>
      <c r="I73" s="114">
        <v>1202</v>
      </c>
      <c r="J73" s="140">
        <v>1199</v>
      </c>
      <c r="K73" s="114">
        <v>11</v>
      </c>
      <c r="L73" s="116">
        <v>0.91743119266055051</v>
      </c>
    </row>
    <row r="74" spans="1:12" s="110" customFormat="1" ht="15" customHeight="1" x14ac:dyDescent="0.2">
      <c r="A74" s="120"/>
      <c r="B74" s="119"/>
      <c r="C74" s="258"/>
      <c r="D74" s="110" t="s">
        <v>204</v>
      </c>
      <c r="E74" s="113">
        <v>9.235880398671096</v>
      </c>
      <c r="F74" s="115">
        <v>278</v>
      </c>
      <c r="G74" s="114">
        <v>265</v>
      </c>
      <c r="H74" s="114">
        <v>266</v>
      </c>
      <c r="I74" s="114">
        <v>266</v>
      </c>
      <c r="J74" s="140">
        <v>276</v>
      </c>
      <c r="K74" s="114">
        <v>2</v>
      </c>
      <c r="L74" s="116">
        <v>0.72463768115942029</v>
      </c>
    </row>
    <row r="75" spans="1:12" s="110" customFormat="1" ht="15" customHeight="1" x14ac:dyDescent="0.2">
      <c r="A75" s="120"/>
      <c r="B75" s="119"/>
      <c r="C75" s="258"/>
      <c r="D75" s="267" t="s">
        <v>198</v>
      </c>
      <c r="E75" s="113">
        <v>49.280575539568346</v>
      </c>
      <c r="F75" s="115">
        <v>137</v>
      </c>
      <c r="G75" s="114">
        <v>127</v>
      </c>
      <c r="H75" s="114">
        <v>129</v>
      </c>
      <c r="I75" s="114">
        <v>132</v>
      </c>
      <c r="J75" s="140">
        <v>138</v>
      </c>
      <c r="K75" s="114">
        <v>-1</v>
      </c>
      <c r="L75" s="116">
        <v>-0.72463768115942029</v>
      </c>
    </row>
    <row r="76" spans="1:12" s="110" customFormat="1" ht="15" customHeight="1" x14ac:dyDescent="0.2">
      <c r="A76" s="120"/>
      <c r="B76" s="119"/>
      <c r="C76" s="258"/>
      <c r="D76" s="267" t="s">
        <v>199</v>
      </c>
      <c r="E76" s="113">
        <v>50.719424460431654</v>
      </c>
      <c r="F76" s="115">
        <v>141</v>
      </c>
      <c r="G76" s="114">
        <v>138</v>
      </c>
      <c r="H76" s="114">
        <v>137</v>
      </c>
      <c r="I76" s="114">
        <v>134</v>
      </c>
      <c r="J76" s="140">
        <v>138</v>
      </c>
      <c r="K76" s="114">
        <v>3</v>
      </c>
      <c r="L76" s="116">
        <v>2.1739130434782608</v>
      </c>
    </row>
    <row r="77" spans="1:12" s="110" customFormat="1" ht="15" customHeight="1" x14ac:dyDescent="0.2">
      <c r="A77" s="534"/>
      <c r="B77" s="119" t="s">
        <v>205</v>
      </c>
      <c r="C77" s="268"/>
      <c r="D77" s="182"/>
      <c r="E77" s="113">
        <v>13.200013200013201</v>
      </c>
      <c r="F77" s="115">
        <v>4000</v>
      </c>
      <c r="G77" s="114">
        <v>3828</v>
      </c>
      <c r="H77" s="114">
        <v>4289</v>
      </c>
      <c r="I77" s="114">
        <v>4328</v>
      </c>
      <c r="J77" s="140">
        <v>4186</v>
      </c>
      <c r="K77" s="114">
        <v>-186</v>
      </c>
      <c r="L77" s="116">
        <v>-4.4433827042522696</v>
      </c>
    </row>
    <row r="78" spans="1:12" s="110" customFormat="1" ht="15" customHeight="1" x14ac:dyDescent="0.2">
      <c r="A78" s="120"/>
      <c r="B78" s="119"/>
      <c r="C78" s="268" t="s">
        <v>106</v>
      </c>
      <c r="D78" s="182"/>
      <c r="E78" s="113">
        <v>61.1</v>
      </c>
      <c r="F78" s="115">
        <v>2444</v>
      </c>
      <c r="G78" s="114">
        <v>2245</v>
      </c>
      <c r="H78" s="114">
        <v>2655</v>
      </c>
      <c r="I78" s="114">
        <v>2720</v>
      </c>
      <c r="J78" s="140">
        <v>2586</v>
      </c>
      <c r="K78" s="114">
        <v>-142</v>
      </c>
      <c r="L78" s="116">
        <v>-5.4911059551430785</v>
      </c>
    </row>
    <row r="79" spans="1:12" s="110" customFormat="1" ht="15" customHeight="1" x14ac:dyDescent="0.2">
      <c r="A79" s="123"/>
      <c r="B79" s="124"/>
      <c r="C79" s="260" t="s">
        <v>107</v>
      </c>
      <c r="D79" s="261"/>
      <c r="E79" s="125">
        <v>38.9</v>
      </c>
      <c r="F79" s="143">
        <v>1556</v>
      </c>
      <c r="G79" s="144">
        <v>1583</v>
      </c>
      <c r="H79" s="144">
        <v>1634</v>
      </c>
      <c r="I79" s="144">
        <v>1608</v>
      </c>
      <c r="J79" s="145">
        <v>1600</v>
      </c>
      <c r="K79" s="144">
        <v>-44</v>
      </c>
      <c r="L79" s="146">
        <v>-2.75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30303</v>
      </c>
      <c r="E11" s="114">
        <v>29978</v>
      </c>
      <c r="F11" s="114">
        <v>30605</v>
      </c>
      <c r="G11" s="114">
        <v>30091</v>
      </c>
      <c r="H11" s="140">
        <v>30058</v>
      </c>
      <c r="I11" s="115">
        <v>245</v>
      </c>
      <c r="J11" s="116">
        <v>0.81509082440614811</v>
      </c>
    </row>
    <row r="12" spans="1:15" s="110" customFormat="1" ht="24.95" customHeight="1" x14ac:dyDescent="0.2">
      <c r="A12" s="193" t="s">
        <v>132</v>
      </c>
      <c r="B12" s="194" t="s">
        <v>133</v>
      </c>
      <c r="C12" s="113">
        <v>2.7324027324027322</v>
      </c>
      <c r="D12" s="115">
        <v>828</v>
      </c>
      <c r="E12" s="114">
        <v>577</v>
      </c>
      <c r="F12" s="114">
        <v>870</v>
      </c>
      <c r="G12" s="114">
        <v>1049</v>
      </c>
      <c r="H12" s="140">
        <v>851</v>
      </c>
      <c r="I12" s="115">
        <v>-23</v>
      </c>
      <c r="J12" s="116">
        <v>-2.7027027027027026</v>
      </c>
    </row>
    <row r="13" spans="1:15" s="110" customFormat="1" ht="24.95" customHeight="1" x14ac:dyDescent="0.2">
      <c r="A13" s="193" t="s">
        <v>134</v>
      </c>
      <c r="B13" s="199" t="s">
        <v>214</v>
      </c>
      <c r="C13" s="113">
        <v>1.2375012375012375</v>
      </c>
      <c r="D13" s="115">
        <v>375</v>
      </c>
      <c r="E13" s="114">
        <v>365</v>
      </c>
      <c r="F13" s="114">
        <v>362</v>
      </c>
      <c r="G13" s="114">
        <v>373</v>
      </c>
      <c r="H13" s="140">
        <v>377</v>
      </c>
      <c r="I13" s="115">
        <v>-2</v>
      </c>
      <c r="J13" s="116">
        <v>-0.5305039787798409</v>
      </c>
    </row>
    <row r="14" spans="1:15" s="287" customFormat="1" ht="24" customHeight="1" x14ac:dyDescent="0.2">
      <c r="A14" s="193" t="s">
        <v>215</v>
      </c>
      <c r="B14" s="199" t="s">
        <v>137</v>
      </c>
      <c r="C14" s="113">
        <v>15.618915618915619</v>
      </c>
      <c r="D14" s="115">
        <v>4733</v>
      </c>
      <c r="E14" s="114">
        <v>4734</v>
      </c>
      <c r="F14" s="114">
        <v>4872</v>
      </c>
      <c r="G14" s="114">
        <v>4791</v>
      </c>
      <c r="H14" s="140">
        <v>4825</v>
      </c>
      <c r="I14" s="115">
        <v>-92</v>
      </c>
      <c r="J14" s="116">
        <v>-1.9067357512953367</v>
      </c>
      <c r="K14" s="110"/>
      <c r="L14" s="110"/>
      <c r="M14" s="110"/>
      <c r="N14" s="110"/>
      <c r="O14" s="110"/>
    </row>
    <row r="15" spans="1:15" s="110" customFormat="1" ht="24.75" customHeight="1" x14ac:dyDescent="0.2">
      <c r="A15" s="193" t="s">
        <v>216</v>
      </c>
      <c r="B15" s="199" t="s">
        <v>217</v>
      </c>
      <c r="C15" s="113">
        <v>6.9399069399069395</v>
      </c>
      <c r="D15" s="115">
        <v>2103</v>
      </c>
      <c r="E15" s="114">
        <v>2081</v>
      </c>
      <c r="F15" s="114">
        <v>2203</v>
      </c>
      <c r="G15" s="114">
        <v>2163</v>
      </c>
      <c r="H15" s="140">
        <v>2182</v>
      </c>
      <c r="I15" s="115">
        <v>-79</v>
      </c>
      <c r="J15" s="116">
        <v>-3.620531622364803</v>
      </c>
    </row>
    <row r="16" spans="1:15" s="287" customFormat="1" ht="24.95" customHeight="1" x14ac:dyDescent="0.2">
      <c r="A16" s="193" t="s">
        <v>218</v>
      </c>
      <c r="B16" s="199" t="s">
        <v>141</v>
      </c>
      <c r="C16" s="113">
        <v>6.0753060753060755</v>
      </c>
      <c r="D16" s="115">
        <v>1841</v>
      </c>
      <c r="E16" s="114">
        <v>1863</v>
      </c>
      <c r="F16" s="114">
        <v>1873</v>
      </c>
      <c r="G16" s="114">
        <v>1837</v>
      </c>
      <c r="H16" s="140">
        <v>1811</v>
      </c>
      <c r="I16" s="115">
        <v>30</v>
      </c>
      <c r="J16" s="116">
        <v>1.6565433462175594</v>
      </c>
      <c r="K16" s="110"/>
      <c r="L16" s="110"/>
      <c r="M16" s="110"/>
      <c r="N16" s="110"/>
      <c r="O16" s="110"/>
    </row>
    <row r="17" spans="1:15" s="110" customFormat="1" ht="24.95" customHeight="1" x14ac:dyDescent="0.2">
      <c r="A17" s="193" t="s">
        <v>219</v>
      </c>
      <c r="B17" s="199" t="s">
        <v>220</v>
      </c>
      <c r="C17" s="113">
        <v>2.6037026037026036</v>
      </c>
      <c r="D17" s="115">
        <v>789</v>
      </c>
      <c r="E17" s="114">
        <v>790</v>
      </c>
      <c r="F17" s="114">
        <v>796</v>
      </c>
      <c r="G17" s="114">
        <v>791</v>
      </c>
      <c r="H17" s="140">
        <v>832</v>
      </c>
      <c r="I17" s="115">
        <v>-43</v>
      </c>
      <c r="J17" s="116">
        <v>-5.1682692307692308</v>
      </c>
    </row>
    <row r="18" spans="1:15" s="287" customFormat="1" ht="24.95" customHeight="1" x14ac:dyDescent="0.2">
      <c r="A18" s="201" t="s">
        <v>144</v>
      </c>
      <c r="B18" s="202" t="s">
        <v>145</v>
      </c>
      <c r="C18" s="113">
        <v>11.21011121011121</v>
      </c>
      <c r="D18" s="115">
        <v>3397</v>
      </c>
      <c r="E18" s="114">
        <v>3329</v>
      </c>
      <c r="F18" s="114">
        <v>3514</v>
      </c>
      <c r="G18" s="114">
        <v>3400</v>
      </c>
      <c r="H18" s="140">
        <v>3354</v>
      </c>
      <c r="I18" s="115">
        <v>43</v>
      </c>
      <c r="J18" s="116">
        <v>1.2820512820512822</v>
      </c>
      <c r="K18" s="110"/>
      <c r="L18" s="110"/>
      <c r="M18" s="110"/>
      <c r="N18" s="110"/>
      <c r="O18" s="110"/>
    </row>
    <row r="19" spans="1:15" s="110" customFormat="1" ht="24.95" customHeight="1" x14ac:dyDescent="0.2">
      <c r="A19" s="193" t="s">
        <v>146</v>
      </c>
      <c r="B19" s="199" t="s">
        <v>147</v>
      </c>
      <c r="C19" s="113">
        <v>16.265716265716264</v>
      </c>
      <c r="D19" s="115">
        <v>4929</v>
      </c>
      <c r="E19" s="114">
        <v>4991</v>
      </c>
      <c r="F19" s="114">
        <v>5023</v>
      </c>
      <c r="G19" s="114">
        <v>4877</v>
      </c>
      <c r="H19" s="140">
        <v>4917</v>
      </c>
      <c r="I19" s="115">
        <v>12</v>
      </c>
      <c r="J19" s="116">
        <v>0.24405125076266015</v>
      </c>
    </row>
    <row r="20" spans="1:15" s="287" customFormat="1" ht="24.95" customHeight="1" x14ac:dyDescent="0.2">
      <c r="A20" s="193" t="s">
        <v>148</v>
      </c>
      <c r="B20" s="199" t="s">
        <v>149</v>
      </c>
      <c r="C20" s="113">
        <v>4.6827046827046823</v>
      </c>
      <c r="D20" s="115">
        <v>1419</v>
      </c>
      <c r="E20" s="114">
        <v>1472</v>
      </c>
      <c r="F20" s="114">
        <v>1431</v>
      </c>
      <c r="G20" s="114">
        <v>1358</v>
      </c>
      <c r="H20" s="140">
        <v>1336</v>
      </c>
      <c r="I20" s="115">
        <v>83</v>
      </c>
      <c r="J20" s="116">
        <v>6.2125748502994016</v>
      </c>
      <c r="K20" s="110"/>
      <c r="L20" s="110"/>
      <c r="M20" s="110"/>
      <c r="N20" s="110"/>
      <c r="O20" s="110"/>
    </row>
    <row r="21" spans="1:15" s="110" customFormat="1" ht="24.95" customHeight="1" x14ac:dyDescent="0.2">
      <c r="A21" s="201" t="s">
        <v>150</v>
      </c>
      <c r="B21" s="202" t="s">
        <v>151</v>
      </c>
      <c r="C21" s="113">
        <v>3.7092037092037091</v>
      </c>
      <c r="D21" s="115">
        <v>1124</v>
      </c>
      <c r="E21" s="114">
        <v>1159</v>
      </c>
      <c r="F21" s="114">
        <v>1171</v>
      </c>
      <c r="G21" s="114">
        <v>1155</v>
      </c>
      <c r="H21" s="140">
        <v>1144</v>
      </c>
      <c r="I21" s="115">
        <v>-20</v>
      </c>
      <c r="J21" s="116">
        <v>-1.7482517482517483</v>
      </c>
    </row>
    <row r="22" spans="1:15" s="110" customFormat="1" ht="24.95" customHeight="1" x14ac:dyDescent="0.2">
      <c r="A22" s="201" t="s">
        <v>152</v>
      </c>
      <c r="B22" s="199" t="s">
        <v>153</v>
      </c>
      <c r="C22" s="113">
        <v>1.1715011715011716</v>
      </c>
      <c r="D22" s="115">
        <v>355</v>
      </c>
      <c r="E22" s="114">
        <v>351</v>
      </c>
      <c r="F22" s="114">
        <v>345</v>
      </c>
      <c r="G22" s="114">
        <v>334</v>
      </c>
      <c r="H22" s="140">
        <v>336</v>
      </c>
      <c r="I22" s="115">
        <v>19</v>
      </c>
      <c r="J22" s="116">
        <v>5.6547619047619051</v>
      </c>
    </row>
    <row r="23" spans="1:15" s="110" customFormat="1" ht="24.95" customHeight="1" x14ac:dyDescent="0.2">
      <c r="A23" s="193" t="s">
        <v>154</v>
      </c>
      <c r="B23" s="199" t="s">
        <v>155</v>
      </c>
      <c r="C23" s="113">
        <v>2.055902055902056</v>
      </c>
      <c r="D23" s="115">
        <v>623</v>
      </c>
      <c r="E23" s="114">
        <v>616</v>
      </c>
      <c r="F23" s="114">
        <v>612</v>
      </c>
      <c r="G23" s="114">
        <v>608</v>
      </c>
      <c r="H23" s="140">
        <v>615</v>
      </c>
      <c r="I23" s="115">
        <v>8</v>
      </c>
      <c r="J23" s="116">
        <v>1.3008130081300813</v>
      </c>
    </row>
    <row r="24" spans="1:15" s="110" customFormat="1" ht="24.95" customHeight="1" x14ac:dyDescent="0.2">
      <c r="A24" s="193" t="s">
        <v>156</v>
      </c>
      <c r="B24" s="199" t="s">
        <v>221</v>
      </c>
      <c r="C24" s="113">
        <v>7.0950070950070954</v>
      </c>
      <c r="D24" s="115">
        <v>2150</v>
      </c>
      <c r="E24" s="114">
        <v>2154</v>
      </c>
      <c r="F24" s="114">
        <v>2158</v>
      </c>
      <c r="G24" s="114">
        <v>2107</v>
      </c>
      <c r="H24" s="140">
        <v>2147</v>
      </c>
      <c r="I24" s="115">
        <v>3</v>
      </c>
      <c r="J24" s="116">
        <v>0.13972985561248252</v>
      </c>
    </row>
    <row r="25" spans="1:15" s="110" customFormat="1" ht="24.95" customHeight="1" x14ac:dyDescent="0.2">
      <c r="A25" s="193" t="s">
        <v>222</v>
      </c>
      <c r="B25" s="204" t="s">
        <v>159</v>
      </c>
      <c r="C25" s="113">
        <v>6.124806124806125</v>
      </c>
      <c r="D25" s="115">
        <v>1856</v>
      </c>
      <c r="E25" s="114">
        <v>1785</v>
      </c>
      <c r="F25" s="114">
        <v>1883</v>
      </c>
      <c r="G25" s="114">
        <v>1811</v>
      </c>
      <c r="H25" s="140">
        <v>1867</v>
      </c>
      <c r="I25" s="115">
        <v>-11</v>
      </c>
      <c r="J25" s="116">
        <v>-0.58918050348152118</v>
      </c>
    </row>
    <row r="26" spans="1:15" s="110" customFormat="1" ht="24.95" customHeight="1" x14ac:dyDescent="0.2">
      <c r="A26" s="201">
        <v>782.78300000000002</v>
      </c>
      <c r="B26" s="203" t="s">
        <v>160</v>
      </c>
      <c r="C26" s="113">
        <v>0.25080025080025081</v>
      </c>
      <c r="D26" s="115">
        <v>76</v>
      </c>
      <c r="E26" s="114">
        <v>74</v>
      </c>
      <c r="F26" s="114">
        <v>94</v>
      </c>
      <c r="G26" s="114">
        <v>89</v>
      </c>
      <c r="H26" s="140">
        <v>130</v>
      </c>
      <c r="I26" s="115">
        <v>-54</v>
      </c>
      <c r="J26" s="116">
        <v>-41.53846153846154</v>
      </c>
    </row>
    <row r="27" spans="1:15" s="110" customFormat="1" ht="24.95" customHeight="1" x14ac:dyDescent="0.2">
      <c r="A27" s="193" t="s">
        <v>161</v>
      </c>
      <c r="B27" s="199" t="s">
        <v>223</v>
      </c>
      <c r="C27" s="113">
        <v>5.8806058806058807</v>
      </c>
      <c r="D27" s="115">
        <v>1782</v>
      </c>
      <c r="E27" s="114">
        <v>1758</v>
      </c>
      <c r="F27" s="114">
        <v>1739</v>
      </c>
      <c r="G27" s="114">
        <v>1712</v>
      </c>
      <c r="H27" s="140">
        <v>1709</v>
      </c>
      <c r="I27" s="115">
        <v>73</v>
      </c>
      <c r="J27" s="116">
        <v>4.2715038033937978</v>
      </c>
    </row>
    <row r="28" spans="1:15" s="110" customFormat="1" ht="24.95" customHeight="1" x14ac:dyDescent="0.2">
      <c r="A28" s="193" t="s">
        <v>163</v>
      </c>
      <c r="B28" s="199" t="s">
        <v>164</v>
      </c>
      <c r="C28" s="113">
        <v>4.5936045936045939</v>
      </c>
      <c r="D28" s="115">
        <v>1392</v>
      </c>
      <c r="E28" s="114">
        <v>1381</v>
      </c>
      <c r="F28" s="114">
        <v>1360</v>
      </c>
      <c r="G28" s="114">
        <v>1301</v>
      </c>
      <c r="H28" s="140">
        <v>1304</v>
      </c>
      <c r="I28" s="115">
        <v>88</v>
      </c>
      <c r="J28" s="116">
        <v>6.7484662576687118</v>
      </c>
    </row>
    <row r="29" spans="1:15" s="110" customFormat="1" ht="24.95" customHeight="1" x14ac:dyDescent="0.2">
      <c r="A29" s="193">
        <v>86</v>
      </c>
      <c r="B29" s="199" t="s">
        <v>165</v>
      </c>
      <c r="C29" s="113">
        <v>10.596310596310596</v>
      </c>
      <c r="D29" s="115">
        <v>3211</v>
      </c>
      <c r="E29" s="114">
        <v>3180</v>
      </c>
      <c r="F29" s="114">
        <v>3145</v>
      </c>
      <c r="G29" s="114">
        <v>3101</v>
      </c>
      <c r="H29" s="140">
        <v>3123</v>
      </c>
      <c r="I29" s="115">
        <v>88</v>
      </c>
      <c r="J29" s="116">
        <v>2.8178033941722704</v>
      </c>
    </row>
    <row r="30" spans="1:15" s="110" customFormat="1" ht="24.95" customHeight="1" x14ac:dyDescent="0.2">
      <c r="A30" s="193">
        <v>87.88</v>
      </c>
      <c r="B30" s="204" t="s">
        <v>166</v>
      </c>
      <c r="C30" s="113">
        <v>3.9963039963039964</v>
      </c>
      <c r="D30" s="115">
        <v>1211</v>
      </c>
      <c r="E30" s="114">
        <v>1208</v>
      </c>
      <c r="F30" s="114">
        <v>1171</v>
      </c>
      <c r="G30" s="114">
        <v>1152</v>
      </c>
      <c r="H30" s="140">
        <v>1143</v>
      </c>
      <c r="I30" s="115">
        <v>68</v>
      </c>
      <c r="J30" s="116">
        <v>5.9492563429571304</v>
      </c>
    </row>
    <row r="31" spans="1:15" s="110" customFormat="1" ht="24.95" customHeight="1" x14ac:dyDescent="0.2">
      <c r="A31" s="193" t="s">
        <v>167</v>
      </c>
      <c r="B31" s="199" t="s">
        <v>168</v>
      </c>
      <c r="C31" s="113">
        <v>2.7753027753027752</v>
      </c>
      <c r="D31" s="115">
        <v>841</v>
      </c>
      <c r="E31" s="114">
        <v>843</v>
      </c>
      <c r="F31" s="114">
        <v>854</v>
      </c>
      <c r="G31" s="114">
        <v>872</v>
      </c>
      <c r="H31" s="140">
        <v>880</v>
      </c>
      <c r="I31" s="115">
        <v>-39</v>
      </c>
      <c r="J31" s="116">
        <v>-4.4318181818181817</v>
      </c>
    </row>
    <row r="32" spans="1:15" s="110" customFormat="1" ht="24.95" customHeight="1" x14ac:dyDescent="0.2">
      <c r="A32" s="193"/>
      <c r="B32" s="288" t="s">
        <v>224</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2.7324027324027322</v>
      </c>
      <c r="D34" s="115">
        <v>828</v>
      </c>
      <c r="E34" s="114">
        <v>577</v>
      </c>
      <c r="F34" s="114">
        <v>870</v>
      </c>
      <c r="G34" s="114">
        <v>1049</v>
      </c>
      <c r="H34" s="140">
        <v>851</v>
      </c>
      <c r="I34" s="115">
        <v>-23</v>
      </c>
      <c r="J34" s="116">
        <v>-2.7027027027027026</v>
      </c>
    </row>
    <row r="35" spans="1:10" s="110" customFormat="1" ht="24.95" customHeight="1" x14ac:dyDescent="0.2">
      <c r="A35" s="292" t="s">
        <v>171</v>
      </c>
      <c r="B35" s="293" t="s">
        <v>172</v>
      </c>
      <c r="C35" s="113">
        <v>28.066528066528065</v>
      </c>
      <c r="D35" s="115">
        <v>8505</v>
      </c>
      <c r="E35" s="114">
        <v>8428</v>
      </c>
      <c r="F35" s="114">
        <v>8748</v>
      </c>
      <c r="G35" s="114">
        <v>8564</v>
      </c>
      <c r="H35" s="140">
        <v>8556</v>
      </c>
      <c r="I35" s="115">
        <v>-51</v>
      </c>
      <c r="J35" s="116">
        <v>-0.59607293127629735</v>
      </c>
    </row>
    <row r="36" spans="1:10" s="110" customFormat="1" ht="24.95" customHeight="1" x14ac:dyDescent="0.2">
      <c r="A36" s="294" t="s">
        <v>173</v>
      </c>
      <c r="B36" s="295" t="s">
        <v>174</v>
      </c>
      <c r="C36" s="125">
        <v>69.197769197769205</v>
      </c>
      <c r="D36" s="143">
        <v>20969</v>
      </c>
      <c r="E36" s="144">
        <v>20972</v>
      </c>
      <c r="F36" s="144">
        <v>20986</v>
      </c>
      <c r="G36" s="144">
        <v>20477</v>
      </c>
      <c r="H36" s="145">
        <v>20651</v>
      </c>
      <c r="I36" s="143">
        <v>318</v>
      </c>
      <c r="J36" s="146">
        <v>1.5398770035349378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2020-09-25T09:32:18Z</dcterms:created>
  <dcterms:modified xsi:type="dcterms:W3CDTF">2020-09-28T08:09:24Z</dcterms:modified>
</cp:coreProperties>
</file>