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K75" i="24" s="1"/>
  <c r="G75" i="24"/>
  <c r="F75" i="24"/>
  <c r="E75" i="24"/>
  <c r="L74" i="24"/>
  <c r="H74" i="24" s="1"/>
  <c r="K74" i="24" s="1"/>
  <c r="I74" i="24"/>
  <c r="G74" i="24"/>
  <c r="F74" i="24"/>
  <c r="E74" i="24"/>
  <c r="L73" i="24"/>
  <c r="H73" i="24" s="1"/>
  <c r="G73" i="24"/>
  <c r="F73" i="24"/>
  <c r="E73" i="24"/>
  <c r="L72" i="24"/>
  <c r="H72" i="24" s="1"/>
  <c r="K72" i="24" s="1"/>
  <c r="I72" i="24"/>
  <c r="G72" i="24"/>
  <c r="F72" i="24"/>
  <c r="E72" i="24"/>
  <c r="L71" i="24"/>
  <c r="H71" i="24" s="1"/>
  <c r="K71" i="24" s="1"/>
  <c r="G71" i="24"/>
  <c r="F71" i="24"/>
  <c r="E71" i="24"/>
  <c r="L70" i="24"/>
  <c r="H70" i="24" s="1"/>
  <c r="K70" i="24" s="1"/>
  <c r="G70" i="24"/>
  <c r="F70" i="24"/>
  <c r="E70" i="24"/>
  <c r="L69" i="24"/>
  <c r="H69" i="24" s="1"/>
  <c r="G69" i="24"/>
  <c r="F69" i="24"/>
  <c r="E69" i="24"/>
  <c r="L68" i="24"/>
  <c r="H68" i="24" s="1"/>
  <c r="K68" i="24" s="1"/>
  <c r="I68" i="24"/>
  <c r="G68" i="24"/>
  <c r="F68" i="24"/>
  <c r="E68" i="24"/>
  <c r="L67" i="24"/>
  <c r="H67" i="24" s="1"/>
  <c r="K67" i="24" s="1"/>
  <c r="G67" i="24"/>
  <c r="F67" i="24"/>
  <c r="E67" i="24"/>
  <c r="L66" i="24"/>
  <c r="H66" i="24" s="1"/>
  <c r="K66" i="24" s="1"/>
  <c r="G66" i="24"/>
  <c r="F66" i="24"/>
  <c r="E66" i="24"/>
  <c r="L65" i="24"/>
  <c r="H65" i="24" s="1"/>
  <c r="G65" i="24"/>
  <c r="F65" i="24"/>
  <c r="E65" i="24"/>
  <c r="L64" i="24"/>
  <c r="H64" i="24" s="1"/>
  <c r="K64" i="24" s="1"/>
  <c r="I64" i="24"/>
  <c r="G64" i="24"/>
  <c r="F64" i="24"/>
  <c r="E64" i="24"/>
  <c r="L63" i="24"/>
  <c r="H63" i="24" s="1"/>
  <c r="K63" i="24" s="1"/>
  <c r="G63" i="24"/>
  <c r="F63" i="24"/>
  <c r="E63" i="24"/>
  <c r="L62" i="24"/>
  <c r="H62" i="24" s="1"/>
  <c r="K62" i="24" s="1"/>
  <c r="G62" i="24"/>
  <c r="F62" i="24"/>
  <c r="E62" i="24"/>
  <c r="L61" i="24"/>
  <c r="H61" i="24" s="1"/>
  <c r="G61" i="24"/>
  <c r="F61" i="24"/>
  <c r="E61" i="24"/>
  <c r="L60" i="24"/>
  <c r="H60" i="24" s="1"/>
  <c r="K60" i="24" s="1"/>
  <c r="I60" i="24"/>
  <c r="G60" i="24"/>
  <c r="F60" i="24"/>
  <c r="E60" i="24"/>
  <c r="L59" i="24"/>
  <c r="H59" i="24" s="1"/>
  <c r="K59" i="24" s="1"/>
  <c r="G59" i="24"/>
  <c r="F59" i="24"/>
  <c r="E59" i="24"/>
  <c r="L58" i="24"/>
  <c r="H58" i="24" s="1"/>
  <c r="K58" i="24" s="1"/>
  <c r="G58" i="24"/>
  <c r="F58" i="24"/>
  <c r="E58" i="24"/>
  <c r="L57" i="24"/>
  <c r="H57" i="24" s="1"/>
  <c r="G57" i="24"/>
  <c r="F57" i="24"/>
  <c r="E57" i="24"/>
  <c r="L56" i="24"/>
  <c r="H56" i="24" s="1"/>
  <c r="K56" i="24" s="1"/>
  <c r="I56" i="24"/>
  <c r="G56" i="24"/>
  <c r="F56" i="24"/>
  <c r="E56" i="24"/>
  <c r="L55" i="24"/>
  <c r="H55" i="24" s="1"/>
  <c r="K55" i="24" s="1"/>
  <c r="G55" i="24"/>
  <c r="F55" i="24"/>
  <c r="E55" i="24"/>
  <c r="L54" i="24"/>
  <c r="H54" i="24" s="1"/>
  <c r="K54" i="24" s="1"/>
  <c r="G54" i="24"/>
  <c r="F54" i="24"/>
  <c r="E54" i="24"/>
  <c r="L53" i="24"/>
  <c r="H53" i="24" s="1"/>
  <c r="G53" i="24"/>
  <c r="F53" i="24"/>
  <c r="E53" i="24"/>
  <c r="L52" i="24"/>
  <c r="H52" i="24" s="1"/>
  <c r="K52" i="24" s="1"/>
  <c r="I52" i="24"/>
  <c r="G52" i="24"/>
  <c r="F52" i="24"/>
  <c r="E52" i="24"/>
  <c r="L51" i="24"/>
  <c r="H51" i="24" s="1"/>
  <c r="K51" i="24" s="1"/>
  <c r="G51" i="24"/>
  <c r="F51" i="24"/>
  <c r="E51" i="24"/>
  <c r="I44" i="24"/>
  <c r="G44" i="24"/>
  <c r="F44" i="24"/>
  <c r="C44" i="24"/>
  <c r="M44" i="24" s="1"/>
  <c r="B44" i="24"/>
  <c r="D44" i="24" s="1"/>
  <c r="E43" i="24"/>
  <c r="C43" i="24"/>
  <c r="B43" i="24"/>
  <c r="K43" i="24" s="1"/>
  <c r="I42" i="24"/>
  <c r="G42" i="24"/>
  <c r="F42" i="24"/>
  <c r="C42" i="24"/>
  <c r="M42" i="24" s="1"/>
  <c r="B42" i="24"/>
  <c r="D42" i="24" s="1"/>
  <c r="M41" i="24"/>
  <c r="K41" i="24"/>
  <c r="J41" i="24"/>
  <c r="C41" i="24"/>
  <c r="B41" i="24"/>
  <c r="I40" i="24"/>
  <c r="G40" i="24"/>
  <c r="F40" i="24"/>
  <c r="C40" i="24"/>
  <c r="M40" i="24" s="1"/>
  <c r="B40" i="24"/>
  <c r="D40" i="24" s="1"/>
  <c r="C37" i="24"/>
  <c r="M36" i="24"/>
  <c r="L36" i="24"/>
  <c r="K36" i="24"/>
  <c r="J36" i="24"/>
  <c r="I36" i="24"/>
  <c r="H36" i="24"/>
  <c r="G36" i="24"/>
  <c r="F36" i="24"/>
  <c r="E36" i="24"/>
  <c r="D36" i="24"/>
  <c r="D26" i="24"/>
  <c r="G8" i="24"/>
  <c r="L57" i="15"/>
  <c r="K57" i="15"/>
  <c r="C38" i="24"/>
  <c r="C35" i="24"/>
  <c r="C34" i="24"/>
  <c r="M34" i="24" s="1"/>
  <c r="C33" i="24"/>
  <c r="C32" i="24"/>
  <c r="C31" i="24"/>
  <c r="C30" i="24"/>
  <c r="C29" i="24"/>
  <c r="I29" i="24" s="1"/>
  <c r="C28" i="24"/>
  <c r="C27" i="24"/>
  <c r="C26" i="24"/>
  <c r="C25" i="24"/>
  <c r="C24" i="24"/>
  <c r="C23" i="24"/>
  <c r="C22" i="24"/>
  <c r="G22" i="24" s="1"/>
  <c r="C21" i="24"/>
  <c r="C20" i="24"/>
  <c r="C19" i="24"/>
  <c r="C18" i="24"/>
  <c r="M18" i="24" s="1"/>
  <c r="C17" i="24"/>
  <c r="C16" i="24"/>
  <c r="C15" i="24"/>
  <c r="C9" i="24"/>
  <c r="C8" i="24"/>
  <c r="C7" i="24"/>
  <c r="B45"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17" i="24" l="1"/>
  <c r="D17" i="24"/>
  <c r="J17" i="24"/>
  <c r="K17" i="24"/>
  <c r="H17" i="24"/>
  <c r="F21" i="24"/>
  <c r="D21" i="24"/>
  <c r="J21" i="24"/>
  <c r="K21" i="24"/>
  <c r="H21" i="24"/>
  <c r="F31" i="24"/>
  <c r="D31" i="24"/>
  <c r="J31" i="24"/>
  <c r="K31" i="24"/>
  <c r="H31" i="24"/>
  <c r="F15" i="24"/>
  <c r="D15" i="24"/>
  <c r="J15" i="24"/>
  <c r="K15" i="24"/>
  <c r="H15" i="24"/>
  <c r="K28" i="24"/>
  <c r="J28" i="24"/>
  <c r="H28" i="24"/>
  <c r="F28" i="24"/>
  <c r="D28" i="24"/>
  <c r="K8" i="24"/>
  <c r="J8" i="24"/>
  <c r="F8" i="24"/>
  <c r="D8" i="24"/>
  <c r="H8" i="24"/>
  <c r="F19" i="24"/>
  <c r="D19" i="24"/>
  <c r="J19" i="24"/>
  <c r="K19" i="24"/>
  <c r="H19" i="24"/>
  <c r="G7" i="24"/>
  <c r="M7" i="24"/>
  <c r="E7" i="24"/>
  <c r="L7" i="24"/>
  <c r="I7" i="24"/>
  <c r="G17" i="24"/>
  <c r="M17" i="24"/>
  <c r="E17" i="24"/>
  <c r="L17" i="24"/>
  <c r="I17" i="24"/>
  <c r="G33" i="24"/>
  <c r="M33" i="24"/>
  <c r="E33" i="24"/>
  <c r="L33" i="24"/>
  <c r="I33" i="24"/>
  <c r="I28" i="24"/>
  <c r="M28" i="24"/>
  <c r="L28" i="24"/>
  <c r="G28" i="24"/>
  <c r="E28" i="24"/>
  <c r="K18" i="24"/>
  <c r="J18" i="24"/>
  <c r="H18" i="24"/>
  <c r="F18" i="24"/>
  <c r="D18" i="24"/>
  <c r="K24" i="24"/>
  <c r="J24" i="24"/>
  <c r="H24" i="24"/>
  <c r="F24" i="24"/>
  <c r="D24" i="24"/>
  <c r="F27" i="24"/>
  <c r="D27" i="24"/>
  <c r="J27" i="24"/>
  <c r="H27" i="24"/>
  <c r="K30" i="24"/>
  <c r="J30" i="24"/>
  <c r="H30" i="24"/>
  <c r="F30" i="24"/>
  <c r="D30" i="24"/>
  <c r="F33" i="24"/>
  <c r="D33" i="24"/>
  <c r="J33" i="24"/>
  <c r="K33" i="24"/>
  <c r="H33" i="24"/>
  <c r="H37" i="24"/>
  <c r="F37" i="24"/>
  <c r="D37" i="24"/>
  <c r="K37" i="24"/>
  <c r="J37" i="24"/>
  <c r="I20" i="24"/>
  <c r="E20" i="24"/>
  <c r="M20" i="24"/>
  <c r="G20" i="24"/>
  <c r="G23" i="24"/>
  <c r="M23" i="24"/>
  <c r="E23" i="24"/>
  <c r="L23" i="24"/>
  <c r="I23" i="24"/>
  <c r="F9" i="24"/>
  <c r="J9" i="24"/>
  <c r="H9" i="24"/>
  <c r="D9" i="24"/>
  <c r="I8" i="24"/>
  <c r="M8" i="24"/>
  <c r="L8" i="24"/>
  <c r="E8" i="24"/>
  <c r="C14" i="24"/>
  <c r="C6" i="24"/>
  <c r="I30" i="24"/>
  <c r="M30" i="24"/>
  <c r="L30" i="24"/>
  <c r="G30" i="24"/>
  <c r="E30" i="24"/>
  <c r="L20" i="24"/>
  <c r="K53" i="24"/>
  <c r="I53" i="24"/>
  <c r="J53" i="24"/>
  <c r="K16" i="24"/>
  <c r="J16" i="24"/>
  <c r="H16" i="24"/>
  <c r="F16" i="24"/>
  <c r="D16" i="24"/>
  <c r="I24" i="24"/>
  <c r="M24" i="24"/>
  <c r="L24" i="24"/>
  <c r="G24" i="24"/>
  <c r="G27" i="24"/>
  <c r="M27" i="24"/>
  <c r="E27" i="24"/>
  <c r="L27" i="24"/>
  <c r="I27" i="24"/>
  <c r="K57" i="24"/>
  <c r="I57" i="24"/>
  <c r="J57" i="24"/>
  <c r="F7" i="24"/>
  <c r="J7" i="24"/>
  <c r="K7" i="24"/>
  <c r="H7" i="24"/>
  <c r="D7" i="24"/>
  <c r="K34" i="24"/>
  <c r="J34" i="24"/>
  <c r="H34" i="24"/>
  <c r="F34" i="24"/>
  <c r="D34" i="24"/>
  <c r="K22" i="24"/>
  <c r="J22" i="24"/>
  <c r="H22" i="24"/>
  <c r="F22" i="24"/>
  <c r="D22" i="24"/>
  <c r="F25" i="24"/>
  <c r="D25" i="24"/>
  <c r="J25" i="24"/>
  <c r="H25" i="24"/>
  <c r="K25" i="24"/>
  <c r="D38" i="24"/>
  <c r="K38" i="24"/>
  <c r="J38" i="24"/>
  <c r="H38" i="24"/>
  <c r="F38" i="24"/>
  <c r="G9" i="24"/>
  <c r="M9" i="24"/>
  <c r="E9" i="24"/>
  <c r="L9" i="24"/>
  <c r="I9" i="24"/>
  <c r="I18" i="24"/>
  <c r="G18" i="24"/>
  <c r="E18" i="24"/>
  <c r="L18" i="24"/>
  <c r="G21" i="24"/>
  <c r="M21" i="24"/>
  <c r="E21" i="24"/>
  <c r="L21" i="24"/>
  <c r="I21" i="24"/>
  <c r="I34" i="24"/>
  <c r="G34" i="24"/>
  <c r="E34" i="24"/>
  <c r="L34" i="24"/>
  <c r="M38" i="24"/>
  <c r="E38" i="24"/>
  <c r="L38" i="24"/>
  <c r="G38" i="24"/>
  <c r="I38" i="24"/>
  <c r="E24" i="24"/>
  <c r="K61" i="24"/>
  <c r="I61" i="24"/>
  <c r="J61" i="24"/>
  <c r="I37" i="24"/>
  <c r="G37" i="24"/>
  <c r="L37" i="24"/>
  <c r="M37" i="24"/>
  <c r="E37" i="24"/>
  <c r="K65" i="24"/>
  <c r="I65" i="24"/>
  <c r="J65" i="24"/>
  <c r="K26" i="24"/>
  <c r="J26" i="24"/>
  <c r="H26" i="24"/>
  <c r="F26" i="24"/>
  <c r="K32" i="24"/>
  <c r="J32" i="24"/>
  <c r="H32" i="24"/>
  <c r="F32" i="24"/>
  <c r="D32" i="24"/>
  <c r="F35" i="24"/>
  <c r="D35" i="24"/>
  <c r="J35" i="24"/>
  <c r="K35" i="24"/>
  <c r="H35" i="24"/>
  <c r="H45" i="24"/>
  <c r="F45" i="24"/>
  <c r="D45" i="24"/>
  <c r="K45" i="24"/>
  <c r="J45" i="24"/>
  <c r="I22" i="24"/>
  <c r="M22" i="24"/>
  <c r="L22" i="24"/>
  <c r="E22" i="24"/>
  <c r="G25" i="24"/>
  <c r="M25" i="24"/>
  <c r="E25" i="24"/>
  <c r="L25" i="24"/>
  <c r="I25" i="24"/>
  <c r="C45" i="24"/>
  <c r="C39" i="24"/>
  <c r="K9" i="24"/>
  <c r="K27" i="24"/>
  <c r="B39" i="24"/>
  <c r="K69" i="24"/>
  <c r="I69" i="24"/>
  <c r="J69" i="24"/>
  <c r="B14" i="24"/>
  <c r="B6" i="24"/>
  <c r="G15" i="24"/>
  <c r="M15" i="24"/>
  <c r="E15" i="24"/>
  <c r="L15" i="24"/>
  <c r="I15" i="24"/>
  <c r="K20" i="24"/>
  <c r="J20" i="24"/>
  <c r="H20" i="24"/>
  <c r="F20" i="24"/>
  <c r="D20" i="24"/>
  <c r="F23" i="24"/>
  <c r="D23" i="24"/>
  <c r="J23" i="24"/>
  <c r="K23" i="24"/>
  <c r="H23" i="24"/>
  <c r="F29" i="24"/>
  <c r="D29" i="24"/>
  <c r="J29" i="24"/>
  <c r="K29" i="24"/>
  <c r="H29" i="24"/>
  <c r="I16" i="24"/>
  <c r="L16" i="24"/>
  <c r="G16" i="24"/>
  <c r="E16" i="24"/>
  <c r="M16" i="24"/>
  <c r="G19" i="24"/>
  <c r="M19" i="24"/>
  <c r="E19" i="24"/>
  <c r="L19" i="24"/>
  <c r="I19" i="24"/>
  <c r="I32" i="24"/>
  <c r="L32" i="24"/>
  <c r="G32" i="24"/>
  <c r="E32" i="24"/>
  <c r="M32" i="24"/>
  <c r="G35" i="24"/>
  <c r="M35" i="24"/>
  <c r="E35" i="24"/>
  <c r="L35" i="24"/>
  <c r="I35" i="24"/>
  <c r="K73" i="24"/>
  <c r="K77" i="24" s="1"/>
  <c r="I73" i="24"/>
  <c r="J73" i="24"/>
  <c r="G31" i="24"/>
  <c r="M31" i="24"/>
  <c r="E31" i="24"/>
  <c r="L31" i="24"/>
  <c r="I31" i="24"/>
  <c r="I26" i="24"/>
  <c r="M26" i="24"/>
  <c r="L26" i="24"/>
  <c r="G26" i="24"/>
  <c r="E26" i="24"/>
  <c r="G29" i="24"/>
  <c r="M29" i="24"/>
  <c r="E29" i="24"/>
  <c r="L29" i="24"/>
  <c r="I43" i="24"/>
  <c r="G43" i="24"/>
  <c r="L43" i="24"/>
  <c r="J43" i="24"/>
  <c r="J52" i="24"/>
  <c r="J56" i="24"/>
  <c r="J60" i="24"/>
  <c r="J64" i="24"/>
  <c r="J68" i="24"/>
  <c r="J72" i="24"/>
  <c r="I51" i="24"/>
  <c r="I55" i="24"/>
  <c r="I59" i="24"/>
  <c r="I63" i="24"/>
  <c r="I67" i="24"/>
  <c r="I71" i="24"/>
  <c r="I75" i="24"/>
  <c r="I77" i="24" s="1"/>
  <c r="H41" i="24"/>
  <c r="F41" i="24"/>
  <c r="D41" i="24"/>
  <c r="M43" i="24"/>
  <c r="J51" i="24"/>
  <c r="J55" i="24"/>
  <c r="J59" i="24"/>
  <c r="J63" i="24"/>
  <c r="J67" i="24"/>
  <c r="J71" i="24"/>
  <c r="J75" i="24"/>
  <c r="I41" i="24"/>
  <c r="G41" i="24"/>
  <c r="L41" i="24"/>
  <c r="I54" i="24"/>
  <c r="I58" i="24"/>
  <c r="I62" i="24"/>
  <c r="I66" i="24"/>
  <c r="I70" i="24"/>
  <c r="E41" i="24"/>
  <c r="J54" i="24"/>
  <c r="J58" i="24"/>
  <c r="J62" i="24"/>
  <c r="J66" i="24"/>
  <c r="J70" i="24"/>
  <c r="J74" i="24"/>
  <c r="H43" i="24"/>
  <c r="F43" i="24"/>
  <c r="D43" i="24"/>
  <c r="H40" i="24"/>
  <c r="H42" i="24"/>
  <c r="H44" i="24"/>
  <c r="J40" i="24"/>
  <c r="J42" i="24"/>
  <c r="J44" i="24"/>
  <c r="K40" i="24"/>
  <c r="K42" i="24"/>
  <c r="K44" i="24"/>
  <c r="L40" i="24"/>
  <c r="L42" i="24"/>
  <c r="L44" i="24"/>
  <c r="E40" i="24"/>
  <c r="E42" i="24"/>
  <c r="E44" i="24"/>
  <c r="K79" i="24" l="1"/>
  <c r="K78" i="24"/>
  <c r="K14" i="24"/>
  <c r="J14" i="24"/>
  <c r="H14" i="24"/>
  <c r="F14" i="24"/>
  <c r="D14" i="24"/>
  <c r="J77" i="24"/>
  <c r="I6" i="24"/>
  <c r="L6" i="24"/>
  <c r="G6" i="24"/>
  <c r="E6" i="24"/>
  <c r="M6" i="24"/>
  <c r="I14" i="24"/>
  <c r="M14" i="24"/>
  <c r="L14" i="24"/>
  <c r="G14" i="24"/>
  <c r="E14" i="24"/>
  <c r="H39" i="24"/>
  <c r="F39" i="24"/>
  <c r="D39" i="24"/>
  <c r="K39" i="24"/>
  <c r="J39" i="24"/>
  <c r="I78" i="24"/>
  <c r="I79" i="24"/>
  <c r="K6" i="24"/>
  <c r="J6" i="24"/>
  <c r="F6" i="24"/>
  <c r="H6" i="24"/>
  <c r="D6" i="24"/>
  <c r="I39" i="24"/>
  <c r="G39" i="24"/>
  <c r="L39" i="24"/>
  <c r="M39" i="24"/>
  <c r="E39" i="24"/>
  <c r="I45" i="24"/>
  <c r="G45" i="24"/>
  <c r="L45" i="24"/>
  <c r="M45" i="24"/>
  <c r="E45" i="24"/>
  <c r="I82" i="24" l="1"/>
  <c r="J79" i="24"/>
  <c r="J78" i="24"/>
  <c r="I83" i="24" s="1"/>
  <c r="I81" i="24" l="1"/>
</calcChain>
</file>

<file path=xl/sharedStrings.xml><?xml version="1.0" encoding="utf-8"?>
<sst xmlns="http://schemas.openxmlformats.org/spreadsheetml/2006/main" count="1678" uniqueCount="521">
  <si>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</si>
  <si>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</si>
  <si>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</si>
  <si>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</si>
  <si>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</si>
  <si>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</si>
  <si>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</si>
  <si>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</si>
  <si>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</si>
  <si>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</si>
  <si>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</si>
  <si>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</si>
  <si>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</si>
  <si>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Bad Dürkheim (07332)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</si>
  <si>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</si>
  <si>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</si>
  <si>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</si>
  <si>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</si>
  <si>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</si>
  <si>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</si>
  <si>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</si>
  <si>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</si>
  <si>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</si>
  <si>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</si>
  <si>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</si>
  <si>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</si>
  <si>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</si>
  <si>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</si>
  <si>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</si>
  <si>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</si>
  <si>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</si>
  <si>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</si>
  <si>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</si>
  <si>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</si>
  <si>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</si>
  <si>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</si>
  <si>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</si>
  <si>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</si>
  <si>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</si>
  <si>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</si>
  <si>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</si>
  <si>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</si>
  <si>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</si>
  <si>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</si>
  <si>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</si>
  <si>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</si>
  <si>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</si>
  <si>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</si>
  <si>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</si>
  <si>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</si>
  <si>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</si>
  <si>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</si>
  <si>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</si>
  <si>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</si>
  <si>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</si>
  <si>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</si>
  <si>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</si>
  <si>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</si>
  <si>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</si>
  <si>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</si>
  <si>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</si>
  <si>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</si>
  <si>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</si>
  <si>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</si>
  <si>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</si>
  <si>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</si>
  <si>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</si>
  <si>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</si>
  <si>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</si>
  <si>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</si>
  <si>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</si>
  <si>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</si>
  <si>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</si>
  <si>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</si>
  <si>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</si>
  <si>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</si>
  <si>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</si>
  <si>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</si>
  <si>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</si>
  <si>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</si>
  <si>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</si>
  <si>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</si>
  <si>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</si>
  <si>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</si>
  <si>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</si>
  <si>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</si>
  <si>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</si>
  <si>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</si>
  <si>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</si>
  <si>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</si>
  <si>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</si>
  <si>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</si>
  <si>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Bad Dürkheim (07332);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</si>
  <si>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</si>
  <si>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</si>
  <si>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</si>
  <si>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</si>
  <si>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</si>
  <si>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</si>
  <si>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</si>
  <si>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</si>
  <si>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</si>
  <si>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</si>
  <si>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</si>
  <si>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</si>
  <si>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</si>
  <si>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</si>
  <si>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</si>
  <si>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</si>
  <si>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</si>
  <si>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</si>
  <si>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</si>
  <si>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</si>
  <si>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</si>
  <si>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</si>
  <si>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</si>
  <si>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</si>
  <si>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</si>
  <si>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</si>
  <si>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</si>
  <si>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</si>
  <si>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</si>
  <si>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</si>
  <si>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</si>
  <si>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</si>
  <si>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</si>
  <si>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</si>
  <si>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</si>
  <si>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</si>
  <si>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</si>
  <si>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</si>
  <si>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</si>
  <si>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</si>
  <si>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</si>
  <si>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</si>
  <si>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</si>
  <si>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</si>
  <si>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</si>
  <si>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</si>
  <si>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</si>
  <si>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</si>
  <si>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</si>
  <si>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</si>
  <si>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</si>
  <si>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</si>
  <si>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</si>
  <si>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</si>
  <si>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</si>
  <si>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</si>
  <si>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</si>
  <si>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</si>
  <si>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</si>
  <si>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</si>
  <si>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</si>
  <si>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</si>
  <si>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</si>
  <si>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</si>
  <si>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</si>
  <si>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</si>
  <si>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</si>
  <si>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</si>
  <si>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</si>
  <si>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</si>
  <si>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</si>
  <si>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</si>
  <si>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</si>
  <si>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</si>
  <si>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</si>
  <si>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</si>
  <si>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</si>
  <si>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</si>
  <si>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</si>
  <si>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</si>
  <si>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</si>
  <si>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</si>
  <si>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</si>
  <si>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</si>
  <si>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</si>
  <si>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</si>
  <si>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</si>
  <si>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</si>
  <si>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</si>
  <si>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</si>
  <si>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Bad Dürkheim (07332)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</si>
  <si>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</si>
  <si>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</si>
  <si>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</si>
  <si>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</si>
  <si>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</si>
  <si>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</si>
  <si>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</si>
  <si>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</si>
  <si>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</si>
  <si>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</si>
  <si>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</si>
  <si>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</si>
  <si>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</si>
  <si>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</si>
  <si>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</si>
  <si>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</si>
  <si>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</si>
  <si>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</si>
  <si>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</si>
  <si>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</si>
  <si>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</si>
  <si>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</si>
  <si>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</si>
  <si>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</si>
  <si>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</si>
  <si>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</si>
  <si>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</si>
  <si>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</si>
  <si>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</si>
  <si>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</si>
  <si>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</si>
  <si>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</si>
  <si>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</si>
  <si>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</si>
  <si>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</si>
  <si>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</si>
  <si>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</si>
  <si>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</si>
  <si>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</si>
  <si>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</si>
  <si>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</si>
  <si>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</si>
  <si>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</si>
  <si>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</si>
  <si>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</si>
  <si>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</si>
  <si>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</si>
  <si>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</si>
  <si>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</si>
  <si>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</si>
  <si>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</si>
  <si>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</si>
  <si>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</si>
  <si>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</si>
  <si>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</si>
  <si>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</si>
  <si>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</si>
  <si>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</si>
  <si>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</si>
  <si>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</si>
  <si>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</si>
  <si>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</si>
  <si>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</si>
  <si>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</si>
  <si>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</si>
  <si>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</si>
  <si>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</si>
  <si>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</si>
  <si>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</si>
  <si>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</si>
  <si>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</si>
  <si>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</si>
  <si>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</si>
  <si>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</si>
  <si>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</si>
  <si>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</si>
  <si>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</si>
  <si>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</si>
  <si>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</si>
  <si>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</si>
  <si>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</si>
  <si>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</si>
  <si>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</si>
  <si>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</si>
  <si>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</si>
  <si>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</si>
  <si>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</si>
  <si>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</si>
  <si>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</si>
  <si>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</si>
  <si>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</si>
  <si>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</si>
  <si>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</si>
  <si>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</si>
  <si>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</si>
  <si>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</si>
  <si>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</si>
  <si>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</si>
  <si>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</si>
  <si>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</si>
  <si>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</si>
  <si>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</si>
  <si>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</si>
  <si>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</si>
  <si>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</si>
  <si>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</si>
  <si>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</si>
  <si>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</si>
  <si>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</si>
  <si>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</si>
  <si>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</si>
  <si>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</si>
  <si>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</si>
  <si>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</si>
  <si>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</si>
  <si>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</si>
  <si>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</si>
  <si>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</si>
  <si>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</si>
  <si>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</si>
  <si>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</si>
  <si>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</si>
  <si>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</si>
  <si>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</si>
  <si>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</si>
  <si>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</si>
  <si>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</si>
  <si>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</si>
  <si>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</si>
  <si>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</si>
  <si>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</si>
  <si>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</si>
  <si>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</si>
  <si>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</si>
  <si>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</si>
  <si>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</si>
  <si>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</si>
  <si>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</si>
  <si>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</si>
  <si>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</si>
  <si>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</si>
  <si>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</si>
  <si>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</si>
  <si>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</si>
  <si>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</si>
  <si>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</si>
  <si>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</si>
  <si>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</si>
  <si>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</si>
  <si>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</si>
  <si>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</si>
  <si>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</si>
  <si>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</si>
  <si>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</si>
  <si>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</si>
  <si>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</si>
  <si>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</si>
  <si>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</si>
  <si>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</si>
  <si>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</si>
  <si>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</si>
  <si>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</si>
  <si>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</si>
  <si>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</si>
  <si>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</si>
  <si>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</si>
  <si>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</si>
  <si>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</si>
  <si>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</si>
  <si>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</si>
  <si>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</si>
  <si>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</si>
  <si>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</si>
  <si>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</si>
  <si>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</si>
  <si>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</si>
  <si>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</si>
  <si>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</si>
  <si>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</si>
  <si>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</si>
  <si>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</si>
  <si>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</si>
  <si>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</si>
  <si>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</si>
  <si>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</si>
  <si>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</si>
  <si>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</si>
  <si>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</si>
  <si>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</si>
  <si>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Bad Dürkheim (07332);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</si>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</sst>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{E2A7D0B3-01CB-46AA-B6B6-0E2116F5B9C5}</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1B88-470A-AB01-095DC5690AE2}"/>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{7EE08414-C0D2-4750-8EF4-5D82F21CCB40}</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1B88-470A-AB01-095DC5690AE2}"/>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{C8F52F6E-93FB-4067-894D-F1D9A6509EE5}</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B88-470A-AB01-095DC5690AE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{D19D1E51-5F32-4E2B-96F8-23D68DC0D24B}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B88-470A-AB01-095DC5690AE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-0.22862086010874938</c:v>
                </c:pt>
                <c:pt idx="1">
                  <c:v>0.73912918896366064</c:v>
                </c:pt>
                <c:pt idx="2">
                  <c:v>1.1186464311118853</c:v>
                </c:pt>
                <c:pt idx="3">
                  <c:v>1.0875687030768</c:v>
                </c:pt>
              </c:numCache>
            </c:numRef>
          </c:val>
          <c:extLst>
            <c:ext xmlns:c16="http://schemas.microsoft.com/office/drawing/2014/chart" uri="{C3380CC4-5D6E-409C-BE32-E72D297353CC}">
              <c16:uniqueId val="{00000004-1B88-470A-AB01-095DC5690AE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{65BDDE9A-983E-44EB-AB09-931EE82D1071}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B88-470A-AB01-095DC5690AE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{8F7FB90B-5487-4627-9997-8EBF9F722280}</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B88-470A-AB01-095DC5690AE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{FE10E92E-7C6E-4EBB-B890-A36175344D50}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B88-470A-AB01-095DC5690AE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{622053D1-8094-44B9-B179-4CCD1E478509}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B88-470A-AB01-095DC5690AE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B88-470A-AB01-095DC5690AE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B88-470A-AB01-095DC5690AE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{735E85F7-ABBA-4FB1-89EA-13D3AE69F37F}</c15:txfldGUID>
                      <c15:f>Daten_Diagramme!$E$6</c15:f>
                      <c15:dlblFieldTableCache>
                        <c:ptCount val="1"/>
                        <c:pt idx="0">
                          <c:v>-3.3</c:v>
                        </c:pt>
                      </c15:dlblFieldTableCache>
                    </c15:dlblFTEntry>
                  </c15:dlblFieldTable>
                  <c15:showDataLabelsRange val="0"/>
                </c:ext>
                <c:ext xmlns:c16="http://schemas.microsoft.com/office/drawing/2014/chart" uri="{C3380CC4-5D6E-409C-BE32-E72D297353CC}">
                  <c16:uniqueId val="{00000000-20FE-4BA4-8455-13DE7FC30C6B}"/>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{3B0B9C17-ADC0-40AD-AF06-85C4EDDD2823}</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20FE-4BA4-8455-13DE7FC30C6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{816B8AC7-86BB-487C-91AF-3347FB906158}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0FE-4BA4-8455-13DE7FC30C6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{50D0D7D0-77D8-4217-AED0-236491321450}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0FE-4BA4-8455-13DE7FC30C6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-3.2747390024092087</c:v>
                </c:pt>
                <c:pt idx="1">
                  <c:v>-3.2711552602853353</c:v>
                </c:pt>
                <c:pt idx="2">
                  <c:v>-2.7637010795899166</c:v>
                </c:pt>
                <c:pt idx="3">
                  <c:v>-2.8655893304673015</c:v>
                </c:pt>
              </c:numCache>
            </c:numRef>
          </c:val>
          <c:extLst>
            <c:ext xmlns:c16="http://schemas.microsoft.com/office/drawing/2014/chart" uri="{C3380CC4-5D6E-409C-BE32-E72D297353CC}">
              <c16:uniqueId val="{00000004-20FE-4BA4-8455-13DE7FC30C6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{DEF4F0E8-5B8D-4EF9-ABD4-C0E0BF50A1A8}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0FE-4BA4-8455-13DE7FC30C6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{F945EC5B-D99D-43DD-9D59-5AD6576321FC}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0FE-4BA4-8455-13DE7FC30C6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{1ED7721A-641F-4203-AF52-A838EDCAEF79}</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0FE-4BA4-8455-13DE7FC30C6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{B964E351-37E4-415F-BFD3-853CCE8437BA}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0FE-4BA4-8455-13DE7FC30C6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0FE-4BA4-8455-13DE7FC30C6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0FE-4BA4-8455-13DE7FC30C6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{4D5F9D19-564A-426D-975E-898D3C984BE4}</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A1AC-478F-8376-4E4575B36C42}"/>
                </c:ext>
              </c:extLst>
            </c:dLbl>
            <c:dLbl>
              <c:idx val="1"/>
              <c:tx>
                <c:strRef>
                  <c:f>Daten_Diagramme!$D$15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{1E2344B0-BD3A-4D38-8145-F919EAEFFDD7}</c15:txfldGUID>
                      <c15:f>Daten_Diagramme!$D$15</c15:f>
                      <c15:dlblFieldTableCache>
                        <c:ptCount val="1"/>
                        <c:pt idx="0">
                          <c:v>3.2</c:v>
                        </c:pt>
                      </c15:dlblFieldTableCache>
                    </c15:dlblFTEntry>
                  </c15:dlblFieldTable>
                  <c15:showDataLabelsRange val="0"/>
                </c:ext>
                <c:ext xmlns:c16="http://schemas.microsoft.com/office/drawing/2014/chart" uri="{C3380CC4-5D6E-409C-BE32-E72D297353CC}">
                  <c16:uniqueId val="{00000001-A1AC-478F-8376-4E4575B36C42}"/>
                </c:ext>
              </c:extLst>
            </c:dLbl>
            <c:dLbl>
              <c:idx val="2"/>
              <c:tx>
                <c:strRef>
                  <c:f>Daten_Diagramme!$D$16</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{735CE515-D8FA-4E9B-885B-C06C7A8D809D}</c15:txfldGUID>
                      <c15:f>Daten_Diagramme!$D$16</c15:f>
                      <c15:dlblFieldTableCache>
                        <c:ptCount val="1"/>
                        <c:pt idx="0">
                          <c:v>4.6</c:v>
                        </c:pt>
                      </c15:dlblFieldTableCache>
                    </c15:dlblFTEntry>
                  </c15:dlblFieldTable>
                  <c15:showDataLabelsRange val="0"/>
                </c:ext>
                <c:ext xmlns:c16="http://schemas.microsoft.com/office/drawing/2014/chart" uri="{C3380CC4-5D6E-409C-BE32-E72D297353CC}">
                  <c16:uniqueId val="{00000002-A1AC-478F-8376-4E4575B36C42}"/>
                </c:ext>
              </c:extLst>
            </c:dLbl>
            <c:dLbl>
              <c:idx val="3"/>
              <c:tx>
                <c:strRef>
                  <c:f>Daten_Diagramme!$D$17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{4B249DB6-FF08-4ECE-9D02-2D03D157F7CC}</c15:txfldGUID>
                      <c15:f>Daten_Diagramme!$D$17</c15:f>
                      <c15:dlblFieldTableCache>
                        <c:ptCount val="1"/>
                        <c:pt idx="0">
                          <c:v>-3.6</c:v>
                        </c:pt>
                      </c15:dlblFieldTableCache>
                    </c15:dlblFTEntry>
                  </c15:dlblFieldTable>
                  <c15:showDataLabelsRange val="0"/>
                </c:ext>
                <c:ext xmlns:c16="http://schemas.microsoft.com/office/drawing/2014/chart" uri="{C3380CC4-5D6E-409C-BE32-E72D297353CC}">
                  <c16:uniqueId val="{00000003-A1AC-478F-8376-4E4575B36C42}"/>
                </c:ext>
              </c:extLst>
            </c:dLbl>
            <c:dLbl>
              <c:idx val="4"/>
              <c:tx>
                <c:strRef>
                  <c:f>Daten_Diagramme!$D$18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{963A08B2-DF8A-4401-99D1-759FE336CB91}</c15:txfldGUID>
                      <c15:f>Daten_Diagramme!$D$18</c15:f>
                      <c15:dlblFieldTableCache>
                        <c:ptCount val="1"/>
                        <c:pt idx="0">
                          <c:v>-1.6</c:v>
                        </c:pt>
                      </c15:dlblFieldTableCache>
                    </c15:dlblFTEntry>
                  </c15:dlblFieldTable>
                  <c15:showDataLabelsRange val="0"/>
                </c:ext>
                <c:ext xmlns:c16="http://schemas.microsoft.com/office/drawing/2014/chart" uri="{C3380CC4-5D6E-409C-BE32-E72D297353CC}">
                  <c16:uniqueId val="{00000004-A1AC-478F-8376-4E4575B36C42}"/>
                </c:ext>
              </c:extLst>
            </c:dLbl>
            <c:dLbl>
              <c:idx val="5"/>
              <c:tx>
                <c:strRef>
                  <c:f>Daten_Diagramme!$D$19</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{EDCCAD04-9283-44EA-BB47-E46583974B3C}</c15:txfldGUID>
                      <c15:f>Daten_Diagramme!$D$19</c15:f>
                      <c15:dlblFieldTableCache>
                        <c:ptCount val="1"/>
                        <c:pt idx="0">
                          <c:v>-5.1</c:v>
                        </c:pt>
                      </c15:dlblFieldTableCache>
                    </c15:dlblFTEntry>
                  </c15:dlblFieldTable>
                  <c15:showDataLabelsRange val="0"/>
                </c:ext>
                <c:ext xmlns:c16="http://schemas.microsoft.com/office/drawing/2014/chart" uri="{C3380CC4-5D6E-409C-BE32-E72D297353CC}">
                  <c16:uniqueId val="{00000005-A1AC-478F-8376-4E4575B36C42}"/>
                </c:ext>
              </c:extLst>
            </c:dLbl>
            <c:dLbl>
              <c:idx val="6"/>
              <c:tx>
                <c:strRef>
                  <c:f>Daten_Diagramme!$D$20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{0F8E11C9-0612-4CF9-8B6A-588121C2D102}</c15:txfldGUID>
                      <c15:f>Daten_Diagramme!$D$20</c15:f>
                      <c15:dlblFieldTableCache>
                        <c:ptCount val="1"/>
                        <c:pt idx="0">
                          <c:v>-3.3</c:v>
                        </c:pt>
                      </c15:dlblFieldTableCache>
                    </c15:dlblFTEntry>
                  </c15:dlblFieldTable>
                  <c15:showDataLabelsRange val="0"/>
                </c:ext>
                <c:ext xmlns:c16="http://schemas.microsoft.com/office/drawing/2014/chart" uri="{C3380CC4-5D6E-409C-BE32-E72D297353CC}">
                  <c16:uniqueId val="{00000006-A1AC-478F-8376-4E4575B36C42}"/>
                </c:ext>
              </c:extLst>
            </c:dLbl>
            <c:dLbl>
              <c:idx val="7"/>
              <c:tx>
                <c:strRef>
                  <c:f>Daten_Diagramme!$D$21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{6D8AC373-CEBB-4612-84E9-F1C2FBC0CA3D}</c15:txfldGUID>
                      <c15:f>Daten_Diagramme!$D$21</c15:f>
                      <c15:dlblFieldTableCache>
                        <c:ptCount val="1"/>
                        <c:pt idx="0">
                          <c:v>0.9</c:v>
                        </c:pt>
                      </c15:dlblFieldTableCache>
                    </c15:dlblFTEntry>
                  </c15:dlblFieldTable>
                  <c15:showDataLabelsRange val="0"/>
                </c:ext>
                <c:ext xmlns:c16="http://schemas.microsoft.com/office/drawing/2014/chart" uri="{C3380CC4-5D6E-409C-BE32-E72D297353CC}">
                  <c16:uniqueId val="{00000007-A1AC-478F-8376-4E4575B36C42}"/>
                </c:ext>
              </c:extLst>
            </c:dLbl>
            <c:dLbl>
              <c:idx val="8"/>
              <c:tx>
                <c:strRef>
                  <c:f>Daten_Diagramme!$D$22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{8230A956-5BAF-48DE-848B-E4628CBB0DA8}</c15:txfldGUID>
                      <c15:f>Daten_Diagramme!$D$22</c15:f>
                      <c15:dlblFieldTableCache>
                        <c:ptCount val="1"/>
                        <c:pt idx="0">
                          <c:v>1.1</c:v>
                        </c:pt>
                      </c15:dlblFieldTableCache>
                    </c15:dlblFTEntry>
                  </c15:dlblFieldTable>
                  <c15:showDataLabelsRange val="0"/>
                </c:ext>
                <c:ext xmlns:c16="http://schemas.microsoft.com/office/drawing/2014/chart" uri="{C3380CC4-5D6E-409C-BE32-E72D297353CC}">
                  <c16:uniqueId val="{00000008-A1AC-478F-8376-4E4575B36C42}"/>
                </c:ext>
              </c:extLst>
            </c:dLbl>
            <c:dLbl>
              <c:idx val="9"/>
              <c:tx>
                <c:strRef>
                  <c:f>Daten_Diagramme!$D$23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{1BDBBC42-0E01-4E51-BCB0-7FE555FF4AA0}</c15:txfldGUID>
                      <c15:f>Daten_Diagramme!$D$23</c15:f>
                      <c15:dlblFieldTableCache>
                        <c:ptCount val="1"/>
                        <c:pt idx="0">
                          <c:v>1.5</c:v>
                        </c:pt>
                      </c15:dlblFieldTableCache>
                    </c15:dlblFTEntry>
                  </c15:dlblFieldTable>
                  <c15:showDataLabelsRange val="0"/>
                </c:ext>
                <c:ext xmlns:c16="http://schemas.microsoft.com/office/drawing/2014/chart" uri="{C3380CC4-5D6E-409C-BE32-E72D297353CC}">
                  <c16:uniqueId val="{00000009-A1AC-478F-8376-4E4575B36C42}"/>
                </c:ext>
              </c:extLst>
            </c:dLbl>
            <c:dLbl>
              <c:idx val="10"/>
              <c:tx>
                <c:strRef>
                  <c:f>Daten_Diagramme!$D$24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{C9CA789C-05C2-4294-A8B4-46EAF7574CF3}</c15:txfldGUID>
                      <c15:f>Daten_Diagramme!$D$24</c15:f>
                      <c15:dlblFieldTableCache>
                        <c:ptCount val="1"/>
                        <c:pt idx="0">
                          <c:v>-3.8</c:v>
                        </c:pt>
                      </c15:dlblFieldTableCache>
                    </c15:dlblFTEntry>
                  </c15:dlblFieldTable>
                  <c15:showDataLabelsRange val="0"/>
                </c:ext>
                <c:ext xmlns:c16="http://schemas.microsoft.com/office/drawing/2014/chart" uri="{C3380CC4-5D6E-409C-BE32-E72D297353CC}">
                  <c16:uniqueId val="{0000000A-A1AC-478F-8376-4E4575B36C42}"/>
                </c:ext>
              </c:extLst>
            </c:dLbl>
            <c:dLbl>
              <c:idx val="11"/>
              <c:tx>
                <c:strRef>
                  <c:f>Daten_Diagramme!$D$25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{B772A424-9447-48EB-9027-239CF3348791}</c15:txfldGUID>
                      <c15:f>Daten_Diagramme!$D$25</c15:f>
                      <c15:dlblFieldTableCache>
                        <c:ptCount val="1"/>
                        <c:pt idx="0">
                          <c:v>2.1</c:v>
                        </c:pt>
                      </c15:dlblFieldTableCache>
                    </c15:dlblFTEntry>
                  </c15:dlblFieldTable>
                  <c15:showDataLabelsRange val="0"/>
                </c:ext>
                <c:ext xmlns:c16="http://schemas.microsoft.com/office/drawing/2014/chart" uri="{C3380CC4-5D6E-409C-BE32-E72D297353CC}">
                  <c16:uniqueId val="{0000000B-A1AC-478F-8376-4E4575B36C42}"/>
                </c:ext>
              </c:extLst>
            </c:dLbl>
            <c:dLbl>
              <c:idx val="12"/>
              <c:tx>
                <c:strRef>
                  <c:f>Daten_Diagramme!$D$26</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{554D4C3C-7DBD-40D7-97EF-D8973A9B3A87}</c15:txfldGUID>
                      <c15:f>Daten_Diagramme!$D$26</c15:f>
                      <c15:dlblFieldTableCache>
                        <c:ptCount val="1"/>
                        <c:pt idx="0">
                          <c:v>-5.9</c:v>
                        </c:pt>
                      </c15:dlblFieldTableCache>
                    </c15:dlblFTEntry>
                  </c15:dlblFieldTable>
                  <c15:showDataLabelsRange val="0"/>
                </c:ext>
                <c:ext xmlns:c16="http://schemas.microsoft.com/office/drawing/2014/chart" uri="{C3380CC4-5D6E-409C-BE32-E72D297353CC}">
                  <c16:uniqueId val="{0000000C-A1AC-478F-8376-4E4575B36C42}"/>
                </c:ext>
              </c:extLst>
            </c:dLbl>
            <c:dLbl>
              <c:idx val="13"/>
              <c:tx>
                <c:strRef>
                  <c:f>Daten_Diagramme!$D$27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{F5A6CEF2-7F5C-4C6B-9181-A5FB3CE848B5}</c15:txfldGUID>
                      <c15:f>Daten_Diagramme!$D$27</c15:f>
                      <c15:dlblFieldTableCache>
                        <c:ptCount val="1"/>
                        <c:pt idx="0">
                          <c:v>2.4</c:v>
                        </c:pt>
                      </c15:dlblFieldTableCache>
                    </c15:dlblFTEntry>
                  </c15:dlblFieldTable>
                  <c15:showDataLabelsRange val="0"/>
                </c:ext>
                <c:ext xmlns:c16="http://schemas.microsoft.com/office/drawing/2014/chart" uri="{C3380CC4-5D6E-409C-BE32-E72D297353CC}">
                  <c16:uniqueId val="{0000000D-A1AC-478F-8376-4E4575B36C42}"/>
                </c:ext>
              </c:extLst>
            </c:dLbl>
            <c:dLbl>
              <c:idx val="14"/>
              <c:tx>
                <c:strRef>
                  <c:f>Daten_Diagramme!$D$28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{5267CD56-4ECD-4A65-8193-03548C6AEABA}</c15:txfldGUID>
                      <c15:f>Daten_Diagramme!$D$28</c15:f>
                      <c15:dlblFieldTableCache>
                        <c:ptCount val="1"/>
                        <c:pt idx="0">
                          <c:v>2.6</c:v>
                        </c:pt>
                      </c15:dlblFieldTableCache>
                    </c15:dlblFTEntry>
                  </c15:dlblFieldTable>
                  <c15:showDataLabelsRange val="0"/>
                </c:ext>
                <c:ext xmlns:c16="http://schemas.microsoft.com/office/drawing/2014/chart" uri="{C3380CC4-5D6E-409C-BE32-E72D297353CC}">
                  <c16:uniqueId val="{0000000E-A1AC-478F-8376-4E4575B36C42}"/>
                </c:ext>
              </c:extLst>
            </c:dLbl>
            <c:dLbl>
              <c:idx val="15"/>
              <c:tx>
                <c:strRef>
                  <c:f>Daten_Diagramme!$D$29</c:f>
                  <c:strCache>
                    <c:ptCount val="1"/>
                    <c:pt idx="0">
                      <c:v>-36.3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{E11A89EB-9DA5-4533-9C05-DCE4EE1FEEFB}</c15:txfldGUID>
                      <c15:f>Daten_Diagramme!$D$29</c15:f>
                      <c15:dlblFieldTableCache>
                        <c:ptCount val="1"/>
                        <c:pt idx="0">
                          <c:v>-36.3</c:v>
                        </c:pt>
                      </c15:dlblFieldTableCache>
                    </c15:dlblFTEntry>
                  </c15:dlblFieldTable>
                  <c15:showDataLabelsRange val="0"/>
                </c:ext>
                <c:ext xmlns:c16="http://schemas.microsoft.com/office/drawing/2014/chart" uri="{C3380CC4-5D6E-409C-BE32-E72D297353CC}">
                  <c16:uniqueId val="{0000000F-A1AC-478F-8376-4E4575B36C42}"/>
                </c:ext>
              </c:extLst>
            </c:dLbl>
            <c:dLbl>
              <c:idx val="16"/>
              <c:tx>
                <c:strRef>
                  <c:f>Daten_Diagramme!$D$30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{B7F8D35B-4E45-4603-9CC6-BD85807DD454}</c15:txfldGUID>
                      <c15:f>Daten_Diagramme!$D$30</c15:f>
                      <c15:dlblFieldTableCache>
                        <c:ptCount val="1"/>
                        <c:pt idx="0">
                          <c:v>1.5</c:v>
                        </c:pt>
                      </c15:dlblFieldTableCache>
                    </c15:dlblFTEntry>
                  </c15:dlblFieldTable>
                  <c15:showDataLabelsRange val="0"/>
                </c:ext>
                <c:ext xmlns:c16="http://schemas.microsoft.com/office/drawing/2014/chart" uri="{C3380CC4-5D6E-409C-BE32-E72D297353CC}">
                  <c16:uniqueId val="{00000010-A1AC-478F-8376-4E4575B36C42}"/>
                </c:ext>
              </c:extLst>
            </c:dLbl>
            <c:dLbl>
              <c:idx val="17"/>
              <c:tx>
                <c:strRef>
                  <c:f>Daten_Diagramme!$D$31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{A6D42170-F5F7-4E88-975C-F2C2137F84E9}</c15:txfldGUID>
                      <c15:f>Daten_Diagramme!$D$31</c15:f>
                      <c15:dlblFieldTableCache>
                        <c:ptCount val="1"/>
                        <c:pt idx="0">
                          <c:v>2.0</c:v>
                        </c:pt>
                      </c15:dlblFieldTableCache>
                    </c15:dlblFTEntry>
                  </c15:dlblFieldTable>
                  <c15:showDataLabelsRange val="0"/>
                </c:ext>
                <c:ext xmlns:c16="http://schemas.microsoft.com/office/drawing/2014/chart" uri="{C3380CC4-5D6E-409C-BE32-E72D297353CC}">
                  <c16:uniqueId val="{00000011-A1AC-478F-8376-4E4575B36C42}"/>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{37D79CC2-6D7F-4096-88E6-9F5B58EAE059}</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A1AC-478F-8376-4E4575B36C42}"/>
                </c:ext>
              </c:extLst>
            </c:dLbl>
            <c:dLbl>
              <c:idx val="19"/>
              <c:tx>
                <c:strRef>
                  <c:f>Daten_Diagramme!$D$33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{B7E05CF6-748C-4C2C-B7DB-556B43A1FD43}</c15:txfldGUID>
                      <c15:f>Daten_Diagramme!$D$33</c15:f>
                      <c15:dlblFieldTableCache>
                        <c:ptCount val="1"/>
                        <c:pt idx="0">
                          <c:v>1.7</c:v>
                        </c:pt>
                      </c15:dlblFieldTableCache>
                    </c15:dlblFTEntry>
                  </c15:dlblFieldTable>
                  <c15:showDataLabelsRange val="0"/>
                </c:ext>
                <c:ext xmlns:c16="http://schemas.microsoft.com/office/drawing/2014/chart" uri="{C3380CC4-5D6E-409C-BE32-E72D297353CC}">
                  <c16:uniqueId val="{00000013-A1AC-478F-8376-4E4575B36C42}"/>
                </c:ext>
              </c:extLst>
            </c:dLbl>
            <c:dLbl>
              <c:idx val="20"/>
              <c:tx>
                <c:strRef>
                  <c:f>Daten_Diagramme!$D$34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{DF41D0F5-A9DE-411A-B6D4-716AE496B74D}</c15:txfldGUID>
                      <c15:f>Daten_Diagramme!$D$34</c15:f>
                      <c15:dlblFieldTableCache>
                        <c:ptCount val="1"/>
                        <c:pt idx="0">
                          <c:v>2.9</c:v>
                        </c:pt>
                      </c15:dlblFieldTableCache>
                    </c15:dlblFTEntry>
                  </c15:dlblFieldTable>
                  <c15:showDataLabelsRange val="0"/>
                </c:ext>
                <c:ext xmlns:c16="http://schemas.microsoft.com/office/drawing/2014/chart" uri="{C3380CC4-5D6E-409C-BE32-E72D297353CC}">
                  <c16:uniqueId val="{00000014-A1AC-478F-8376-4E4575B36C42}"/>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{57C6762A-884B-44D6-8C68-11CD304D6972}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A1AC-478F-8376-4E4575B36C4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{E3DD6902-6417-4753-9113-AC8FBE92D629}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1AC-478F-8376-4E4575B36C42}"/>
                </c:ext>
              </c:extLst>
            </c:dLbl>
            <c:dLbl>
              <c:idx val="23"/>
              <c:tx>
                <c:strRef>
                  <c:f>Daten_Diagramme!$D$37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{FF1681EB-2A04-4955-AC2B-C1F9A2BA91E2}</c15:txfldGUID>
                      <c15:f>Daten_Diagramme!$D$37</c15:f>
                      <c15:dlblFieldTableCache>
                        <c:ptCount val="1"/>
                        <c:pt idx="0">
                          <c:v>3.2</c:v>
                        </c:pt>
                      </c15:dlblFieldTableCache>
                    </c15:dlblFTEntry>
                  </c15:dlblFieldTable>
                  <c15:showDataLabelsRange val="0"/>
                </c:ext>
                <c:ext xmlns:c16="http://schemas.microsoft.com/office/drawing/2014/chart" uri="{C3380CC4-5D6E-409C-BE32-E72D297353CC}">
                  <c16:uniqueId val="{00000017-A1AC-478F-8376-4E4575B36C42}"/>
                </c:ext>
              </c:extLst>
            </c:dLbl>
            <c:dLbl>
              <c:idx val="24"/>
              <c:layout>
                <c:manualLayout>
                  <c:x val="4.7769028871392123E-3"/>
                  <c:y val="-4.6876052205785108E-5"/>
                </c:manualLayout>
              </c:layout>
              <c:tx>
                <c:strRef>
                  <c:f>Daten_Diagramme!$D$38</c:f>
                  <c:strCache>
                    <c:ptCount val="1"/>
                    <c:pt idx="0">
                      <c:v>-2.0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{63DA1055-2B61-4C35-9948-8183628EDB82}</c15:txfldGUID>
                      <c15:f>Daten_Diagramme!$D$38</c15:f>
                      <c15:dlblFieldTableCache>
                        <c:ptCount val="1"/>
                        <c:pt idx="0">
                          <c:v>-2.0</c:v>
                        </c:pt>
                      </c15:dlblFieldTableCache>
                    </c15:dlblFTEntry>
                  </c15:dlblFieldTable>
                  <c15:showDataLabelsRange val="0"/>
                </c:ext>
                <c:ext xmlns:c16="http://schemas.microsoft.com/office/drawing/2014/chart" uri="{C3380CC4-5D6E-409C-BE32-E72D297353CC}">
                  <c16:uniqueId val="{00000018-A1AC-478F-8376-4E4575B36C42}"/>
                </c:ext>
              </c:extLst>
            </c:dLbl>
            <c:dLbl>
              <c:idx val="25"/>
              <c:tx>
                <c:strRef>
                  <c:f>Daten_Diagramme!$D$39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{30F78188-56FF-4B82-A2C0-3B03D1BFFF5A}</c15:txfldGUID>
                      <c15:f>Daten_Diagramme!$D$39</c15:f>
                      <c15:dlblFieldTableCache>
                        <c:ptCount val="1"/>
                        <c:pt idx="0">
                          <c:v>0.2</c:v>
                        </c:pt>
                      </c15:dlblFieldTableCache>
                    </c15:dlblFTEntry>
                  </c15:dlblFieldTable>
                  <c15:showDataLabelsRange val="0"/>
                </c:ext>
                <c:ext xmlns:c16="http://schemas.microsoft.com/office/drawing/2014/chart" uri="{C3380CC4-5D6E-409C-BE32-E72D297353CC}">
                  <c16:uniqueId val="{00000019-A1AC-478F-8376-4E4575B36C4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{EC725BA2-7869-4F1D-A1B1-149291448181}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1AC-478F-8376-4E4575B36C4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{6EEAAC68-5AB9-464A-AA1F-A737E55FC6CE}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1AC-478F-8376-4E4575B36C4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{7F524F75-EC97-4785-BE92-99F1CEF224A9}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1AC-478F-8376-4E4575B36C4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{4ED9F35F-C4CD-4AFD-AE22-B783F59E7062}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1AC-478F-8376-4E4575B36C4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{152DE943-7401-4C28-9A8E-D450A14FF3FE}</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1AC-478F-8376-4E4575B36C42}"/>
                </c:ext>
              </c:extLst>
            </c:dLbl>
            <c:dLbl>
              <c:idx val="31"/>
              <c:tx>
                <c:strRef>
                  <c:f>Daten_Diagramme!$D$45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{FFD49B5D-3C18-4EB2-9BC3-606087421C5A}</c15:txfldGUID>
                      <c15:f>Daten_Diagramme!$D$45</c15:f>
                      <c15:dlblFieldTableCache>
                        <c:ptCount val="1"/>
                        <c:pt idx="0">
                          <c:v>0.2</c:v>
                        </c:pt>
                      </c15:dlblFieldTableCache>
                    </c15:dlblFTEntry>
                  </c15:dlblFieldTable>
                  <c15:showDataLabelsRange val="0"/>
                </c:ext>
                <c:ext xmlns:c16="http://schemas.microsoft.com/office/drawing/2014/chart" uri="{C3380CC4-5D6E-409C-BE32-E72D297353CC}">
                  <c16:uniqueId val="{0000001F-A1AC-478F-8376-4E4575B36C4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-0.22862086010874938</c:v>
                </c:pt>
                <c:pt idx="1">
                  <c:v>3.2045240339302543</c:v>
                </c:pt>
                <c:pt idx="2">
                  <c:v>4.5801526717557248</c:v>
                </c:pt>
                <c:pt idx="3">
                  <c:v>-3.6422578184591914</c:v>
                </c:pt>
                <c:pt idx="4">
                  <c:v>-1.6070124178232286</c:v>
                </c:pt>
                <c:pt idx="5">
                  <c:v>-5.0509337860780983</c:v>
                </c:pt>
                <c:pt idx="6">
                  <c:v>-3.2916392363396971</c:v>
                </c:pt>
                <c:pt idx="7">
                  <c:v>0.86363636363636365</c:v>
                </c:pt>
                <c:pt idx="8">
                  <c:v>1.0750465164358074</c:v>
                </c:pt>
                <c:pt idx="9">
                  <c:v>1.4516129032258065</c:v>
                </c:pt>
                <c:pt idx="10">
                  <c:v>-3.8300104931794334</c:v>
                </c:pt>
                <c:pt idx="11">
                  <c:v>2.0761245674740483</c:v>
                </c:pt>
                <c:pt idx="12">
                  <c:v>-5.8894230769230766</c:v>
                </c:pt>
                <c:pt idx="13">
                  <c:v>2.3643202579258462</c:v>
                </c:pt>
                <c:pt idx="14">
                  <c:v>2.6448362720403025</c:v>
                </c:pt>
                <c:pt idx="15">
                  <c:v>-36.346863468634687</c:v>
                </c:pt>
                <c:pt idx="16">
                  <c:v>1.4931927975406236</c:v>
                </c:pt>
                <c:pt idx="17">
                  <c:v>2.0372010628875112</c:v>
                </c:pt>
                <c:pt idx="18">
                  <c:v>2.5420254202542027</c:v>
                </c:pt>
                <c:pt idx="19">
                  <c:v>1.6687268232385661</c:v>
                </c:pt>
                <c:pt idx="20">
                  <c:v>2.8610354223433241</c:v>
                </c:pt>
                <c:pt idx="21">
                  <c:v>0</c:v>
                </c:pt>
                <c:pt idx="23">
                  <c:v>3.2045240339302543</c:v>
                </c:pt>
                <c:pt idx="24">
                  <c:v>-1.9650376419548297</c:v>
                </c:pt>
                <c:pt idx="25">
                  <c:v>0.19599488708990201</c:v>
                </c:pt>
              </c:numCache>
            </c:numRef>
          </c:val>
          <c:extLst>
            <c:ext xmlns:c16="http://schemas.microsoft.com/office/drawing/2014/chart" uri="{C3380CC4-5D6E-409C-BE32-E72D297353CC}">
              <c16:uniqueId val="{00000020-A1AC-478F-8376-4E4575B36C4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{0E07A55C-86B4-4365-B378-C0D48F7A48A8}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1AC-478F-8376-4E4575B36C4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{9AE4ACD9-32A7-4638-BE89-E95D39AA77AC}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1AC-478F-8376-4E4575B36C4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{BA71B7DB-3C82-44E5-AD9D-381206B36734}</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1AC-478F-8376-4E4575B36C4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{F64E3833-A8E1-4BA7-A9DF-4D033542318E}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1AC-478F-8376-4E4575B36C4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{3C020F52-EF8E-41A2-9DA5-7A08227823B7}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1AC-478F-8376-4E4575B36C4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{14309F54-4BEA-485E-BAF7-CBC25ECAF791}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1AC-478F-8376-4E4575B36C4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{FB87CB42-DB67-40B7-B16F-CB78FE504BEA}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1AC-478F-8376-4E4575B36C4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{B6D31F3A-8656-4251-B3B9-DC0E9D9F52B5}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1AC-478F-8376-4E4575B36C4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{D0467E84-8981-4A73-89C4-057B3B957FD4}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1AC-478F-8376-4E4575B36C4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{37442C73-8F15-4001-A5E1-FB248A5F0328}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1AC-478F-8376-4E4575B36C4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{5C75F412-4B59-47E2-AD44-59BF8BB93FB5}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1AC-478F-8376-4E4575B36C42}"/>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{C979E36F-88C6-4F13-95F4-750E93F45908}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1AC-478F-8376-4E4575B36C4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{4A13BE41-8FC5-46B1-A79F-787E79CC2D31}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1AC-478F-8376-4E4575B36C4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{E57E902B-EF3E-454C-9E23-4332344F8F99}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1AC-478F-8376-4E4575B36C4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{7F456948-DB6C-4E47-8867-CD9D371E70FC}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1AC-478F-8376-4E4575B36C4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{B52FB540-92E3-45FD-8DDD-F08834E941FA}</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1AC-478F-8376-4E4575B36C4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{2DB19617-D2DF-44B6-AEA1-914309E53126}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1AC-478F-8376-4E4575B36C4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{CD37B085-B708-42D3-94AD-8637596833E7}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1AC-478F-8376-4E4575B36C4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{59888B1D-6784-4D18-B822-96FF7FA655A7}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1AC-478F-8376-4E4575B36C4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{F951CE36-8918-4D58-AD71-B4052CECDEDE}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1AC-478F-8376-4E4575B36C4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{4B51A32C-BBC8-4401-804C-18269C22C3F9}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1AC-478F-8376-4E4575B36C4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{BA8E2640-021A-4096-BA84-46D021AE6CB7}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1AC-478F-8376-4E4575B36C4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{D6365010-770F-4A7A-8DC4-C89A6D17E737}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1AC-478F-8376-4E4575B36C4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{D62B62F3-56D9-4B2B-9EE4-95D62468ACF4}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1AC-478F-8376-4E4575B36C4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{89DD459C-058D-41AC-BA31-E3D203C67E48}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1AC-478F-8376-4E4575B36C4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{4834D794-2CC5-4C06-A16B-224F6FDB4E99}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1AC-478F-8376-4E4575B36C4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{266B1751-CACA-490B-BAFB-B360CA18D987}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1AC-478F-8376-4E4575B36C4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{B6D9CD28-C6A3-4801-9D36-839A2083FD40}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1AC-478F-8376-4E4575B36C4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{9F45A4DC-1530-4108-A31E-4CC077B4FA9E}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1AC-478F-8376-4E4575B36C4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{BBCBB439-6BE3-4D91-9A22-EEAF160FC581}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1AC-478F-8376-4E4575B36C4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{DBF6ECE4-822F-4166-9515-94AC53936068}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1AC-478F-8376-4E4575B36C4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{822A0B44-FA47-4866-A0A2-7E252763C968}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1AC-478F-8376-4E4575B36C4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1AC-478F-8376-4E4575B36C4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1AC-478F-8376-4E4575B36C4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{C390B695-00DB-4196-8C79-EC6278760C46}</c15:txfldGUID>
                      <c15:f>Daten_Diagramme!$E$14</c15:f>
                      <c15:dlblFieldTableCache>
                        <c:ptCount val="1"/>
                        <c:pt idx="0">
                          <c:v>-3.3</c:v>
                        </c:pt>
                      </c15:dlblFieldTableCache>
                    </c15:dlblFTEntry>
                  </c15:dlblFieldTable>
                  <c15:showDataLabelsRange val="0"/>
                </c:ext>
                <c:ext xmlns:c16="http://schemas.microsoft.com/office/drawing/2014/chart" uri="{C3380CC4-5D6E-409C-BE32-E72D297353CC}">
                  <c16:uniqueId val="{00000000-10F5-40BB-B9F0-396D89EE6393}"/>
                </c:ext>
              </c:extLst>
            </c:dLbl>
            <c:dLbl>
              <c:idx val="1"/>
              <c:tx>
                <c:strRef>
                  <c:f>Daten_Diagramme!$E$15</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{C3808AEE-26F7-4150-9033-19684F9FC8A0}</c15:txfldGUID>
                      <c15:f>Daten_Diagramme!$E$15</c15:f>
                      <c15:dlblFieldTableCache>
                        <c:ptCount val="1"/>
                        <c:pt idx="0">
                          <c:v>-6.0</c:v>
                        </c:pt>
                      </c15:dlblFieldTableCache>
                    </c15:dlblFTEntry>
                  </c15:dlblFieldTable>
                  <c15:showDataLabelsRange val="0"/>
                </c:ext>
                <c:ext xmlns:c16="http://schemas.microsoft.com/office/drawing/2014/chart" uri="{C3380CC4-5D6E-409C-BE32-E72D297353CC}">
                  <c16:uniqueId val="{00000001-10F5-40BB-B9F0-396D89EE6393}"/>
                </c:ext>
              </c:extLst>
            </c:dLbl>
            <c:dLbl>
              <c:idx val="2"/>
              <c:tx>
                <c:strRef>
                  <c:f>Daten_Diagramme!$E$16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{3E63D821-74BE-4D82-8248-D8D23444D67C}</c15:txfldGUID>
                      <c15:f>Daten_Diagramme!$E$16</c15:f>
                      <c15:dlblFieldTableCache>
                        <c:ptCount val="1"/>
                        <c:pt idx="0">
                          <c:v>2.2</c:v>
                        </c:pt>
                      </c15:dlblFieldTableCache>
                    </c15:dlblFTEntry>
                  </c15:dlblFieldTable>
                  <c15:showDataLabelsRange val="0"/>
                </c:ext>
                <c:ext xmlns:c16="http://schemas.microsoft.com/office/drawing/2014/chart" uri="{C3380CC4-5D6E-409C-BE32-E72D297353CC}">
                  <c16:uniqueId val="{00000002-10F5-40BB-B9F0-396D89EE6393}"/>
                </c:ext>
              </c:extLst>
            </c:dLbl>
            <c:dLbl>
              <c:idx val="3"/>
              <c:tx>
                <c:strRef>
                  <c:f>Daten_Diagramme!$E$17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{C10B40F8-10DD-4909-BC98-F599E2C2999F}</c15:txfldGUID>
                      <c15:f>Daten_Diagramme!$E$17</c15:f>
                      <c15:dlblFieldTableCache>
                        <c:ptCount val="1"/>
                        <c:pt idx="0">
                          <c:v>-3.2</c:v>
                        </c:pt>
                      </c15:dlblFieldTableCache>
                    </c15:dlblFTEntry>
                  </c15:dlblFieldTable>
                  <c15:showDataLabelsRange val="0"/>
                </c:ext>
                <c:ext xmlns:c16="http://schemas.microsoft.com/office/drawing/2014/chart" uri="{C3380CC4-5D6E-409C-BE32-E72D297353CC}">
                  <c16:uniqueId val="{00000003-10F5-40BB-B9F0-396D89EE6393}"/>
                </c:ext>
              </c:extLst>
            </c:dLbl>
            <c:dLbl>
              <c:idx val="4"/>
              <c:tx>
                <c:strRef>
                  <c:f>Daten_Diagramme!$E$18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{3073FC86-1B88-4D61-A49A-18004968791C}</c15:txfldGUID>
                      <c15:f>Daten_Diagramme!$E$18</c15:f>
                      <c15:dlblFieldTableCache>
                        <c:ptCount val="1"/>
                        <c:pt idx="0">
                          <c:v>0.3</c:v>
                        </c:pt>
                      </c15:dlblFieldTableCache>
                    </c15:dlblFTEntry>
                  </c15:dlblFieldTable>
                  <c15:showDataLabelsRange val="0"/>
                </c:ext>
                <c:ext xmlns:c16="http://schemas.microsoft.com/office/drawing/2014/chart" uri="{C3380CC4-5D6E-409C-BE32-E72D297353CC}">
                  <c16:uniqueId val="{00000004-10F5-40BB-B9F0-396D89EE6393}"/>
                </c:ext>
              </c:extLst>
            </c:dLbl>
            <c:dLbl>
              <c:idx val="5"/>
              <c:tx>
                <c:strRef>
                  <c:f>Daten_Diagramme!$E$19</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{05885288-8439-4BB7-A479-595789A28608}</c15:txfldGUID>
                      <c15:f>Daten_Diagramme!$E$19</c15:f>
                      <c15:dlblFieldTableCache>
                        <c:ptCount val="1"/>
                        <c:pt idx="0">
                          <c:v>-6.0</c:v>
                        </c:pt>
                      </c15:dlblFieldTableCache>
                    </c15:dlblFTEntry>
                  </c15:dlblFieldTable>
                  <c15:showDataLabelsRange val="0"/>
                </c:ext>
                <c:ext xmlns:c16="http://schemas.microsoft.com/office/drawing/2014/chart" uri="{C3380CC4-5D6E-409C-BE32-E72D297353CC}">
                  <c16:uniqueId val="{00000005-10F5-40BB-B9F0-396D89EE6393}"/>
                </c:ext>
              </c:extLst>
            </c:dLbl>
            <c:dLbl>
              <c:idx val="6"/>
              <c:tx>
                <c:strRef>
                  <c:f>Daten_Diagramme!$E$20</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{F0450D81-3EB1-4238-97AA-0FBFCC65DF23}</c15:txfldGUID>
                      <c15:f>Daten_Diagramme!$E$20</c15:f>
                      <c15:dlblFieldTableCache>
                        <c:ptCount val="1"/>
                        <c:pt idx="0">
                          <c:v>-9.2</c:v>
                        </c:pt>
                      </c15:dlblFieldTableCache>
                    </c15:dlblFTEntry>
                  </c15:dlblFieldTable>
                  <c15:showDataLabelsRange val="0"/>
                </c:ext>
                <c:ext xmlns:c16="http://schemas.microsoft.com/office/drawing/2014/chart" uri="{C3380CC4-5D6E-409C-BE32-E72D297353CC}">
                  <c16:uniqueId val="{00000006-10F5-40BB-B9F0-396D89EE6393}"/>
                </c:ext>
              </c:extLst>
            </c:dLbl>
            <c:dLbl>
              <c:idx val="7"/>
              <c:tx>
                <c:strRef>
                  <c:f>Daten_Diagramme!$E$21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{96A8DED5-8042-4157-B06B-D008B0EE4DC6}</c15:txfldGUID>
                      <c15:f>Daten_Diagramme!$E$21</c15:f>
                      <c15:dlblFieldTableCache>
                        <c:ptCount val="1"/>
                        <c:pt idx="0">
                          <c:v>2.7</c:v>
                        </c:pt>
                      </c15:dlblFieldTableCache>
                    </c15:dlblFTEntry>
                  </c15:dlblFieldTable>
                  <c15:showDataLabelsRange val="0"/>
                </c:ext>
                <c:ext xmlns:c16="http://schemas.microsoft.com/office/drawing/2014/chart" uri="{C3380CC4-5D6E-409C-BE32-E72D297353CC}">
                  <c16:uniqueId val="{00000007-10F5-40BB-B9F0-396D89EE6393}"/>
                </c:ext>
              </c:extLst>
            </c:dLbl>
            <c:dLbl>
              <c:idx val="8"/>
              <c:tx>
                <c:strRef>
                  <c:f>Daten_Diagramme!$E$22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{21946139-AEC0-4DA5-B92C-EEE2F61D9174}</c15:txfldGUID>
                      <c15:f>Daten_Diagramme!$E$22</c15:f>
                      <c15:dlblFieldTableCache>
                        <c:ptCount val="1"/>
                        <c:pt idx="0">
                          <c:v>-1.0</c:v>
                        </c:pt>
                      </c15:dlblFieldTableCache>
                    </c15:dlblFTEntry>
                  </c15:dlblFieldTable>
                  <c15:showDataLabelsRange val="0"/>
                </c:ext>
                <c:ext xmlns:c16="http://schemas.microsoft.com/office/drawing/2014/chart" uri="{C3380CC4-5D6E-409C-BE32-E72D297353CC}">
                  <c16:uniqueId val="{00000008-10F5-40BB-B9F0-396D89EE6393}"/>
                </c:ext>
              </c:extLst>
            </c:dLbl>
            <c:dLbl>
              <c:idx val="9"/>
              <c:tx>
                <c:strRef>
                  <c:f>Daten_Diagramme!$E$23</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{6DC84CB6-8D5E-49F7-B4ED-99DC972D4A06}</c15:txfldGUID>
                      <c15:f>Daten_Diagramme!$E$23</c15:f>
                      <c15:dlblFieldTableCache>
                        <c:ptCount val="1"/>
                        <c:pt idx="0">
                          <c:v>-4.4</c:v>
                        </c:pt>
                      </c15:dlblFieldTableCache>
                    </c15:dlblFTEntry>
                  </c15:dlblFieldTable>
                  <c15:showDataLabelsRange val="0"/>
                </c:ext>
                <c:ext xmlns:c16="http://schemas.microsoft.com/office/drawing/2014/chart" uri="{C3380CC4-5D6E-409C-BE32-E72D297353CC}">
                  <c16:uniqueId val="{00000009-10F5-40BB-B9F0-396D89EE6393}"/>
                </c:ext>
              </c:extLst>
            </c:dLbl>
            <c:dLbl>
              <c:idx val="10"/>
              <c:tx>
                <c:strRef>
                  <c:f>Daten_Diagramme!$E$24</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{39AF37DD-D4C7-48F2-96A5-5BC6F96872A5}</c15:txfldGUID>
                      <c15:f>Daten_Diagramme!$E$24</c15:f>
                      <c15:dlblFieldTableCache>
                        <c:ptCount val="1"/>
                        <c:pt idx="0">
                          <c:v>-9.5</c:v>
                        </c:pt>
                      </c15:dlblFieldTableCache>
                    </c15:dlblFTEntry>
                  </c15:dlblFieldTable>
                  <c15:showDataLabelsRange val="0"/>
                </c:ext>
                <c:ext xmlns:c16="http://schemas.microsoft.com/office/drawing/2014/chart" uri="{C3380CC4-5D6E-409C-BE32-E72D297353CC}">
                  <c16:uniqueId val="{0000000A-10F5-40BB-B9F0-396D89EE6393}"/>
                </c:ext>
              </c:extLst>
            </c:dLbl>
            <c:dLbl>
              <c:idx val="11"/>
              <c:tx>
                <c:strRef>
                  <c:f>Daten_Diagramme!$E$25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{8A82CA66-9ECA-47E0-B72E-A2C1AEE743FC}</c15:txfldGUID>
                      <c15:f>Daten_Diagramme!$E$25</c15:f>
                      <c15:dlblFieldTableCache>
                        <c:ptCount val="1"/>
                        <c:pt idx="0">
                          <c:v>-0.9</c:v>
                        </c:pt>
                      </c15:dlblFieldTableCache>
                    </c15:dlblFTEntry>
                  </c15:dlblFieldTable>
                  <c15:showDataLabelsRange val="0"/>
                </c:ext>
                <c:ext xmlns:c16="http://schemas.microsoft.com/office/drawing/2014/chart" uri="{C3380CC4-5D6E-409C-BE32-E72D297353CC}">
                  <c16:uniqueId val="{0000000B-10F5-40BB-B9F0-396D89EE6393}"/>
                </c:ext>
              </c:extLst>
            </c:dLbl>
            <c:dLbl>
              <c:idx val="12"/>
              <c:tx>
                <c:strRef>
                  <c:f>Daten_Diagramme!$E$26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{17F7BA14-9163-40CA-9F11-180EB06080A0}</c15:txfldGUID>
                      <c15:f>Daten_Diagramme!$E$26</c15:f>
                      <c15:dlblFieldTableCache>
                        <c:ptCount val="1"/>
                        <c:pt idx="0">
                          <c:v>-1.1</c:v>
                        </c:pt>
                      </c15:dlblFieldTableCache>
                    </c15:dlblFTEntry>
                  </c15:dlblFieldTable>
                  <c15:showDataLabelsRange val="0"/>
                </c:ext>
                <c:ext xmlns:c16="http://schemas.microsoft.com/office/drawing/2014/chart" uri="{C3380CC4-5D6E-409C-BE32-E72D297353CC}">
                  <c16:uniqueId val="{0000000C-10F5-40BB-B9F0-396D89EE6393}"/>
                </c:ext>
              </c:extLst>
            </c:dLbl>
            <c:dLbl>
              <c:idx val="13"/>
              <c:tx>
                <c:strRef>
                  <c:f>Daten_Diagramme!$E$27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{50734187-3F53-4382-8A2B-44E02FA98DCA}</c15:txfldGUID>
                      <c15:f>Daten_Diagramme!$E$27</c15:f>
                      <c15:dlblFieldTableCache>
                        <c:ptCount val="1"/>
                        <c:pt idx="0">
                          <c:v>-1.2</c:v>
                        </c:pt>
                      </c15:dlblFieldTableCache>
                    </c15:dlblFTEntry>
                  </c15:dlblFieldTable>
                  <c15:showDataLabelsRange val="0"/>
                </c:ext>
                <c:ext xmlns:c16="http://schemas.microsoft.com/office/drawing/2014/chart" uri="{C3380CC4-5D6E-409C-BE32-E72D297353CC}">
                  <c16:uniqueId val="{0000000D-10F5-40BB-B9F0-396D89EE6393}"/>
                </c:ext>
              </c:extLst>
            </c:dLbl>
            <c:dLbl>
              <c:idx val="14"/>
              <c:tx>
                <c:strRef>
                  <c:f>Daten_Diagramme!$E$28</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{9A208F89-6819-4BCF-AAB9-95944225AE22}</c15:txfldGUID>
                      <c15:f>Daten_Diagramme!$E$28</c15:f>
                      <c15:dlblFieldTableCache>
                        <c:ptCount val="1"/>
                        <c:pt idx="0">
                          <c:v>-9.5</c:v>
                        </c:pt>
                      </c15:dlblFieldTableCache>
                    </c15:dlblFTEntry>
                  </c15:dlblFieldTable>
                  <c15:showDataLabelsRange val="0"/>
                </c:ext>
                <c:ext xmlns:c16="http://schemas.microsoft.com/office/drawing/2014/chart" uri="{C3380CC4-5D6E-409C-BE32-E72D297353CC}">
                  <c16:uniqueId val="{0000000E-10F5-40BB-B9F0-396D89EE6393}"/>
                </c:ext>
              </c:extLst>
            </c:dLbl>
            <c:dLbl>
              <c:idx val="15"/>
              <c:tx>
                <c:strRef>
                  <c:f>Daten_Diagramme!$E$29</c:f>
                  <c:strCache>
                    <c:ptCount val="1"/>
                    <c:pt idx="0">
                      <c:v>-40.9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{331090B7-B32E-4B70-B156-4AD75A88EE7A}</c15:txfldGUID>
                      <c15:f>Daten_Diagramme!$E$29</c15:f>
                      <c15:dlblFieldTableCache>
                        <c:ptCount val="1"/>
                        <c:pt idx="0">
                          <c:v>-40.9</c:v>
                        </c:pt>
                      </c15:dlblFieldTableCache>
                    </c15:dlblFTEntry>
                  </c15:dlblFieldTable>
                  <c15:showDataLabelsRange val="0"/>
                </c:ext>
                <c:ext xmlns:c16="http://schemas.microsoft.com/office/drawing/2014/chart" uri="{C3380CC4-5D6E-409C-BE32-E72D297353CC}">
                  <c16:uniqueId val="{0000000F-10F5-40BB-B9F0-396D89EE6393}"/>
                </c:ext>
              </c:extLst>
            </c:dLbl>
            <c:dLbl>
              <c:idx val="16"/>
              <c:tx>
                <c:strRef>
                  <c:f>Daten_Diagramme!$E$30</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{5ACCBB15-63F2-403C-A175-1247CDB95D7F}</c15:txfldGUID>
                      <c15:f>Daten_Diagramme!$E$30</c15:f>
                      <c15:dlblFieldTableCache>
                        <c:ptCount val="1"/>
                        <c:pt idx="0">
                          <c:v>9.5</c:v>
                        </c:pt>
                      </c15:dlblFieldTableCache>
                    </c15:dlblFTEntry>
                  </c15:dlblFieldTable>
                  <c15:showDataLabelsRange val="0"/>
                </c:ext>
                <c:ext xmlns:c16="http://schemas.microsoft.com/office/drawing/2014/chart" uri="{C3380CC4-5D6E-409C-BE32-E72D297353CC}">
                  <c16:uniqueId val="{00000010-10F5-40BB-B9F0-396D89EE6393}"/>
                </c:ext>
              </c:extLst>
            </c:dLbl>
            <c:dLbl>
              <c:idx val="17"/>
              <c:tx>
                <c:strRef>
                  <c:f>Daten_Diagramme!$E$31</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{81E75204-BFE4-4DB5-BF4C-ACD0CC295DCA}</c15:txfldGUID>
                      <c15:f>Daten_Diagramme!$E$31</c15:f>
                      <c15:dlblFieldTableCache>
                        <c:ptCount val="1"/>
                        <c:pt idx="0">
                          <c:v>-8.3</c:v>
                        </c:pt>
                      </c15:dlblFieldTableCache>
                    </c15:dlblFTEntry>
                  </c15:dlblFieldTable>
                  <c15:showDataLabelsRange val="0"/>
                </c:ext>
                <c:ext xmlns:c16="http://schemas.microsoft.com/office/drawing/2014/chart" uri="{C3380CC4-5D6E-409C-BE32-E72D297353CC}">
                  <c16:uniqueId val="{00000011-10F5-40BB-B9F0-396D89EE6393}"/>
                </c:ext>
              </c:extLst>
            </c:dLbl>
            <c:dLbl>
              <c:idx val="18"/>
              <c:tx>
                <c:strRef>
                  <c:f>Daten_Diagramme!$E$32</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{7FB604A3-78AA-4A16-9C10-B8747A6A3E95}</c15:txfldGUID>
                      <c15:f>Daten_Diagramme!$E$32</c15:f>
                      <c15:dlblFieldTableCache>
                        <c:ptCount val="1"/>
                        <c:pt idx="0">
                          <c:v>-5.1</c:v>
                        </c:pt>
                      </c15:dlblFieldTableCache>
                    </c15:dlblFTEntry>
                  </c15:dlblFieldTable>
                  <c15:showDataLabelsRange val="0"/>
                </c:ext>
                <c:ext xmlns:c16="http://schemas.microsoft.com/office/drawing/2014/chart" uri="{C3380CC4-5D6E-409C-BE32-E72D297353CC}">
                  <c16:uniqueId val="{00000012-10F5-40BB-B9F0-396D89EE6393}"/>
                </c:ext>
              </c:extLst>
            </c:dLbl>
            <c:dLbl>
              <c:idx val="19"/>
              <c:tx>
                <c:strRef>
                  <c:f>Daten_Diagramme!$E$33</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{8A06C3E9-F597-400B-BA04-BDE96C3E4355}</c15:txfldGUID>
                      <c15:f>Daten_Diagramme!$E$33</c15:f>
                      <c15:dlblFieldTableCache>
                        <c:ptCount val="1"/>
                        <c:pt idx="0">
                          <c:v>-5.5</c:v>
                        </c:pt>
                      </c15:dlblFieldTableCache>
                    </c15:dlblFTEntry>
                  </c15:dlblFieldTable>
                  <c15:showDataLabelsRange val="0"/>
                </c:ext>
                <c:ext xmlns:c16="http://schemas.microsoft.com/office/drawing/2014/chart" uri="{C3380CC4-5D6E-409C-BE32-E72D297353CC}">
                  <c16:uniqueId val="{00000013-10F5-40BB-B9F0-396D89EE6393}"/>
                </c:ext>
              </c:extLst>
            </c:dLbl>
            <c:dLbl>
              <c:idx val="20"/>
              <c:tx>
                <c:strRef>
                  <c:f>Daten_Diagramme!$E$34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{0E82B277-E933-4B25-A366-5A98F7AE459A}</c15:txfldGUID>
                      <c15:f>Daten_Diagramme!$E$34</c15:f>
                      <c15:dlblFieldTableCache>
                        <c:ptCount val="1"/>
                        <c:pt idx="0">
                          <c:v>0.9</c:v>
                        </c:pt>
                      </c15:dlblFieldTableCache>
                    </c15:dlblFTEntry>
                  </c15:dlblFieldTable>
                  <c15:showDataLabelsRange val="0"/>
                </c:ext>
                <c:ext xmlns:c16="http://schemas.microsoft.com/office/drawing/2014/chart" uri="{C3380CC4-5D6E-409C-BE32-E72D297353CC}">
                  <c16:uniqueId val="{00000014-10F5-40BB-B9F0-396D89EE6393}"/>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{CFCE78A8-0900-41D1-83DE-7804C58390E4}</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10F5-40BB-B9F0-396D89EE639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{BD5A8AA0-7B97-432D-86D0-AF5D916C321D}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0F5-40BB-B9F0-396D89EE6393}"/>
                </c:ext>
              </c:extLst>
            </c:dLbl>
            <c:dLbl>
              <c:idx val="23"/>
              <c:tx>
                <c:strRef>
                  <c:f>Daten_Diagramme!$E$37</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{AF8EBDFE-3670-4B90-B03E-7E3D6FA5C510}</c15:txfldGUID>
                      <c15:f>Daten_Diagramme!$E$37</c15:f>
                      <c15:dlblFieldTableCache>
                        <c:ptCount val="1"/>
                        <c:pt idx="0">
                          <c:v>-6.0</c:v>
                        </c:pt>
                      </c15:dlblFieldTableCache>
                    </c15:dlblFTEntry>
                  </c15:dlblFieldTable>
                  <c15:showDataLabelsRange val="0"/>
                </c:ext>
                <c:ext xmlns:c16="http://schemas.microsoft.com/office/drawing/2014/chart" uri="{C3380CC4-5D6E-409C-BE32-E72D297353CC}">
                  <c16:uniqueId val="{00000017-10F5-40BB-B9F0-396D89EE6393}"/>
                </c:ext>
              </c:extLst>
            </c:dLbl>
            <c:dLbl>
              <c:idx val="24"/>
              <c:tx>
                <c:strRef>
                  <c:f>Daten_Diagramme!$E$38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{00AE61AE-938C-4FEE-833E-0772880970CD}</c15:txfldGUID>
                      <c15:f>Daten_Diagramme!$E$38</c15:f>
                      <c15:dlblFieldTableCache>
                        <c:ptCount val="1"/>
                        <c:pt idx="0">
                          <c:v>-0.6</c:v>
                        </c:pt>
                      </c15:dlblFieldTableCache>
                    </c15:dlblFTEntry>
                  </c15:dlblFieldTable>
                  <c15:showDataLabelsRange val="0"/>
                </c:ext>
                <c:ext xmlns:c16="http://schemas.microsoft.com/office/drawing/2014/chart" uri="{C3380CC4-5D6E-409C-BE32-E72D297353CC}">
                  <c16:uniqueId val="{00000018-10F5-40BB-B9F0-396D89EE6393}"/>
                </c:ext>
              </c:extLst>
            </c:dLbl>
            <c:dLbl>
              <c:idx val="25"/>
              <c:tx>
                <c:strRef>
                  <c:f>Daten_Diagramme!$E$39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{956BA729-7BC5-4D28-82E7-04C354764030}</c15:txfldGUID>
                      <c15:f>Daten_Diagramme!$E$39</c15:f>
                      <c15:dlblFieldTableCache>
                        <c:ptCount val="1"/>
                        <c:pt idx="0">
                          <c:v>-3.5</c:v>
                        </c:pt>
                      </c15:dlblFieldTableCache>
                    </c15:dlblFTEntry>
                  </c15:dlblFieldTable>
                  <c15:showDataLabelsRange val="0"/>
                </c:ext>
                <c:ext xmlns:c16="http://schemas.microsoft.com/office/drawing/2014/chart" uri="{C3380CC4-5D6E-409C-BE32-E72D297353CC}">
                  <c16:uniqueId val="{00000019-10F5-40BB-B9F0-396D89EE639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{547EAFA7-F01B-4F42-B9BF-0B8CFE2C1007}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0F5-40BB-B9F0-396D89EE639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{39376640-298E-4ACF-9F7C-4655620B7EB0}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0F5-40BB-B9F0-396D89EE639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{32B53BFE-F316-4783-BEBE-3E280640303C}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0F5-40BB-B9F0-396D89EE639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{0E142042-ED1E-4B48-8E65-8CC01C62D3FB}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0F5-40BB-B9F0-396D89EE639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{1C980BA4-2152-4EB6-8D41-D39E341841D1}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0F5-40BB-B9F0-396D89EE6393}"/>
                </c:ext>
              </c:extLst>
            </c:dLbl>
            <c:dLbl>
              <c:idx val="31"/>
              <c:tx>
                <c:strRef>
                  <c:f>Daten_Diagramme!$E$45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{B6A98B3A-B1CF-469F-A107-8CC1AD998596}</c15:txfldGUID>
                      <c15:f>Daten_Diagramme!$E$45</c15:f>
                      <c15:dlblFieldTableCache>
                        <c:ptCount val="1"/>
                        <c:pt idx="0">
                          <c:v>-3.5</c:v>
                        </c:pt>
                      </c15:dlblFieldTableCache>
                    </c15:dlblFTEntry>
                  </c15:dlblFieldTable>
                  <c15:showDataLabelsRange val="0"/>
                </c:ext>
                <c:ext xmlns:c16="http://schemas.microsoft.com/office/drawing/2014/chart" uri="{C3380CC4-5D6E-409C-BE32-E72D297353CC}">
                  <c16:uniqueId val="{0000001F-10F5-40BB-B9F0-396D89EE639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-3.2747390024092087</c:v>
                </c:pt>
                <c:pt idx="1">
                  <c:v>-5.9701492537313436</c:v>
                </c:pt>
                <c:pt idx="2">
                  <c:v>2.2222222222222223</c:v>
                </c:pt>
                <c:pt idx="3">
                  <c:v>-3.2212885154061626</c:v>
                </c:pt>
                <c:pt idx="4">
                  <c:v>0.26595744680851063</c:v>
                </c:pt>
                <c:pt idx="5">
                  <c:v>-5.9633027522935782</c:v>
                </c:pt>
                <c:pt idx="6">
                  <c:v>-9.1666666666666661</c:v>
                </c:pt>
                <c:pt idx="7">
                  <c:v>2.7290448343079921</c:v>
                </c:pt>
                <c:pt idx="8">
                  <c:v>-0.99947396107311937</c:v>
                </c:pt>
                <c:pt idx="9">
                  <c:v>-4.375</c:v>
                </c:pt>
                <c:pt idx="10">
                  <c:v>-9.5464135021097043</c:v>
                </c:pt>
                <c:pt idx="11">
                  <c:v>-0.94339622641509435</c:v>
                </c:pt>
                <c:pt idx="12">
                  <c:v>-1.0638297872340425</c:v>
                </c:pt>
                <c:pt idx="13">
                  <c:v>-1.2345679012345678</c:v>
                </c:pt>
                <c:pt idx="14">
                  <c:v>-9.5238095238095237</c:v>
                </c:pt>
                <c:pt idx="15">
                  <c:v>-40.909090909090907</c:v>
                </c:pt>
                <c:pt idx="16">
                  <c:v>9.5115681233933156</c:v>
                </c:pt>
                <c:pt idx="17">
                  <c:v>-8.2524271844660202</c:v>
                </c:pt>
                <c:pt idx="18">
                  <c:v>-5.052005943536404</c:v>
                </c:pt>
                <c:pt idx="19">
                  <c:v>-5.5299539170506913</c:v>
                </c:pt>
                <c:pt idx="20">
                  <c:v>0.88607594936708856</c:v>
                </c:pt>
                <c:pt idx="21">
                  <c:v>0</c:v>
                </c:pt>
                <c:pt idx="23">
                  <c:v>-5.9701492537313436</c:v>
                </c:pt>
                <c:pt idx="24">
                  <c:v>-0.62893081761006286</c:v>
                </c:pt>
                <c:pt idx="25">
                  <c:v>-3.4897329503138632</c:v>
                </c:pt>
              </c:numCache>
            </c:numRef>
          </c:val>
          <c:extLst>
            <c:ext xmlns:c16="http://schemas.microsoft.com/office/drawing/2014/chart" uri="{C3380CC4-5D6E-409C-BE32-E72D297353CC}">
              <c16:uniqueId val="{00000020-10F5-40BB-B9F0-396D89EE639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{B48D1773-B8A6-4F5C-A6B1-B7A16F4C72B6}</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0F5-40BB-B9F0-396D89EE639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{36E0C36E-BDDD-44DC-999B-5AB2A83E005F}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0F5-40BB-B9F0-396D89EE639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{A02D7C6D-CA50-4886-BFEA-A13F6939D411}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0F5-40BB-B9F0-396D89EE639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{9EC0A01D-F584-448B-9ED7-8953D67DE665}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0F5-40BB-B9F0-396D89EE639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{E8A81A5B-83A7-48D1-84AC-64142D4ACCF9}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0F5-40BB-B9F0-396D89EE639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{87718BBA-F772-45B1-AE2D-6D41D8C4C878}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0F5-40BB-B9F0-396D89EE639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{D36CBBB2-1CBD-4241-B969-C158224EB967}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0F5-40BB-B9F0-396D89EE639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{50A09325-60BA-4132-9281-3030E591778A}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0F5-40BB-B9F0-396D89EE639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{DFC23B29-1028-4A25-8DF0-813FEAFF37BA}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0F5-40BB-B9F0-396D89EE639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{8A6EA4E1-BA22-496E-83E5-0D32867A4351}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0F5-40BB-B9F0-396D89EE639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{C81E5B72-832E-47BF-B23A-CACBE9A7F8B3}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0F5-40BB-B9F0-396D89EE639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{2BB068D1-54C9-4825-BB60-4D14D891E068}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0F5-40BB-B9F0-396D89EE639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{08982D6B-3667-4507-9A68-334C218F5AE0}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0F5-40BB-B9F0-396D89EE639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{E0688B0B-2810-46EF-8852-EB3470D17A76}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0F5-40BB-B9F0-396D89EE639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{2FA96CD9-6DED-43F8-9959-8CD96AFA2A18}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0F5-40BB-B9F0-396D89EE639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{D8F3DB4A-6539-4E3C-8DC3-54CCE15FB9DE}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0F5-40BB-B9F0-396D89EE639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{F393878E-C51E-46EF-AF74-F9C978AADD17}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0F5-40BB-B9F0-396D89EE639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{8F75CD75-AE72-4794-A188-0AFD9792C0E7}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0F5-40BB-B9F0-396D89EE639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{FF87C424-D100-4D41-8C43-C5AABC9458C3}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0F5-40BB-B9F0-396D89EE639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{D79886B3-B9B7-4C38-9EE2-761B464A3A13}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0F5-40BB-B9F0-396D89EE639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{5461B675-F1B7-4865-8409-434F4A620B63}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0F5-40BB-B9F0-396D89EE639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{674E3E41-CA1D-473A-AAD5-5A1451B4CCCB}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0F5-40BB-B9F0-396D89EE639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{BC77157D-E14A-4976-BF7E-9377C4D9C9E4}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0F5-40BB-B9F0-396D89EE639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{54E121C6-3443-4B44-9EF5-6A4DB3174630}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0F5-40BB-B9F0-396D89EE639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{FAB7E554-2A2B-4959-8848-1677E4934A3C}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0F5-40BB-B9F0-396D89EE639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{F68481FA-6165-4113-B39E-4349E8AB80E5}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0F5-40BB-B9F0-396D89EE639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{2CF8707B-2E47-4349-9518-2A00B08F368D}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0F5-40BB-B9F0-396D89EE639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{E8B94C08-9452-4078-BF6F-759AE121AEA2}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0F5-40BB-B9F0-396D89EE639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{AF543C56-5152-4492-8F71-F7BB542A2A30}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0F5-40BB-B9F0-396D89EE639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{BB6B411A-14EC-4DB3-8203-D1A9772635EA}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0F5-40BB-B9F0-396D89EE639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{E82C070C-CADB-403C-BC98-5B497C71D0E2}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0F5-40BB-B9F0-396D89EE639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{8C030647-6FED-4C0B-932E-DABACA4DCE36}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0F5-40BB-B9F0-396D89EE639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0F5-40BB-B9F0-396D89EE639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0F5-40BB-B9F0-396D89EE639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{2D4E680D-E425-42C1-8708-8C0338C6D675}</c15:txfldGUID>
                      <c15:f>Diagramm!$I$46</c15:f>
                      <c15:dlblFieldTableCache>
                        <c:ptCount val="1"/>
                      </c15:dlblFieldTableCache>
                    </c15:dlblFTEntry>
                  </c15:dlblFieldTable>
                  <c15:showDataLabelsRange val="0"/>
                </c:ext>
                <c:ext xmlns:c16="http://schemas.microsoft.com/office/drawing/2014/chart" uri="{C3380CC4-5D6E-409C-BE32-E72D297353CC}">
                  <c16:uniqueId val="{00000000-587F-4106-939C-2A8000FCAAE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{2588B506-55ED-473C-BF4F-6D284DA0BA70}</c15:txfldGUID>
                      <c15:f>Diagramm!$I$47</c15:f>
                      <c15:dlblFieldTableCache>
                        <c:ptCount val="1"/>
                      </c15:dlblFieldTableCache>
                    </c15:dlblFTEntry>
                  </c15:dlblFieldTable>
                  <c15:showDataLabelsRange val="0"/>
                </c:ext>
                <c:ext xmlns:c16="http://schemas.microsoft.com/office/drawing/2014/chart" uri="{C3380CC4-5D6E-409C-BE32-E72D297353CC}">
                  <c16:uniqueId val="{00000001-587F-4106-939C-2A8000FCAAE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{EC872007-BE23-4025-94C7-657699C85CBE}</c15:txfldGUID>
                      <c15:f>Diagramm!$I$48</c15:f>
                      <c15:dlblFieldTableCache>
                        <c:ptCount val="1"/>
                      </c15:dlblFieldTableCache>
                    </c15:dlblFTEntry>
                  </c15:dlblFieldTable>
                  <c15:showDataLabelsRange val="0"/>
                </c:ext>
                <c:ext xmlns:c16="http://schemas.microsoft.com/office/drawing/2014/chart" uri="{C3380CC4-5D6E-409C-BE32-E72D297353CC}">
                  <c16:uniqueId val="{00000002-587F-4106-939C-2A8000FCAAE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{8DFB6FB5-5EB5-4F1A-BA86-F0C81E044CF7}</c15:txfldGUID>
                      <c15:f>Diagramm!$I$49</c15:f>
                      <c15:dlblFieldTableCache>
                        <c:ptCount val="1"/>
                      </c15:dlblFieldTableCache>
                    </c15:dlblFTEntry>
                  </c15:dlblFieldTable>
                  <c15:showDataLabelsRange val="0"/>
                </c:ext>
                <c:ext xmlns:c16="http://schemas.microsoft.com/office/drawing/2014/chart" uri="{C3380CC4-5D6E-409C-BE32-E72D297353CC}">
                  <c16:uniqueId val="{00000003-587F-4106-939C-2A8000FCAAE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{80F7CD07-B6BA-4560-956C-0DB9E5A8127A}</c15:txfldGUID>
                      <c15:f>Diagramm!$I$50</c15:f>
                      <c15:dlblFieldTableCache>
                        <c:ptCount val="1"/>
                      </c15:dlblFieldTableCache>
                    </c15:dlblFTEntry>
                  </c15:dlblFieldTable>
                  <c15:showDataLabelsRange val="0"/>
                </c:ext>
                <c:ext xmlns:c16="http://schemas.microsoft.com/office/drawing/2014/chart" uri="{C3380CC4-5D6E-409C-BE32-E72D297353CC}">
                  <c16:uniqueId val="{00000004-587F-4106-939C-2A8000FCAAE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{A023A729-A68A-44A3-B646-AB6898DB2F29}</c15:txfldGUID>
                      <c15:f>Diagramm!$I$51</c15:f>
                      <c15:dlblFieldTableCache>
                        <c:ptCount val="1"/>
                      </c15:dlblFieldTableCache>
                    </c15:dlblFTEntry>
                  </c15:dlblFieldTable>
                  <c15:showDataLabelsRange val="0"/>
                </c:ext>
                <c:ext xmlns:c16="http://schemas.microsoft.com/office/drawing/2014/chart" uri="{C3380CC4-5D6E-409C-BE32-E72D297353CC}">
                  <c16:uniqueId val="{00000005-587F-4106-939C-2A8000FCAAE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{F65FD7C5-0C8D-46D0-8328-35462FC06205}</c15:txfldGUID>
                      <c15:f>Diagramm!$I$52</c15:f>
                      <c15:dlblFieldTableCache>
                        <c:ptCount val="1"/>
                      </c15:dlblFieldTableCache>
                    </c15:dlblFTEntry>
                  </c15:dlblFieldTable>
                  <c15:showDataLabelsRange val="0"/>
                </c:ext>
                <c:ext xmlns:c16="http://schemas.microsoft.com/office/drawing/2014/chart" uri="{C3380CC4-5D6E-409C-BE32-E72D297353CC}">
                  <c16:uniqueId val="{00000006-587F-4106-939C-2A8000FCAAE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{23434765-0CE3-4287-B49B-ED34E91B089A}</c15:txfldGUID>
                      <c15:f>Diagramm!$I$53</c15:f>
                      <c15:dlblFieldTableCache>
                        <c:ptCount val="1"/>
                      </c15:dlblFieldTableCache>
                    </c15:dlblFTEntry>
                  </c15:dlblFieldTable>
                  <c15:showDataLabelsRange val="0"/>
                </c:ext>
                <c:ext xmlns:c16="http://schemas.microsoft.com/office/drawing/2014/chart" uri="{C3380CC4-5D6E-409C-BE32-E72D297353CC}">
                  <c16:uniqueId val="{00000007-587F-4106-939C-2A8000FCAAE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{98EEA480-52EB-4FA9-BE95-69CC83354F36}</c15:txfldGUID>
                      <c15:f>Diagramm!$I$54</c15:f>
                      <c15:dlblFieldTableCache>
                        <c:ptCount val="1"/>
                      </c15:dlblFieldTableCache>
                    </c15:dlblFTEntry>
                  </c15:dlblFieldTable>
                  <c15:showDataLabelsRange val="0"/>
                </c:ext>
                <c:ext xmlns:c16="http://schemas.microsoft.com/office/drawing/2014/chart" uri="{C3380CC4-5D6E-409C-BE32-E72D297353CC}">
                  <c16:uniqueId val="{00000008-587F-4106-939C-2A8000FCAAE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{6A6DE4DA-F591-47F1-AE3B-C35D3AE48672}</c15:txfldGUID>
                      <c15:f>Diagramm!$I$55</c15:f>
                      <c15:dlblFieldTableCache>
                        <c:ptCount val="1"/>
                      </c15:dlblFieldTableCache>
                    </c15:dlblFTEntry>
                  </c15:dlblFieldTable>
                  <c15:showDataLabelsRange val="0"/>
                </c:ext>
                <c:ext xmlns:c16="http://schemas.microsoft.com/office/drawing/2014/chart" uri="{C3380CC4-5D6E-409C-BE32-E72D297353CC}">
                  <c16:uniqueId val="{00000009-587F-4106-939C-2A8000FCAAE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{79872666-A488-4EB2-A439-036253601058}</c15:txfldGUID>
                      <c15:f>Diagramm!$I$56</c15:f>
                      <c15:dlblFieldTableCache>
                        <c:ptCount val="1"/>
                      </c15:dlblFieldTableCache>
                    </c15:dlblFTEntry>
                  </c15:dlblFieldTable>
                  <c15:showDataLabelsRange val="0"/>
                </c:ext>
                <c:ext xmlns:c16="http://schemas.microsoft.com/office/drawing/2014/chart" uri="{C3380CC4-5D6E-409C-BE32-E72D297353CC}">
                  <c16:uniqueId val="{0000000A-587F-4106-939C-2A8000FCAAE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{D6DBBD91-F90F-40B7-9655-C57E17F9014F}</c15:txfldGUID>
                      <c15:f>Diagramm!$I$57</c15:f>
                      <c15:dlblFieldTableCache>
                        <c:ptCount val="1"/>
                      </c15:dlblFieldTableCache>
                    </c15:dlblFTEntry>
                  </c15:dlblFieldTable>
                  <c15:showDataLabelsRange val="0"/>
                </c:ext>
                <c:ext xmlns:c16="http://schemas.microsoft.com/office/drawing/2014/chart" uri="{C3380CC4-5D6E-409C-BE32-E72D297353CC}">
                  <c16:uniqueId val="{0000000B-587F-4106-939C-2A8000FCAAE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{A1F8C0A1-F53A-4A4C-89A4-709B93966AB3}</c15:txfldGUID>
                      <c15:f>Diagramm!$I$58</c15:f>
                      <c15:dlblFieldTableCache>
                        <c:ptCount val="1"/>
                      </c15:dlblFieldTableCache>
                    </c15:dlblFTEntry>
                  </c15:dlblFieldTable>
                  <c15:showDataLabelsRange val="0"/>
                </c:ext>
                <c:ext xmlns:c16="http://schemas.microsoft.com/office/drawing/2014/chart" uri="{C3380CC4-5D6E-409C-BE32-E72D297353CC}">
                  <c16:uniqueId val="{0000000C-587F-4106-939C-2A8000FCAAE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{676891F8-CD26-47E4-82A1-29E3ADD477BB}</c15:txfldGUID>
                      <c15:f>Diagramm!$I$59</c15:f>
                      <c15:dlblFieldTableCache>
                        <c:ptCount val="1"/>
                      </c15:dlblFieldTableCache>
                    </c15:dlblFTEntry>
                  </c15:dlblFieldTable>
                  <c15:showDataLabelsRange val="0"/>
                </c:ext>
                <c:ext xmlns:c16="http://schemas.microsoft.com/office/drawing/2014/chart" uri="{C3380CC4-5D6E-409C-BE32-E72D297353CC}">
                  <c16:uniqueId val="{0000000D-587F-4106-939C-2A8000FCAAE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{039B1E8A-6111-4E2B-8951-3A85F7852250}</c15:txfldGUID>
                      <c15:f>Diagramm!$I$60</c15:f>
                      <c15:dlblFieldTableCache>
                        <c:ptCount val="1"/>
                      </c15:dlblFieldTableCache>
                    </c15:dlblFTEntry>
                  </c15:dlblFieldTable>
                  <c15:showDataLabelsRange val="0"/>
                </c:ext>
                <c:ext xmlns:c16="http://schemas.microsoft.com/office/drawing/2014/chart" uri="{C3380CC4-5D6E-409C-BE32-E72D297353CC}">
                  <c16:uniqueId val="{0000000E-587F-4106-939C-2A8000FCAAE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{3AFA1264-E6FB-4C7D-9CC0-BB3BEDC126AA}</c15:txfldGUID>
                      <c15:f>Diagramm!$I$61</c15:f>
                      <c15:dlblFieldTableCache>
                        <c:ptCount val="1"/>
                      </c15:dlblFieldTableCache>
                    </c15:dlblFTEntry>
                  </c15:dlblFieldTable>
                  <c15:showDataLabelsRange val="0"/>
                </c:ext>
                <c:ext xmlns:c16="http://schemas.microsoft.com/office/drawing/2014/chart" uri="{C3380CC4-5D6E-409C-BE32-E72D297353CC}">
                  <c16:uniqueId val="{0000000F-587F-4106-939C-2A8000FCAAE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{A787E7B4-2565-4CDC-B2C0-43E5F3B66523}</c15:txfldGUID>
                      <c15:f>Diagramm!$I$62</c15:f>
                      <c15:dlblFieldTableCache>
                        <c:ptCount val="1"/>
                      </c15:dlblFieldTableCache>
                    </c15:dlblFTEntry>
                  </c15:dlblFieldTable>
                  <c15:showDataLabelsRange val="0"/>
                </c:ext>
                <c:ext xmlns:c16="http://schemas.microsoft.com/office/drawing/2014/chart" uri="{C3380CC4-5D6E-409C-BE32-E72D297353CC}">
                  <c16:uniqueId val="{00000010-587F-4106-939C-2A8000FCAAE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{56AA6030-EA3E-483D-A08D-567F8E9ACEF3}</c15:txfldGUID>
                      <c15:f>Diagramm!$I$63</c15:f>
                      <c15:dlblFieldTableCache>
                        <c:ptCount val="1"/>
                      </c15:dlblFieldTableCache>
                    </c15:dlblFTEntry>
                  </c15:dlblFieldTable>
                  <c15:showDataLabelsRange val="0"/>
                </c:ext>
                <c:ext xmlns:c16="http://schemas.microsoft.com/office/drawing/2014/chart" uri="{C3380CC4-5D6E-409C-BE32-E72D297353CC}">
                  <c16:uniqueId val="{00000011-587F-4106-939C-2A8000FCAAE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{0A8A2D9A-F3D5-4406-88AF-DC819399E525}</c15:txfldGUID>
                      <c15:f>Diagramm!$I$64</c15:f>
                      <c15:dlblFieldTableCache>
                        <c:ptCount val="1"/>
                      </c15:dlblFieldTableCache>
                    </c15:dlblFTEntry>
                  </c15:dlblFieldTable>
                  <c15:showDataLabelsRange val="0"/>
                </c:ext>
                <c:ext xmlns:c16="http://schemas.microsoft.com/office/drawing/2014/chart" uri="{C3380CC4-5D6E-409C-BE32-E72D297353CC}">
                  <c16:uniqueId val="{00000012-587F-4106-939C-2A8000FCAAE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{DEF5B6F1-3CBA-4C15-814F-CA1A9440CE1F}</c15:txfldGUID>
                      <c15:f>Diagramm!$I$65</c15:f>
                      <c15:dlblFieldTableCache>
                        <c:ptCount val="1"/>
                      </c15:dlblFieldTableCache>
                    </c15:dlblFTEntry>
                  </c15:dlblFieldTable>
                  <c15:showDataLabelsRange val="0"/>
                </c:ext>
                <c:ext xmlns:c16="http://schemas.microsoft.com/office/drawing/2014/chart" uri="{C3380CC4-5D6E-409C-BE32-E72D297353CC}">
                  <c16:uniqueId val="{00000013-587F-4106-939C-2A8000FCAAE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{3A0618AC-2A0D-4AD8-AAF1-1407A641025A}</c15:txfldGUID>
                      <c15:f>Diagramm!$I$66</c15:f>
                      <c15:dlblFieldTableCache>
                        <c:ptCount val="1"/>
                      </c15:dlblFieldTableCache>
                    </c15:dlblFTEntry>
                  </c15:dlblFieldTable>
                  <c15:showDataLabelsRange val="0"/>
                </c:ext>
                <c:ext xmlns:c16="http://schemas.microsoft.com/office/drawing/2014/chart" uri="{C3380CC4-5D6E-409C-BE32-E72D297353CC}">
                  <c16:uniqueId val="{00000014-587F-4106-939C-2A8000FCAAE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{F8246222-4D7C-4E09-A0E5-EDDF9D79835B}</c15:txfldGUID>
                      <c15:f>Diagramm!$I$67</c15:f>
                      <c15:dlblFieldTableCache>
                        <c:ptCount val="1"/>
                      </c15:dlblFieldTableCache>
                    </c15:dlblFTEntry>
                  </c15:dlblFieldTable>
                  <c15:showDataLabelsRange val="0"/>
                </c:ext>
                <c:ext xmlns:c16="http://schemas.microsoft.com/office/drawing/2014/chart" uri="{C3380CC4-5D6E-409C-BE32-E72D297353CC}">
                  <c16:uniqueId val="{00000015-587F-4106-939C-2A8000FCAAE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87F-4106-939C-2A8000FCAAE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{E7271EA8-641F-4B0D-90E8-391C41AAD93C}</c15:txfldGUID>
                      <c15:f>Diagramm!$K$46</c15:f>
                      <c15:dlblFieldTableCache>
                        <c:ptCount val="1"/>
                      </c15:dlblFieldTableCache>
                    </c15:dlblFTEntry>
                  </c15:dlblFieldTable>
                  <c15:showDataLabelsRange val="0"/>
                </c:ext>
                <c:ext xmlns:c16="http://schemas.microsoft.com/office/drawing/2014/chart" uri="{C3380CC4-5D6E-409C-BE32-E72D297353CC}">
                  <c16:uniqueId val="{00000017-587F-4106-939C-2A8000FCAAE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{913F6268-C9AD-4E8E-AAC7-B33C8640406E}</c15:txfldGUID>
                      <c15:f>Diagramm!$K$47</c15:f>
                      <c15:dlblFieldTableCache>
                        <c:ptCount val="1"/>
                      </c15:dlblFieldTableCache>
                    </c15:dlblFTEntry>
                  </c15:dlblFieldTable>
                  <c15:showDataLabelsRange val="0"/>
                </c:ext>
                <c:ext xmlns:c16="http://schemas.microsoft.com/office/drawing/2014/chart" uri="{C3380CC4-5D6E-409C-BE32-E72D297353CC}">
                  <c16:uniqueId val="{00000018-587F-4106-939C-2A8000FCAAE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{ACFD8BFB-D21E-4858-8EB5-0E442188D84F}</c15:txfldGUID>
                      <c15:f>Diagramm!$K$48</c15:f>
                      <c15:dlblFieldTableCache>
                        <c:ptCount val="1"/>
                      </c15:dlblFieldTableCache>
                    </c15:dlblFTEntry>
                  </c15:dlblFieldTable>
                  <c15:showDataLabelsRange val="0"/>
                </c:ext>
                <c:ext xmlns:c16="http://schemas.microsoft.com/office/drawing/2014/chart" uri="{C3380CC4-5D6E-409C-BE32-E72D297353CC}">
                  <c16:uniqueId val="{00000019-587F-4106-939C-2A8000FCAAE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{8F4960DA-6C37-4665-84AF-308793DB1CAF}</c15:txfldGUID>
                      <c15:f>Diagramm!$K$49</c15:f>
                      <c15:dlblFieldTableCache>
                        <c:ptCount val="1"/>
                      </c15:dlblFieldTableCache>
                    </c15:dlblFTEntry>
                  </c15:dlblFieldTable>
                  <c15:showDataLabelsRange val="0"/>
                </c:ext>
                <c:ext xmlns:c16="http://schemas.microsoft.com/office/drawing/2014/chart" uri="{C3380CC4-5D6E-409C-BE32-E72D297353CC}">
                  <c16:uniqueId val="{0000001A-587F-4106-939C-2A8000FCAAE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{46563AA5-EFB6-42FF-8AFD-2F8C2BE02BF3}</c15:txfldGUID>
                      <c15:f>Diagramm!$K$50</c15:f>
                      <c15:dlblFieldTableCache>
                        <c:ptCount val="1"/>
                      </c15:dlblFieldTableCache>
                    </c15:dlblFTEntry>
                  </c15:dlblFieldTable>
                  <c15:showDataLabelsRange val="0"/>
                </c:ext>
                <c:ext xmlns:c16="http://schemas.microsoft.com/office/drawing/2014/chart" uri="{C3380CC4-5D6E-409C-BE32-E72D297353CC}">
                  <c16:uniqueId val="{0000001B-587F-4106-939C-2A8000FCAAE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{4F3415BE-545E-4706-821F-2CACBCA6F371}</c15:txfldGUID>
                      <c15:f>Diagramm!$K$51</c15:f>
                      <c15:dlblFieldTableCache>
                        <c:ptCount val="1"/>
                      </c15:dlblFieldTableCache>
                    </c15:dlblFTEntry>
                  </c15:dlblFieldTable>
                  <c15:showDataLabelsRange val="0"/>
                </c:ext>
                <c:ext xmlns:c16="http://schemas.microsoft.com/office/drawing/2014/chart" uri="{C3380CC4-5D6E-409C-BE32-E72D297353CC}">
                  <c16:uniqueId val="{0000001C-587F-4106-939C-2A8000FCAAE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{88BA76D3-2FEB-4D1D-A9C2-10CA057FBA73}</c15:txfldGUID>
                      <c15:f>Diagramm!$K$52</c15:f>
                      <c15:dlblFieldTableCache>
                        <c:ptCount val="1"/>
                      </c15:dlblFieldTableCache>
                    </c15:dlblFTEntry>
                  </c15:dlblFieldTable>
                  <c15:showDataLabelsRange val="0"/>
                </c:ext>
                <c:ext xmlns:c16="http://schemas.microsoft.com/office/drawing/2014/chart" uri="{C3380CC4-5D6E-409C-BE32-E72D297353CC}">
                  <c16:uniqueId val="{0000001D-587F-4106-939C-2A8000FCAAE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{64EFEF08-D5AF-4586-A8F4-1BF7EDC455A6}</c15:txfldGUID>
                      <c15:f>Diagramm!$K$53</c15:f>
                      <c15:dlblFieldTableCache>
                        <c:ptCount val="1"/>
                      </c15:dlblFieldTableCache>
                    </c15:dlblFTEntry>
                  </c15:dlblFieldTable>
                  <c15:showDataLabelsRange val="0"/>
                </c:ext>
                <c:ext xmlns:c16="http://schemas.microsoft.com/office/drawing/2014/chart" uri="{C3380CC4-5D6E-409C-BE32-E72D297353CC}">
                  <c16:uniqueId val="{0000001E-587F-4106-939C-2A8000FCAAE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{60C20CE3-72F8-4844-AA0C-8AF9B496804A}</c15:txfldGUID>
                      <c15:f>Diagramm!$K$54</c15:f>
                      <c15:dlblFieldTableCache>
                        <c:ptCount val="1"/>
                      </c15:dlblFieldTableCache>
                    </c15:dlblFTEntry>
                  </c15:dlblFieldTable>
                  <c15:showDataLabelsRange val="0"/>
                </c:ext>
                <c:ext xmlns:c16="http://schemas.microsoft.com/office/drawing/2014/chart" uri="{C3380CC4-5D6E-409C-BE32-E72D297353CC}">
                  <c16:uniqueId val="{0000001F-587F-4106-939C-2A8000FCAAE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{DAE2F1FC-F79C-4A72-B329-52600F62C02B}</c15:txfldGUID>
                      <c15:f>Diagramm!$K$55</c15:f>
                      <c15:dlblFieldTableCache>
                        <c:ptCount val="1"/>
                      </c15:dlblFieldTableCache>
                    </c15:dlblFTEntry>
                  </c15:dlblFieldTable>
                  <c15:showDataLabelsRange val="0"/>
                </c:ext>
                <c:ext xmlns:c16="http://schemas.microsoft.com/office/drawing/2014/chart" uri="{C3380CC4-5D6E-409C-BE32-E72D297353CC}">
                  <c16:uniqueId val="{00000020-587F-4106-939C-2A8000FCAAE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{EDE0B0DE-6B22-4B14-9F2F-1520E09DF3E6}</c15:txfldGUID>
                      <c15:f>Diagramm!$K$56</c15:f>
                      <c15:dlblFieldTableCache>
                        <c:ptCount val="1"/>
                      </c15:dlblFieldTableCache>
                    </c15:dlblFTEntry>
                  </c15:dlblFieldTable>
                  <c15:showDataLabelsRange val="0"/>
                </c:ext>
                <c:ext xmlns:c16="http://schemas.microsoft.com/office/drawing/2014/chart" uri="{C3380CC4-5D6E-409C-BE32-E72D297353CC}">
                  <c16:uniqueId val="{00000021-587F-4106-939C-2A8000FCAAE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{2DE87BBD-E46A-4565-9802-CB1A9F702DBF}</c15:txfldGUID>
                      <c15:f>Diagramm!$K$57</c15:f>
                      <c15:dlblFieldTableCache>
                        <c:ptCount val="1"/>
                      </c15:dlblFieldTableCache>
                    </c15:dlblFTEntry>
                  </c15:dlblFieldTable>
                  <c15:showDataLabelsRange val="0"/>
                </c:ext>
                <c:ext xmlns:c16="http://schemas.microsoft.com/office/drawing/2014/chart" uri="{C3380CC4-5D6E-409C-BE32-E72D297353CC}">
                  <c16:uniqueId val="{00000022-587F-4106-939C-2A8000FCAAE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{32777146-6F48-45DD-826B-08007329E166}</c15:txfldGUID>
                      <c15:f>Diagramm!$K$58</c15:f>
                      <c15:dlblFieldTableCache>
                        <c:ptCount val="1"/>
                      </c15:dlblFieldTableCache>
                    </c15:dlblFTEntry>
                  </c15:dlblFieldTable>
                  <c15:showDataLabelsRange val="0"/>
                </c:ext>
                <c:ext xmlns:c16="http://schemas.microsoft.com/office/drawing/2014/chart" uri="{C3380CC4-5D6E-409C-BE32-E72D297353CC}">
                  <c16:uniqueId val="{00000023-587F-4106-939C-2A8000FCAAE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{63B1AC54-6FDA-42DF-A378-29B4AAF152E5}</c15:txfldGUID>
                      <c15:f>Diagramm!$K$59</c15:f>
                      <c15:dlblFieldTableCache>
                        <c:ptCount val="1"/>
                      </c15:dlblFieldTableCache>
                    </c15:dlblFTEntry>
                  </c15:dlblFieldTable>
                  <c15:showDataLabelsRange val="0"/>
                </c:ext>
                <c:ext xmlns:c16="http://schemas.microsoft.com/office/drawing/2014/chart" uri="{C3380CC4-5D6E-409C-BE32-E72D297353CC}">
                  <c16:uniqueId val="{00000024-587F-4106-939C-2A8000FCAAE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{B0BA1DB1-237C-482D-87B1-89C16792A6DB}</c15:txfldGUID>
                      <c15:f>Diagramm!$K$60</c15:f>
                      <c15:dlblFieldTableCache>
                        <c:ptCount val="1"/>
                      </c15:dlblFieldTableCache>
                    </c15:dlblFTEntry>
                  </c15:dlblFieldTable>
                  <c15:showDataLabelsRange val="0"/>
                </c:ext>
                <c:ext xmlns:c16="http://schemas.microsoft.com/office/drawing/2014/chart" uri="{C3380CC4-5D6E-409C-BE32-E72D297353CC}">
                  <c16:uniqueId val="{00000025-587F-4106-939C-2A8000FCAAE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{67D98154-54E7-4237-90E5-F3DD1CED5603}</c15:txfldGUID>
                      <c15:f>Diagramm!$K$61</c15:f>
                      <c15:dlblFieldTableCache>
                        <c:ptCount val="1"/>
                      </c15:dlblFieldTableCache>
                    </c15:dlblFTEntry>
                  </c15:dlblFieldTable>
                  <c15:showDataLabelsRange val="0"/>
                </c:ext>
                <c:ext xmlns:c16="http://schemas.microsoft.com/office/drawing/2014/chart" uri="{C3380CC4-5D6E-409C-BE32-E72D297353CC}">
                  <c16:uniqueId val="{00000026-587F-4106-939C-2A8000FCAAE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{BD8BF3DC-4D16-436E-AE22-42F5FEF7F8BD}</c15:txfldGUID>
                      <c15:f>Diagramm!$K$62</c15:f>
                      <c15:dlblFieldTableCache>
                        <c:ptCount val="1"/>
                      </c15:dlblFieldTableCache>
                    </c15:dlblFTEntry>
                  </c15:dlblFieldTable>
                  <c15:showDataLabelsRange val="0"/>
                </c:ext>
                <c:ext xmlns:c16="http://schemas.microsoft.com/office/drawing/2014/chart" uri="{C3380CC4-5D6E-409C-BE32-E72D297353CC}">
                  <c16:uniqueId val="{00000027-587F-4106-939C-2A8000FCAAE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{075EF1D3-6B94-4D56-B336-31E8AA3CDAE5}</c15:txfldGUID>
                      <c15:f>Diagramm!$K$63</c15:f>
                      <c15:dlblFieldTableCache>
                        <c:ptCount val="1"/>
                      </c15:dlblFieldTableCache>
                    </c15:dlblFTEntry>
                  </c15:dlblFieldTable>
                  <c15:showDataLabelsRange val="0"/>
                </c:ext>
                <c:ext xmlns:c16="http://schemas.microsoft.com/office/drawing/2014/chart" uri="{C3380CC4-5D6E-409C-BE32-E72D297353CC}">
                  <c16:uniqueId val="{00000028-587F-4106-939C-2A8000FCAAE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{02089097-C700-4E1E-88B9-D213176B1471}</c15:txfldGUID>
                      <c15:f>Diagramm!$K$64</c15:f>
                      <c15:dlblFieldTableCache>
                        <c:ptCount val="1"/>
                      </c15:dlblFieldTableCache>
                    </c15:dlblFTEntry>
                  </c15:dlblFieldTable>
                  <c15:showDataLabelsRange val="0"/>
                </c:ext>
                <c:ext xmlns:c16="http://schemas.microsoft.com/office/drawing/2014/chart" uri="{C3380CC4-5D6E-409C-BE32-E72D297353CC}">
                  <c16:uniqueId val="{00000029-587F-4106-939C-2A8000FCAAE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{37C90DC8-787A-4383-9D2A-3CA77BC35C3C}</c15:txfldGUID>
                      <c15:f>Diagramm!$K$65</c15:f>
                      <c15:dlblFieldTableCache>
                        <c:ptCount val="1"/>
                      </c15:dlblFieldTableCache>
                    </c15:dlblFTEntry>
                  </c15:dlblFieldTable>
                  <c15:showDataLabelsRange val="0"/>
                </c:ext>
                <c:ext xmlns:c16="http://schemas.microsoft.com/office/drawing/2014/chart" uri="{C3380CC4-5D6E-409C-BE32-E72D297353CC}">
                  <c16:uniqueId val="{0000002A-587F-4106-939C-2A8000FCAAE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{D2DB66A1-DE3D-4695-9DED-71DF59E8A4D1}</c15:txfldGUID>
                      <c15:f>Diagramm!$K$66</c15:f>
                      <c15:dlblFieldTableCache>
                        <c:ptCount val="1"/>
                      </c15:dlblFieldTableCache>
                    </c15:dlblFTEntry>
                  </c15:dlblFieldTable>
                  <c15:showDataLabelsRange val="0"/>
                </c:ext>
                <c:ext xmlns:c16="http://schemas.microsoft.com/office/drawing/2014/chart" uri="{C3380CC4-5D6E-409C-BE32-E72D297353CC}">
                  <c16:uniqueId val="{0000002B-587F-4106-939C-2A8000FCAAE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{903B81B1-0329-42F0-B170-6EC9F29C31C9}</c15:txfldGUID>
                      <c15:f>Diagramm!$K$67</c15:f>
                      <c15:dlblFieldTableCache>
                        <c:ptCount val="1"/>
                      </c15:dlblFieldTableCache>
                    </c15:dlblFTEntry>
                  </c15:dlblFieldTable>
                  <c15:showDataLabelsRange val="0"/>
                </c:ext>
                <c:ext xmlns:c16="http://schemas.microsoft.com/office/drawing/2014/chart" uri="{C3380CC4-5D6E-409C-BE32-E72D297353CC}">
                  <c16:uniqueId val="{0000002C-587F-4106-939C-2A8000FCAAE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87F-4106-939C-2A8000FCAAE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{E63AE290-5346-40EA-AFCF-0E13D0C62796}</c15:txfldGUID>
                      <c15:f>Diagramm!$J$46</c15:f>
                      <c15:dlblFieldTableCache>
                        <c:ptCount val="1"/>
                      </c15:dlblFieldTableCache>
                    </c15:dlblFTEntry>
                  </c15:dlblFieldTable>
                  <c15:showDataLabelsRange val="0"/>
                </c:ext>
                <c:ext xmlns:c16="http://schemas.microsoft.com/office/drawing/2014/chart" uri="{C3380CC4-5D6E-409C-BE32-E72D297353CC}">
                  <c16:uniqueId val="{0000002E-587F-4106-939C-2A8000FCAAE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{639938A7-122C-4363-AB8C-C4E448CFFB47}</c15:txfldGUID>
                      <c15:f>Diagramm!$J$47</c15:f>
                      <c15:dlblFieldTableCache>
                        <c:ptCount val="1"/>
                      </c15:dlblFieldTableCache>
                    </c15:dlblFTEntry>
                  </c15:dlblFieldTable>
                  <c15:showDataLabelsRange val="0"/>
                </c:ext>
                <c:ext xmlns:c16="http://schemas.microsoft.com/office/drawing/2014/chart" uri="{C3380CC4-5D6E-409C-BE32-E72D297353CC}">
                  <c16:uniqueId val="{0000002F-587F-4106-939C-2A8000FCAAE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{490EA1F2-F84C-42BB-A319-374DE6512059}</c15:txfldGUID>
                      <c15:f>Diagramm!$J$48</c15:f>
                      <c15:dlblFieldTableCache>
                        <c:ptCount val="1"/>
                      </c15:dlblFieldTableCache>
                    </c15:dlblFTEntry>
                  </c15:dlblFieldTable>
                  <c15:showDataLabelsRange val="0"/>
                </c:ext>
                <c:ext xmlns:c16="http://schemas.microsoft.com/office/drawing/2014/chart" uri="{C3380CC4-5D6E-409C-BE32-E72D297353CC}">
                  <c16:uniqueId val="{00000030-587F-4106-939C-2A8000FCAAE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{47AE0C11-0F0B-4CE1-A8BC-AAC6A3A4E6BD}</c15:txfldGUID>
                      <c15:f>Diagramm!$J$49</c15:f>
                      <c15:dlblFieldTableCache>
                        <c:ptCount val="1"/>
                      </c15:dlblFieldTableCache>
                    </c15:dlblFTEntry>
                  </c15:dlblFieldTable>
                  <c15:showDataLabelsRange val="0"/>
                </c:ext>
                <c:ext xmlns:c16="http://schemas.microsoft.com/office/drawing/2014/chart" uri="{C3380CC4-5D6E-409C-BE32-E72D297353CC}">
                  <c16:uniqueId val="{00000031-587F-4106-939C-2A8000FCAAE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{582412B5-49D1-4126-BD9B-ED7909E7D7BD}</c15:txfldGUID>
                      <c15:f>Diagramm!$J$50</c15:f>
                      <c15:dlblFieldTableCache>
                        <c:ptCount val="1"/>
                      </c15:dlblFieldTableCache>
                    </c15:dlblFTEntry>
                  </c15:dlblFieldTable>
                  <c15:showDataLabelsRange val="0"/>
                </c:ext>
                <c:ext xmlns:c16="http://schemas.microsoft.com/office/drawing/2014/chart" uri="{C3380CC4-5D6E-409C-BE32-E72D297353CC}">
                  <c16:uniqueId val="{00000032-587F-4106-939C-2A8000FCAAE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{CC38D9CD-0746-4183-BAC1-F58202BE84A1}</c15:txfldGUID>
                      <c15:f>Diagramm!$J$51</c15:f>
                      <c15:dlblFieldTableCache>
                        <c:ptCount val="1"/>
                      </c15:dlblFieldTableCache>
                    </c15:dlblFTEntry>
                  </c15:dlblFieldTable>
                  <c15:showDataLabelsRange val="0"/>
                </c:ext>
                <c:ext xmlns:c16="http://schemas.microsoft.com/office/drawing/2014/chart" uri="{C3380CC4-5D6E-409C-BE32-E72D297353CC}">
                  <c16:uniqueId val="{00000033-587F-4106-939C-2A8000FCAAE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{F1EFFF98-FDDC-43F1-9604-585D034E8FCC}</c15:txfldGUID>
                      <c15:f>Diagramm!$J$52</c15:f>
                      <c15:dlblFieldTableCache>
                        <c:ptCount val="1"/>
                      </c15:dlblFieldTableCache>
                    </c15:dlblFTEntry>
                  </c15:dlblFieldTable>
                  <c15:showDataLabelsRange val="0"/>
                </c:ext>
                <c:ext xmlns:c16="http://schemas.microsoft.com/office/drawing/2014/chart" uri="{C3380CC4-5D6E-409C-BE32-E72D297353CC}">
                  <c16:uniqueId val="{00000034-587F-4106-939C-2A8000FCAAE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{E9B48251-1B81-454F-B0E5-268E2917D7FD}</c15:txfldGUID>
                      <c15:f>Diagramm!$J$53</c15:f>
                      <c15:dlblFieldTableCache>
                        <c:ptCount val="1"/>
                      </c15:dlblFieldTableCache>
                    </c15:dlblFTEntry>
                  </c15:dlblFieldTable>
                  <c15:showDataLabelsRange val="0"/>
                </c:ext>
                <c:ext xmlns:c16="http://schemas.microsoft.com/office/drawing/2014/chart" uri="{C3380CC4-5D6E-409C-BE32-E72D297353CC}">
                  <c16:uniqueId val="{00000035-587F-4106-939C-2A8000FCAAE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{03F54766-9B85-45AC-A53E-C11293FCBE3E}</c15:txfldGUID>
                      <c15:f>Diagramm!$J$54</c15:f>
                      <c15:dlblFieldTableCache>
                        <c:ptCount val="1"/>
                      </c15:dlblFieldTableCache>
                    </c15:dlblFTEntry>
                  </c15:dlblFieldTable>
                  <c15:showDataLabelsRange val="0"/>
                </c:ext>
                <c:ext xmlns:c16="http://schemas.microsoft.com/office/drawing/2014/chart" uri="{C3380CC4-5D6E-409C-BE32-E72D297353CC}">
                  <c16:uniqueId val="{00000036-587F-4106-939C-2A8000FCAAE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{D2827388-417D-45EA-B646-B3B95B2015EC}</c15:txfldGUID>
                      <c15:f>Diagramm!$J$55</c15:f>
                      <c15:dlblFieldTableCache>
                        <c:ptCount val="1"/>
                      </c15:dlblFieldTableCache>
                    </c15:dlblFTEntry>
                  </c15:dlblFieldTable>
                  <c15:showDataLabelsRange val="0"/>
                </c:ext>
                <c:ext xmlns:c16="http://schemas.microsoft.com/office/drawing/2014/chart" uri="{C3380CC4-5D6E-409C-BE32-E72D297353CC}">
                  <c16:uniqueId val="{00000037-587F-4106-939C-2A8000FCAAE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{70FADD32-636F-4FBF-96A8-071842903CC5}</c15:txfldGUID>
                      <c15:f>Diagramm!$J$56</c15:f>
                      <c15:dlblFieldTableCache>
                        <c:ptCount val="1"/>
                      </c15:dlblFieldTableCache>
                    </c15:dlblFTEntry>
                  </c15:dlblFieldTable>
                  <c15:showDataLabelsRange val="0"/>
                </c:ext>
                <c:ext xmlns:c16="http://schemas.microsoft.com/office/drawing/2014/chart" uri="{C3380CC4-5D6E-409C-BE32-E72D297353CC}">
                  <c16:uniqueId val="{00000038-587F-4106-939C-2A8000FCAAE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{8F9D1C35-3977-457A-B576-09FEC31CDA85}</c15:txfldGUID>
                      <c15:f>Diagramm!$J$57</c15:f>
                      <c15:dlblFieldTableCache>
                        <c:ptCount val="1"/>
                      </c15:dlblFieldTableCache>
                    </c15:dlblFTEntry>
                  </c15:dlblFieldTable>
                  <c15:showDataLabelsRange val="0"/>
                </c:ext>
                <c:ext xmlns:c16="http://schemas.microsoft.com/office/drawing/2014/chart" uri="{C3380CC4-5D6E-409C-BE32-E72D297353CC}">
                  <c16:uniqueId val="{00000039-587F-4106-939C-2A8000FCAAE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{B82A8D58-7FF5-41BC-849C-189D85300583}</c15:txfldGUID>
                      <c15:f>Diagramm!$J$58</c15:f>
                      <c15:dlblFieldTableCache>
                        <c:ptCount val="1"/>
                      </c15:dlblFieldTableCache>
                    </c15:dlblFTEntry>
                  </c15:dlblFieldTable>
                  <c15:showDataLabelsRange val="0"/>
                </c:ext>
                <c:ext xmlns:c16="http://schemas.microsoft.com/office/drawing/2014/chart" uri="{C3380CC4-5D6E-409C-BE32-E72D297353CC}">
                  <c16:uniqueId val="{0000003A-587F-4106-939C-2A8000FCAAE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{229F1E36-A0E3-4DCE-A4EE-0E893DD5A387}</c15:txfldGUID>
                      <c15:f>Diagramm!$J$59</c15:f>
                      <c15:dlblFieldTableCache>
                        <c:ptCount val="1"/>
                      </c15:dlblFieldTableCache>
                    </c15:dlblFTEntry>
                  </c15:dlblFieldTable>
                  <c15:showDataLabelsRange val="0"/>
                </c:ext>
                <c:ext xmlns:c16="http://schemas.microsoft.com/office/drawing/2014/chart" uri="{C3380CC4-5D6E-409C-BE32-E72D297353CC}">
                  <c16:uniqueId val="{0000003B-587F-4106-939C-2A8000FCAAE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{C3A95B8D-B51A-45D1-9F9B-54629707EF71}</c15:txfldGUID>
                      <c15:f>Diagramm!$J$60</c15:f>
                      <c15:dlblFieldTableCache>
                        <c:ptCount val="1"/>
                      </c15:dlblFieldTableCache>
                    </c15:dlblFTEntry>
                  </c15:dlblFieldTable>
                  <c15:showDataLabelsRange val="0"/>
                </c:ext>
                <c:ext xmlns:c16="http://schemas.microsoft.com/office/drawing/2014/chart" uri="{C3380CC4-5D6E-409C-BE32-E72D297353CC}">
                  <c16:uniqueId val="{0000003C-587F-4106-939C-2A8000FCAAE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{034B5165-1E1A-445F-AE75-EC7936CDED09}</c15:txfldGUID>
                      <c15:f>Diagramm!$J$61</c15:f>
                      <c15:dlblFieldTableCache>
                        <c:ptCount val="1"/>
                      </c15:dlblFieldTableCache>
                    </c15:dlblFTEntry>
                  </c15:dlblFieldTable>
                  <c15:showDataLabelsRange val="0"/>
                </c:ext>
                <c:ext xmlns:c16="http://schemas.microsoft.com/office/drawing/2014/chart" uri="{C3380CC4-5D6E-409C-BE32-E72D297353CC}">
                  <c16:uniqueId val="{0000003D-587F-4106-939C-2A8000FCAAE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{888704C4-3400-4878-8ABA-5018237C3203}</c15:txfldGUID>
                      <c15:f>Diagramm!$J$62</c15:f>
                      <c15:dlblFieldTableCache>
                        <c:ptCount val="1"/>
                      </c15:dlblFieldTableCache>
                    </c15:dlblFTEntry>
                  </c15:dlblFieldTable>
                  <c15:showDataLabelsRange val="0"/>
                </c:ext>
                <c:ext xmlns:c16="http://schemas.microsoft.com/office/drawing/2014/chart" uri="{C3380CC4-5D6E-409C-BE32-E72D297353CC}">
                  <c16:uniqueId val="{0000003E-587F-4106-939C-2A8000FCAAE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{DBC52B72-967F-4E57-B694-04CFEAFE757D}</c15:txfldGUID>
                      <c15:f>Diagramm!$J$63</c15:f>
                      <c15:dlblFieldTableCache>
                        <c:ptCount val="1"/>
                      </c15:dlblFieldTableCache>
                    </c15:dlblFTEntry>
                  </c15:dlblFieldTable>
                  <c15:showDataLabelsRange val="0"/>
                </c:ext>
                <c:ext xmlns:c16="http://schemas.microsoft.com/office/drawing/2014/chart" uri="{C3380CC4-5D6E-409C-BE32-E72D297353CC}">
                  <c16:uniqueId val="{0000003F-587F-4106-939C-2A8000FCAAE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{15E9CCC3-F9CF-4E80-9015-7B87CE46C806}</c15:txfldGUID>
                      <c15:f>Diagramm!$J$64</c15:f>
                      <c15:dlblFieldTableCache>
                        <c:ptCount val="1"/>
                      </c15:dlblFieldTableCache>
                    </c15:dlblFTEntry>
                  </c15:dlblFieldTable>
                  <c15:showDataLabelsRange val="0"/>
                </c:ext>
                <c:ext xmlns:c16="http://schemas.microsoft.com/office/drawing/2014/chart" uri="{C3380CC4-5D6E-409C-BE32-E72D297353CC}">
                  <c16:uniqueId val="{00000040-587F-4106-939C-2A8000FCAAE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{6A5EAC9A-B613-4423-93B0-508896A2DA02}</c15:txfldGUID>
                      <c15:f>Diagramm!$J$65</c15:f>
                      <c15:dlblFieldTableCache>
                        <c:ptCount val="1"/>
                      </c15:dlblFieldTableCache>
                    </c15:dlblFTEntry>
                  </c15:dlblFieldTable>
                  <c15:showDataLabelsRange val="0"/>
                </c:ext>
                <c:ext xmlns:c16="http://schemas.microsoft.com/office/drawing/2014/chart" uri="{C3380CC4-5D6E-409C-BE32-E72D297353CC}">
                  <c16:uniqueId val="{00000041-587F-4106-939C-2A8000FCAAE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{813E51F3-E187-4BD0-B51B-43F1F728BEB2}</c15:txfldGUID>
                      <c15:f>Diagramm!$J$66</c15:f>
                      <c15:dlblFieldTableCache>
                        <c:ptCount val="1"/>
                      </c15:dlblFieldTableCache>
                    </c15:dlblFTEntry>
                  </c15:dlblFieldTable>
                  <c15:showDataLabelsRange val="0"/>
                </c:ext>
                <c:ext xmlns:c16="http://schemas.microsoft.com/office/drawing/2014/chart" uri="{C3380CC4-5D6E-409C-BE32-E72D297353CC}">
                  <c16:uniqueId val="{00000042-587F-4106-939C-2A8000FCAAE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{B5459FD6-E1A1-447E-B65C-FE0EE830CA27}</c15:txfldGUID>
                      <c15:f>Diagramm!$J$67</c15:f>
                      <c15:dlblFieldTableCache>
                        <c:ptCount val="1"/>
                      </c15:dlblFieldTableCache>
                    </c15:dlblFTEntry>
                  </c15:dlblFieldTable>
                  <c15:showDataLabelsRange val="0"/>
                </c:ext>
                <c:ext xmlns:c16="http://schemas.microsoft.com/office/drawing/2014/chart" uri="{C3380CC4-5D6E-409C-BE32-E72D297353CC}">
                  <c16:uniqueId val="{00000043-587F-4106-939C-2A8000FCAAE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87F-4106-939C-2A8000FCAAE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DB9-4895-8E33-346183D37B7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DB9-4895-8E33-346183D37B7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DB9-4895-8E33-346183D37B7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DB9-4895-8E33-346183D37B7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DB9-4895-8E33-346183D37B7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DB9-4895-8E33-346183D37B7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DB9-4895-8E33-346183D37B7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DB9-4895-8E33-346183D37B7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DB9-4895-8E33-346183D37B7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DB9-4895-8E33-346183D37B7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DB9-4895-8E33-346183D37B7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DB9-4895-8E33-346183D37B7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DB9-4895-8E33-346183D37B7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DB9-4895-8E33-346183D37B7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DB9-4895-8E33-346183D37B7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DB9-4895-8E33-346183D37B7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DB9-4895-8E33-346183D37B7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DB9-4895-8E33-346183D37B7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DB9-4895-8E33-346183D37B7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DB9-4895-8E33-346183D37B7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DB9-4895-8E33-346183D37B7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DB9-4895-8E33-346183D37B7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DB9-4895-8E33-346183D37B7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DB9-4895-8E33-346183D37B7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DB9-4895-8E33-346183D37B7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DB9-4895-8E33-346183D37B7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DB9-4895-8E33-346183D37B7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DB9-4895-8E33-346183D37B7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DB9-4895-8E33-346183D37B7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DB9-4895-8E33-346183D37B7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DB9-4895-8E33-346183D37B7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DB9-4895-8E33-346183D37B7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DB9-4895-8E33-346183D37B7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DB9-4895-8E33-346183D37B7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DB9-4895-8E33-346183D37B7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DB9-4895-8E33-346183D37B7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DB9-4895-8E33-346183D37B7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DB9-4895-8E33-346183D37B7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DB9-4895-8E33-346183D37B7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DB9-4895-8E33-346183D37B7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DB9-4895-8E33-346183D37B7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DB9-4895-8E33-346183D37B7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DB9-4895-8E33-346183D37B7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DB9-4895-8E33-346183D37B7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DB9-4895-8E33-346183D37B7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DB9-4895-8E33-346183D37B7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DB9-4895-8E33-346183D37B7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DB9-4895-8E33-346183D37B7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DB9-4895-8E33-346183D37B7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DB9-4895-8E33-346183D37B7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DB9-4895-8E33-346183D37B7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DB9-4895-8E33-346183D37B7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DB9-4895-8E33-346183D37B7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DB9-4895-8E33-346183D37B7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DB9-4895-8E33-346183D37B7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DB9-4895-8E33-346183D37B7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DB9-4895-8E33-346183D37B7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DB9-4895-8E33-346183D37B7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DB9-4895-8E33-346183D37B7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DB9-4895-8E33-346183D37B7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DB9-4895-8E33-346183D37B7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DB9-4895-8E33-346183D37B7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DB9-4895-8E33-346183D37B7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DB9-4895-8E33-346183D37B7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DB9-4895-8E33-346183D37B7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DB9-4895-8E33-346183D37B7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DB9-4895-8E33-346183D37B7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DB9-4895-8E33-346183D37B7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DB9-4895-8E33-346183D37B7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102.18536251709986</c:v>
                </c:pt>
                <c:pt idx="2">
                  <c:v>104.52462380300958</c:v>
                </c:pt>
                <c:pt idx="3">
                  <c:v>102.06908344733243</c:v>
                </c:pt>
                <c:pt idx="4">
                  <c:v>104.54172366621066</c:v>
                </c:pt>
                <c:pt idx="5">
                  <c:v>104.62038303693571</c:v>
                </c:pt>
                <c:pt idx="6">
                  <c:v>106.38508891928863</c:v>
                </c:pt>
                <c:pt idx="7">
                  <c:v>103.85430916552667</c:v>
                </c:pt>
                <c:pt idx="8">
                  <c:v>104.45964432284542</c:v>
                </c:pt>
                <c:pt idx="9">
                  <c:v>105.61217510259917</c:v>
                </c:pt>
                <c:pt idx="10">
                  <c:v>107.71887824897402</c:v>
                </c:pt>
                <c:pt idx="11">
                  <c:v>105.37277701778385</c:v>
                </c:pt>
                <c:pt idx="12">
                  <c:v>106.09097127222982</c:v>
                </c:pt>
                <c:pt idx="13">
                  <c:v>107.18878248974009</c:v>
                </c:pt>
                <c:pt idx="14">
                  <c:v>109.44254445964432</c:v>
                </c:pt>
                <c:pt idx="15">
                  <c:v>107.51709986320111</c:v>
                </c:pt>
                <c:pt idx="16">
                  <c:v>107.87961696306429</c:v>
                </c:pt>
                <c:pt idx="17">
                  <c:v>109.3844049247606</c:v>
                </c:pt>
                <c:pt idx="18">
                  <c:v>112.02462380300958</c:v>
                </c:pt>
                <c:pt idx="19">
                  <c:v>109.73324213406292</c:v>
                </c:pt>
                <c:pt idx="20">
                  <c:v>110.69767441860465</c:v>
                </c:pt>
                <c:pt idx="21">
                  <c:v>110.91313269493843</c:v>
                </c:pt>
                <c:pt idx="22">
                  <c:v>112.98221614227086</c:v>
                </c:pt>
                <c:pt idx="23">
                  <c:v>110.35225718194255</c:v>
                </c:pt>
                <c:pt idx="24">
                  <c:v>110.44459644322846</c:v>
                </c:pt>
              </c:numCache>
            </c:numRef>
          </c:val>
          <c:smooth val="0"/>
          <c:extLst>
            <c:ext xmlns:c16="http://schemas.microsoft.com/office/drawing/2014/chart" uri="{C3380CC4-5D6E-409C-BE32-E72D297353CC}">
              <c16:uniqueId val="{00000000-9E15-4C97-9ED1-2B13AA3994D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103.04276315789474</c:v>
                </c:pt>
                <c:pt idx="2">
                  <c:v>106.5515350877193</c:v>
                </c:pt>
                <c:pt idx="3">
                  <c:v>104.82456140350878</c:v>
                </c:pt>
                <c:pt idx="4">
                  <c:v>102.08333333333333</c:v>
                </c:pt>
                <c:pt idx="5">
                  <c:v>104.22149122807018</c:v>
                </c:pt>
                <c:pt idx="6">
                  <c:v>105.56469298245614</c:v>
                </c:pt>
                <c:pt idx="7">
                  <c:v>106.93530701754386</c:v>
                </c:pt>
                <c:pt idx="8">
                  <c:v>103.28947368421053</c:v>
                </c:pt>
                <c:pt idx="9">
                  <c:v>105.67434210526316</c:v>
                </c:pt>
                <c:pt idx="10">
                  <c:v>111.62280701754386</c:v>
                </c:pt>
                <c:pt idx="11">
                  <c:v>108.36074561403508</c:v>
                </c:pt>
                <c:pt idx="12">
                  <c:v>109.62171052631579</c:v>
                </c:pt>
                <c:pt idx="13">
                  <c:v>113.67872807017542</c:v>
                </c:pt>
                <c:pt idx="14">
                  <c:v>117.26973684210526</c:v>
                </c:pt>
                <c:pt idx="15">
                  <c:v>114.55592105263158</c:v>
                </c:pt>
                <c:pt idx="16">
                  <c:v>112.9111842105263</c:v>
                </c:pt>
                <c:pt idx="17">
                  <c:v>115.18640350877195</c:v>
                </c:pt>
                <c:pt idx="18">
                  <c:v>121.54605263157893</c:v>
                </c:pt>
                <c:pt idx="19">
                  <c:v>115.40570175438596</c:v>
                </c:pt>
                <c:pt idx="20">
                  <c:v>116.20065789473684</c:v>
                </c:pt>
                <c:pt idx="21">
                  <c:v>119.59978070175438</c:v>
                </c:pt>
                <c:pt idx="22">
                  <c:v>124.01315789473684</c:v>
                </c:pt>
                <c:pt idx="23">
                  <c:v>120.64144736842107</c:v>
                </c:pt>
                <c:pt idx="24">
                  <c:v>114.4736842105263</c:v>
                </c:pt>
              </c:numCache>
            </c:numRef>
          </c:val>
          <c:smooth val="0"/>
          <c:extLst>
            <c:ext xmlns:c16="http://schemas.microsoft.com/office/drawing/2014/chart" uri="{C3380CC4-5D6E-409C-BE32-E72D297353CC}">
              <c16:uniqueId val="{00000001-9E15-4C97-9ED1-2B13AA3994D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103.27708827220749</c:v>
                </c:pt>
                <c:pt idx="2">
                  <c:v>103.12369265095525</c:v>
                </c:pt>
                <c:pt idx="3">
                  <c:v>101.45028587365779</c:v>
                </c:pt>
                <c:pt idx="4">
                  <c:v>99.776879096360332</c:v>
                </c:pt>
                <c:pt idx="5">
                  <c:v>101.5757913819551</c:v>
                </c:pt>
                <c:pt idx="6">
                  <c:v>100.99009900990099</c:v>
                </c:pt>
                <c:pt idx="7">
                  <c:v>99.944219774090087</c:v>
                </c:pt>
                <c:pt idx="8">
                  <c:v>100.22312090363965</c:v>
                </c:pt>
                <c:pt idx="9">
                  <c:v>103.15158276391018</c:v>
                </c:pt>
                <c:pt idx="10">
                  <c:v>101.91047273741458</c:v>
                </c:pt>
                <c:pt idx="11">
                  <c:v>99.288802119648594</c:v>
                </c:pt>
                <c:pt idx="12">
                  <c:v>98.772835029981877</c:v>
                </c:pt>
                <c:pt idx="13">
                  <c:v>100.94826384046856</c:v>
                </c:pt>
                <c:pt idx="14">
                  <c:v>99.986054943522518</c:v>
                </c:pt>
                <c:pt idx="15">
                  <c:v>97.838516245990789</c:v>
                </c:pt>
                <c:pt idx="16">
                  <c:v>97.908241528378198</c:v>
                </c:pt>
                <c:pt idx="17">
                  <c:v>101.75707711616234</c:v>
                </c:pt>
                <c:pt idx="18">
                  <c:v>99.66531864454052</c:v>
                </c:pt>
                <c:pt idx="19">
                  <c:v>98.131362432017852</c:v>
                </c:pt>
                <c:pt idx="20">
                  <c:v>97.169153535071814</c:v>
                </c:pt>
                <c:pt idx="21">
                  <c:v>99.372472458513457</c:v>
                </c:pt>
                <c:pt idx="22">
                  <c:v>98.173197601450283</c:v>
                </c:pt>
                <c:pt idx="23">
                  <c:v>96.179054525170827</c:v>
                </c:pt>
                <c:pt idx="24">
                  <c:v>92.929856365918283</c:v>
                </c:pt>
              </c:numCache>
            </c:numRef>
          </c:val>
          <c:smooth val="0"/>
          <c:extLst>
            <c:ext xmlns:c16="http://schemas.microsoft.com/office/drawing/2014/chart" uri="{C3380CC4-5D6E-409C-BE32-E72D297353CC}">
              <c16:uniqueId val="{00000002-9E15-4C97-9ED1-2B13AA3994D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E15-4C97-9ED1-2B13AA3994DD}"/>
                </c:ext>
              </c:extLst>
            </c:dLbl>
            <c:dLbl>
              <c:idx val="1"/>
              <c:delete val="1"/>
              <c:extLst>
                <c:ext xmlns:c15="http://schemas.microsoft.com/office/drawing/2012/chart" uri="{CE6537A1-D6FC-4f65-9D91-7224C49458BB}"/>
                <c:ext xmlns:c16="http://schemas.microsoft.com/office/drawing/2014/chart" uri="{C3380CC4-5D6E-409C-BE32-E72D297353CC}">
                  <c16:uniqueId val="{00000004-9E15-4C97-9ED1-2B13AA3994DD}"/>
                </c:ext>
              </c:extLst>
            </c:dLbl>
            <c:dLbl>
              <c:idx val="2"/>
              <c:delete val="1"/>
              <c:extLst>
                <c:ext xmlns:c15="http://schemas.microsoft.com/office/drawing/2012/chart" uri="{CE6537A1-D6FC-4f65-9D91-7224C49458BB}"/>
                <c:ext xmlns:c16="http://schemas.microsoft.com/office/drawing/2014/chart" uri="{C3380CC4-5D6E-409C-BE32-E72D297353CC}">
                  <c16:uniqueId val="{00000005-9E15-4C97-9ED1-2B13AA3994DD}"/>
                </c:ext>
              </c:extLst>
            </c:dLbl>
            <c:dLbl>
              <c:idx val="3"/>
              <c:delete val="1"/>
              <c:extLst>
                <c:ext xmlns:c15="http://schemas.microsoft.com/office/drawing/2012/chart" uri="{CE6537A1-D6FC-4f65-9D91-7224C49458BB}"/>
                <c:ext xmlns:c16="http://schemas.microsoft.com/office/drawing/2014/chart" uri="{C3380CC4-5D6E-409C-BE32-E72D297353CC}">
                  <c16:uniqueId val="{00000006-9E15-4C97-9ED1-2B13AA3994DD}"/>
                </c:ext>
              </c:extLst>
            </c:dLbl>
            <c:dLbl>
              <c:idx val="4"/>
              <c:delete val="1"/>
              <c:extLst>
                <c:ext xmlns:c15="http://schemas.microsoft.com/office/drawing/2012/chart" uri="{CE6537A1-D6FC-4f65-9D91-7224C49458BB}"/>
                <c:ext xmlns:c16="http://schemas.microsoft.com/office/drawing/2014/chart" uri="{C3380CC4-5D6E-409C-BE32-E72D297353CC}">
                  <c16:uniqueId val="{00000007-9E15-4C97-9ED1-2B13AA3994DD}"/>
                </c:ext>
              </c:extLst>
            </c:dLbl>
            <c:dLbl>
              <c:idx val="5"/>
              <c:delete val="1"/>
              <c:extLst>
                <c:ext xmlns:c15="http://schemas.microsoft.com/office/drawing/2012/chart" uri="{CE6537A1-D6FC-4f65-9D91-7224C49458BB}"/>
                <c:ext xmlns:c16="http://schemas.microsoft.com/office/drawing/2014/chart" uri="{C3380CC4-5D6E-409C-BE32-E72D297353CC}">
                  <c16:uniqueId val="{00000008-9E15-4C97-9ED1-2B13AA3994DD}"/>
                </c:ext>
              </c:extLst>
            </c:dLbl>
            <c:dLbl>
              <c:idx val="6"/>
              <c:delete val="1"/>
              <c:extLst>
                <c:ext xmlns:c15="http://schemas.microsoft.com/office/drawing/2012/chart" uri="{CE6537A1-D6FC-4f65-9D91-7224C49458BB}"/>
                <c:ext xmlns:c16="http://schemas.microsoft.com/office/drawing/2014/chart" uri="{C3380CC4-5D6E-409C-BE32-E72D297353CC}">
                  <c16:uniqueId val="{00000009-9E15-4C97-9ED1-2B13AA3994DD}"/>
                </c:ext>
              </c:extLst>
            </c:dLbl>
            <c:dLbl>
              <c:idx val="7"/>
              <c:delete val="1"/>
              <c:extLst>
                <c:ext xmlns:c15="http://schemas.microsoft.com/office/drawing/2012/chart" uri="{CE6537A1-D6FC-4f65-9D91-7224C49458BB}"/>
                <c:ext xmlns:c16="http://schemas.microsoft.com/office/drawing/2014/chart" uri="{C3380CC4-5D6E-409C-BE32-E72D297353CC}">
                  <c16:uniqueId val="{0000000A-9E15-4C97-9ED1-2B13AA3994DD}"/>
                </c:ext>
              </c:extLst>
            </c:dLbl>
            <c:dLbl>
              <c:idx val="8"/>
              <c:delete val="1"/>
              <c:extLst>
                <c:ext xmlns:c15="http://schemas.microsoft.com/office/drawing/2012/chart" uri="{CE6537A1-D6FC-4f65-9D91-7224C49458BB}"/>
                <c:ext xmlns:c16="http://schemas.microsoft.com/office/drawing/2014/chart" uri="{C3380CC4-5D6E-409C-BE32-E72D297353CC}">
                  <c16:uniqueId val="{0000000B-9E15-4C97-9ED1-2B13AA3994DD}"/>
                </c:ext>
              </c:extLst>
            </c:dLbl>
            <c:dLbl>
              <c:idx val="9"/>
              <c:delete val="1"/>
              <c:extLst>
                <c:ext xmlns:c15="http://schemas.microsoft.com/office/drawing/2012/chart" uri="{CE6537A1-D6FC-4f65-9D91-7224C49458BB}"/>
                <c:ext xmlns:c16="http://schemas.microsoft.com/office/drawing/2014/chart" uri="{C3380CC4-5D6E-409C-BE32-E72D297353CC}">
                  <c16:uniqueId val="{0000000C-9E15-4C97-9ED1-2B13AA3994DD}"/>
                </c:ext>
              </c:extLst>
            </c:dLbl>
            <c:dLbl>
              <c:idx val="10"/>
              <c:delete val="1"/>
              <c:extLst>
                <c:ext xmlns:c15="http://schemas.microsoft.com/office/drawing/2012/chart" uri="{CE6537A1-D6FC-4f65-9D91-7224C49458BB}"/>
                <c:ext xmlns:c16="http://schemas.microsoft.com/office/drawing/2014/chart" uri="{C3380CC4-5D6E-409C-BE32-E72D297353CC}">
                  <c16:uniqueId val="{0000000D-9E15-4C97-9ED1-2B13AA3994DD}"/>
                </c:ext>
              </c:extLst>
            </c:dLbl>
            <c:dLbl>
              <c:idx val="11"/>
              <c:delete val="1"/>
              <c:extLst>
                <c:ext xmlns:c15="http://schemas.microsoft.com/office/drawing/2012/chart" uri="{CE6537A1-D6FC-4f65-9D91-7224C49458BB}"/>
                <c:ext xmlns:c16="http://schemas.microsoft.com/office/drawing/2014/chart" uri="{C3380CC4-5D6E-409C-BE32-E72D297353CC}">
                  <c16:uniqueId val="{0000000E-9E15-4C97-9ED1-2B13AA3994DD}"/>
                </c:ext>
              </c:extLst>
            </c:dLbl>
            <c:dLbl>
              <c:idx val="12"/>
              <c:delete val="1"/>
              <c:extLst>
                <c:ext xmlns:c15="http://schemas.microsoft.com/office/drawing/2012/chart" uri="{CE6537A1-D6FC-4f65-9D91-7224C49458BB}"/>
                <c:ext xmlns:c16="http://schemas.microsoft.com/office/drawing/2014/chart" uri="{C3380CC4-5D6E-409C-BE32-E72D297353CC}">
                  <c16:uniqueId val="{0000000F-9E15-4C97-9ED1-2B13AA3994D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E15-4C97-9ED1-2B13AA3994DD}"/>
                </c:ext>
              </c:extLst>
            </c:dLbl>
            <c:dLbl>
              <c:idx val="14"/>
              <c:delete val="1"/>
              <c:extLst>
                <c:ext xmlns:c15="http://schemas.microsoft.com/office/drawing/2012/chart" uri="{CE6537A1-D6FC-4f65-9D91-7224C49458BB}"/>
                <c:ext xmlns:c16="http://schemas.microsoft.com/office/drawing/2014/chart" uri="{C3380CC4-5D6E-409C-BE32-E72D297353CC}">
                  <c16:uniqueId val="{00000011-9E15-4C97-9ED1-2B13AA3994DD}"/>
                </c:ext>
              </c:extLst>
            </c:dLbl>
            <c:dLbl>
              <c:idx val="15"/>
              <c:delete val="1"/>
              <c:extLst>
                <c:ext xmlns:c15="http://schemas.microsoft.com/office/drawing/2012/chart" uri="{CE6537A1-D6FC-4f65-9D91-7224C49458BB}"/>
                <c:ext xmlns:c16="http://schemas.microsoft.com/office/drawing/2014/chart" uri="{C3380CC4-5D6E-409C-BE32-E72D297353CC}">
                  <c16:uniqueId val="{00000012-9E15-4C97-9ED1-2B13AA3994DD}"/>
                </c:ext>
              </c:extLst>
            </c:dLbl>
            <c:dLbl>
              <c:idx val="16"/>
              <c:delete val="1"/>
              <c:extLst>
                <c:ext xmlns:c15="http://schemas.microsoft.com/office/drawing/2012/chart" uri="{CE6537A1-D6FC-4f65-9D91-7224C49458BB}"/>
                <c:ext xmlns:c16="http://schemas.microsoft.com/office/drawing/2014/chart" uri="{C3380CC4-5D6E-409C-BE32-E72D297353CC}">
                  <c16:uniqueId val="{00000013-9E15-4C97-9ED1-2B13AA3994DD}"/>
                </c:ext>
              </c:extLst>
            </c:dLbl>
            <c:dLbl>
              <c:idx val="17"/>
              <c:delete val="1"/>
              <c:extLst>
                <c:ext xmlns:c15="http://schemas.microsoft.com/office/drawing/2012/chart" uri="{CE6537A1-D6FC-4f65-9D91-7224C49458BB}"/>
                <c:ext xmlns:c16="http://schemas.microsoft.com/office/drawing/2014/chart" uri="{C3380CC4-5D6E-409C-BE32-E72D297353CC}">
                  <c16:uniqueId val="{00000014-9E15-4C97-9ED1-2B13AA3994DD}"/>
                </c:ext>
              </c:extLst>
            </c:dLbl>
            <c:dLbl>
              <c:idx val="18"/>
              <c:delete val="1"/>
              <c:extLst>
                <c:ext xmlns:c15="http://schemas.microsoft.com/office/drawing/2012/chart" uri="{CE6537A1-D6FC-4f65-9D91-7224C49458BB}"/>
                <c:ext xmlns:c16="http://schemas.microsoft.com/office/drawing/2014/chart" uri="{C3380CC4-5D6E-409C-BE32-E72D297353CC}">
                  <c16:uniqueId val="{00000015-9E15-4C97-9ED1-2B13AA3994DD}"/>
                </c:ext>
              </c:extLst>
            </c:dLbl>
            <c:dLbl>
              <c:idx val="19"/>
              <c:delete val="1"/>
              <c:extLst>
                <c:ext xmlns:c15="http://schemas.microsoft.com/office/drawing/2012/chart" uri="{CE6537A1-D6FC-4f65-9D91-7224C49458BB}"/>
                <c:ext xmlns:c16="http://schemas.microsoft.com/office/drawing/2014/chart" uri="{C3380CC4-5D6E-409C-BE32-E72D297353CC}">
                  <c16:uniqueId val="{00000016-9E15-4C97-9ED1-2B13AA3994DD}"/>
                </c:ext>
              </c:extLst>
            </c:dLbl>
            <c:dLbl>
              <c:idx val="20"/>
              <c:delete val="1"/>
              <c:extLst>
                <c:ext xmlns:c15="http://schemas.microsoft.com/office/drawing/2012/chart" uri="{CE6537A1-D6FC-4f65-9D91-7224C49458BB}"/>
                <c:ext xmlns:c16="http://schemas.microsoft.com/office/drawing/2014/chart" uri="{C3380CC4-5D6E-409C-BE32-E72D297353CC}">
                  <c16:uniqueId val="{00000017-9E15-4C97-9ED1-2B13AA3994DD}"/>
                </c:ext>
              </c:extLst>
            </c:dLbl>
            <c:dLbl>
              <c:idx val="21"/>
              <c:delete val="1"/>
              <c:extLst>
                <c:ext xmlns:c15="http://schemas.microsoft.com/office/drawing/2012/chart" uri="{CE6537A1-D6FC-4f65-9D91-7224C49458BB}"/>
                <c:ext xmlns:c16="http://schemas.microsoft.com/office/drawing/2014/chart" uri="{C3380CC4-5D6E-409C-BE32-E72D297353CC}">
                  <c16:uniqueId val="{00000018-9E15-4C97-9ED1-2B13AA3994DD}"/>
                </c:ext>
              </c:extLst>
            </c:dLbl>
            <c:dLbl>
              <c:idx val="22"/>
              <c:delete val="1"/>
              <c:extLst>
                <c:ext xmlns:c15="http://schemas.microsoft.com/office/drawing/2012/chart" uri="{CE6537A1-D6FC-4f65-9D91-7224C49458BB}"/>
                <c:ext xmlns:c16="http://schemas.microsoft.com/office/drawing/2014/chart" uri="{C3380CC4-5D6E-409C-BE32-E72D297353CC}">
                  <c16:uniqueId val="{00000019-9E15-4C97-9ED1-2B13AA3994DD}"/>
                </c:ext>
              </c:extLst>
            </c:dLbl>
            <c:dLbl>
              <c:idx val="23"/>
              <c:delete val="1"/>
              <c:extLst>
                <c:ext xmlns:c15="http://schemas.microsoft.com/office/drawing/2012/chart" uri="{CE6537A1-D6FC-4f65-9D91-7224C49458BB}"/>
                <c:ext xmlns:c16="http://schemas.microsoft.com/office/drawing/2014/chart" uri="{C3380CC4-5D6E-409C-BE32-E72D297353CC}">
                  <c16:uniqueId val="{0000001A-9E15-4C97-9ED1-2B13AA3994DD}"/>
                </c:ext>
              </c:extLst>
            </c:dLbl>
            <c:dLbl>
              <c:idx val="24"/>
              <c:delete val="1"/>
              <c:extLst>
                <c:ext xmlns:c15="http://schemas.microsoft.com/office/drawing/2012/chart" uri="{CE6537A1-D6FC-4f65-9D91-7224C49458BB}"/>
                <c:ext xmlns:c16="http://schemas.microsoft.com/office/drawing/2014/chart" uri="{C3380CC4-5D6E-409C-BE32-E72D297353CC}">
                  <c16:uniqueId val="{0000001B-9E15-4C97-9ED1-2B13AA3994D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E15-4C97-9ED1-2B13AA3994D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Bad Dürkheim (07332)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32294</v>
      </c>
      <c r="F11" s="238">
        <v>32267</v>
      </c>
      <c r="G11" s="238">
        <v>33036</v>
      </c>
      <c r="H11" s="238">
        <v>32431</v>
      </c>
      <c r="I11" s="265">
        <v>32368</v>
      </c>
      <c r="J11" s="263">
        <v>-74</v>
      </c>
      <c r="K11" s="266">
        <v>-0.22862086010874938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19.669288412708244</v>
      </c>
      <c r="E13" s="115">
        <v>6352</v>
      </c>
      <c r="F13" s="114">
        <v>6232</v>
      </c>
      <c r="G13" s="114">
        <v>6669</v>
      </c>
      <c r="H13" s="114">
        <v>6576</v>
      </c>
      <c r="I13" s="140">
        <v>6415</v>
      </c>
      <c r="J13" s="115">
        <v>-63</v>
      </c>
      <c r="K13" s="116">
        <v>-0.98207326578332033</v>
      </c>
    </row>
    <row r="14" spans="1:255" ht="14.1" customHeight="1" x14ac:dyDescent="0.2">
      <c r="A14" s="306" t="s">
        <v>230</v>
      </c>
      <c r="B14" s="307"/>
      <c r="C14" s="308"/>
      <c r="D14" s="113">
        <v>61.073264383476804</v>
      </c>
      <c r="E14" s="115">
        <v>19723</v>
      </c>
      <c r="F14" s="114">
        <v>19769</v>
      </c>
      <c r="G14" s="114">
        <v>20102</v>
      </c>
      <c r="H14" s="114">
        <v>19649</v>
      </c>
      <c r="I14" s="140">
        <v>19729</v>
      </c>
      <c r="J14" s="115">
        <v>-6</v>
      </c>
      <c r="K14" s="116">
        <v>-3.0412083734603884E-2</v>
      </c>
    </row>
    <row r="15" spans="1:255" ht="14.1" customHeight="1" x14ac:dyDescent="0.2">
      <c r="A15" s="306" t="s">
        <v>231</v>
      </c>
      <c r="B15" s="307"/>
      <c r="C15" s="308"/>
      <c r="D15" s="113">
        <v>8.788010156685452</v>
      </c>
      <c r="E15" s="115">
        <v>2838</v>
      </c>
      <c r="F15" s="114">
        <v>2875</v>
      </c>
      <c r="G15" s="114">
        <v>2872</v>
      </c>
      <c r="H15" s="114">
        <v>2828</v>
      </c>
      <c r="I15" s="140">
        <v>2837</v>
      </c>
      <c r="J15" s="115">
        <v>1</v>
      </c>
      <c r="K15" s="116">
        <v>3.5248501938667604E-2</v>
      </c>
    </row>
    <row r="16" spans="1:255" ht="14.1" customHeight="1" x14ac:dyDescent="0.2">
      <c r="A16" s="306" t="s">
        <v>232</v>
      </c>
      <c r="B16" s="307"/>
      <c r="C16" s="308"/>
      <c r="D16" s="113">
        <v>8.7570446522573846</v>
      </c>
      <c r="E16" s="115">
        <v>2828</v>
      </c>
      <c r="F16" s="114">
        <v>2834</v>
      </c>
      <c r="G16" s="114">
        <v>2829</v>
      </c>
      <c r="H16" s="114">
        <v>2816</v>
      </c>
      <c r="I16" s="140">
        <v>2825</v>
      </c>
      <c r="J16" s="115">
        <v>3</v>
      </c>
      <c r="K16" s="116">
        <v>0.10619469026548672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3.2235090109617888</v>
      </c>
      <c r="E18" s="115">
        <v>1041</v>
      </c>
      <c r="F18" s="114">
        <v>890</v>
      </c>
      <c r="G18" s="114">
        <v>1190</v>
      </c>
      <c r="H18" s="114">
        <v>1152</v>
      </c>
      <c r="I18" s="140">
        <v>996</v>
      </c>
      <c r="J18" s="115">
        <v>45</v>
      </c>
      <c r="K18" s="116">
        <v>4.5180722891566267</v>
      </c>
    </row>
    <row r="19" spans="1:255" ht="14.1" customHeight="1" x14ac:dyDescent="0.2">
      <c r="A19" s="306" t="s">
        <v>235</v>
      </c>
      <c r="B19" s="307" t="s">
        <v>236</v>
      </c>
      <c r="C19" s="308"/>
      <c r="D19" s="113">
        <v>2.1737784108503129</v>
      </c>
      <c r="E19" s="115">
        <v>702</v>
      </c>
      <c r="F19" s="114">
        <v>546</v>
      </c>
      <c r="G19" s="114">
        <v>824</v>
      </c>
      <c r="H19" s="114">
        <v>801</v>
      </c>
      <c r="I19" s="140">
        <v>650</v>
      </c>
      <c r="J19" s="115">
        <v>52</v>
      </c>
      <c r="K19" s="116">
        <v>8</v>
      </c>
    </row>
    <row r="20" spans="1:255" ht="14.1" customHeight="1" x14ac:dyDescent="0.2">
      <c r="A20" s="306">
        <v>12</v>
      </c>
      <c r="B20" s="307" t="s">
        <v>237</v>
      </c>
      <c r="C20" s="308"/>
      <c r="D20" s="113">
        <v>1.2881649842075928</v>
      </c>
      <c r="E20" s="115">
        <v>416</v>
      </c>
      <c r="F20" s="114">
        <v>411</v>
      </c>
      <c r="G20" s="114">
        <v>421</v>
      </c>
      <c r="H20" s="114">
        <v>415</v>
      </c>
      <c r="I20" s="140">
        <v>404</v>
      </c>
      <c r="J20" s="115">
        <v>12</v>
      </c>
      <c r="K20" s="116">
        <v>2.9702970297029703</v>
      </c>
    </row>
    <row r="21" spans="1:255" ht="14.1" customHeight="1" x14ac:dyDescent="0.2">
      <c r="A21" s="306">
        <v>21</v>
      </c>
      <c r="B21" s="307" t="s">
        <v>238</v>
      </c>
      <c r="C21" s="308"/>
      <c r="D21" s="113">
        <v>0.42113086022171303</v>
      </c>
      <c r="E21" s="115">
        <v>136</v>
      </c>
      <c r="F21" s="114">
        <v>138</v>
      </c>
      <c r="G21" s="114">
        <v>145</v>
      </c>
      <c r="H21" s="114">
        <v>144</v>
      </c>
      <c r="I21" s="140">
        <v>148</v>
      </c>
      <c r="J21" s="115">
        <v>-12</v>
      </c>
      <c r="K21" s="116">
        <v>-8.1081081081081088</v>
      </c>
    </row>
    <row r="22" spans="1:255" ht="14.1" customHeight="1" x14ac:dyDescent="0.2">
      <c r="A22" s="306">
        <v>22</v>
      </c>
      <c r="B22" s="307" t="s">
        <v>239</v>
      </c>
      <c r="C22" s="308"/>
      <c r="D22" s="113">
        <v>1.3129373877500465</v>
      </c>
      <c r="E22" s="115">
        <v>424</v>
      </c>
      <c r="F22" s="114">
        <v>440</v>
      </c>
      <c r="G22" s="114">
        <v>449</v>
      </c>
      <c r="H22" s="114">
        <v>444</v>
      </c>
      <c r="I22" s="140">
        <v>443</v>
      </c>
      <c r="J22" s="115">
        <v>-19</v>
      </c>
      <c r="K22" s="116">
        <v>-4.288939051918736</v>
      </c>
    </row>
    <row r="23" spans="1:255" ht="14.1" customHeight="1" x14ac:dyDescent="0.2">
      <c r="A23" s="306">
        <v>23</v>
      </c>
      <c r="B23" s="307" t="s">
        <v>240</v>
      </c>
      <c r="C23" s="308"/>
      <c r="D23" s="113">
        <v>1.3965442497058278</v>
      </c>
      <c r="E23" s="115">
        <v>451</v>
      </c>
      <c r="F23" s="114">
        <v>460</v>
      </c>
      <c r="G23" s="114">
        <v>458</v>
      </c>
      <c r="H23" s="114">
        <v>473</v>
      </c>
      <c r="I23" s="140">
        <v>479</v>
      </c>
      <c r="J23" s="115">
        <v>-28</v>
      </c>
      <c r="K23" s="116">
        <v>-5.8455114822546976</v>
      </c>
    </row>
    <row r="24" spans="1:255" ht="14.1" customHeight="1" x14ac:dyDescent="0.2">
      <c r="A24" s="306">
        <v>24</v>
      </c>
      <c r="B24" s="307" t="s">
        <v>241</v>
      </c>
      <c r="C24" s="308"/>
      <c r="D24" s="113">
        <v>3.1306124976775873</v>
      </c>
      <c r="E24" s="115">
        <v>1011</v>
      </c>
      <c r="F24" s="114">
        <v>1022</v>
      </c>
      <c r="G24" s="114">
        <v>1076</v>
      </c>
      <c r="H24" s="114">
        <v>1056</v>
      </c>
      <c r="I24" s="140">
        <v>1185</v>
      </c>
      <c r="J24" s="115">
        <v>-174</v>
      </c>
      <c r="K24" s="116">
        <v>-14.683544303797468</v>
      </c>
    </row>
    <row r="25" spans="1:255" ht="14.1" customHeight="1" x14ac:dyDescent="0.2">
      <c r="A25" s="306">
        <v>25</v>
      </c>
      <c r="B25" s="307" t="s">
        <v>242</v>
      </c>
      <c r="C25" s="308"/>
      <c r="D25" s="113">
        <v>4.9049359014058336</v>
      </c>
      <c r="E25" s="115">
        <v>1584</v>
      </c>
      <c r="F25" s="114">
        <v>1588</v>
      </c>
      <c r="G25" s="114">
        <v>1665</v>
      </c>
      <c r="H25" s="114">
        <v>1606</v>
      </c>
      <c r="I25" s="140">
        <v>1610</v>
      </c>
      <c r="J25" s="115">
        <v>-26</v>
      </c>
      <c r="K25" s="116">
        <v>-1.6149068322981366</v>
      </c>
    </row>
    <row r="26" spans="1:255" ht="14.1" customHeight="1" x14ac:dyDescent="0.2">
      <c r="A26" s="306">
        <v>26</v>
      </c>
      <c r="B26" s="307" t="s">
        <v>243</v>
      </c>
      <c r="C26" s="308"/>
      <c r="D26" s="113">
        <v>2.4555645011457234</v>
      </c>
      <c r="E26" s="115">
        <v>793</v>
      </c>
      <c r="F26" s="114">
        <v>794</v>
      </c>
      <c r="G26" s="114">
        <v>799</v>
      </c>
      <c r="H26" s="114">
        <v>788</v>
      </c>
      <c r="I26" s="140">
        <v>775</v>
      </c>
      <c r="J26" s="115">
        <v>18</v>
      </c>
      <c r="K26" s="116">
        <v>2.3225806451612905</v>
      </c>
    </row>
    <row r="27" spans="1:255" ht="14.1" customHeight="1" x14ac:dyDescent="0.2">
      <c r="A27" s="306">
        <v>27</v>
      </c>
      <c r="B27" s="307" t="s">
        <v>244</v>
      </c>
      <c r="C27" s="308"/>
      <c r="D27" s="113">
        <v>1.7898061559422802</v>
      </c>
      <c r="E27" s="115">
        <v>578</v>
      </c>
      <c r="F27" s="114">
        <v>598</v>
      </c>
      <c r="G27" s="114">
        <v>604</v>
      </c>
      <c r="H27" s="114">
        <v>620</v>
      </c>
      <c r="I27" s="140">
        <v>624</v>
      </c>
      <c r="J27" s="115">
        <v>-46</v>
      </c>
      <c r="K27" s="116">
        <v>-7.3717948717948714</v>
      </c>
    </row>
    <row r="28" spans="1:255" ht="14.1" customHeight="1" x14ac:dyDescent="0.2">
      <c r="A28" s="306">
        <v>28</v>
      </c>
      <c r="B28" s="307" t="s">
        <v>245</v>
      </c>
      <c r="C28" s="308"/>
      <c r="D28" s="113">
        <v>0.2074688796680498</v>
      </c>
      <c r="E28" s="115">
        <v>67</v>
      </c>
      <c r="F28" s="114">
        <v>69</v>
      </c>
      <c r="G28" s="114">
        <v>69</v>
      </c>
      <c r="H28" s="114">
        <v>74</v>
      </c>
      <c r="I28" s="140">
        <v>75</v>
      </c>
      <c r="J28" s="115">
        <v>-8</v>
      </c>
      <c r="K28" s="116">
        <v>-10.666666666666666</v>
      </c>
    </row>
    <row r="29" spans="1:255" ht="14.1" customHeight="1" x14ac:dyDescent="0.2">
      <c r="A29" s="306">
        <v>29</v>
      </c>
      <c r="B29" s="307" t="s">
        <v>246</v>
      </c>
      <c r="C29" s="308"/>
      <c r="D29" s="113">
        <v>4.5457360500402553</v>
      </c>
      <c r="E29" s="115">
        <v>1468</v>
      </c>
      <c r="F29" s="114">
        <v>1525</v>
      </c>
      <c r="G29" s="114">
        <v>1554</v>
      </c>
      <c r="H29" s="114">
        <v>1489</v>
      </c>
      <c r="I29" s="140">
        <v>1481</v>
      </c>
      <c r="J29" s="115">
        <v>-13</v>
      </c>
      <c r="K29" s="116">
        <v>-0.87778528021607027</v>
      </c>
    </row>
    <row r="30" spans="1:255" ht="14.1" customHeight="1" x14ac:dyDescent="0.2">
      <c r="A30" s="306" t="s">
        <v>247</v>
      </c>
      <c r="B30" s="307" t="s">
        <v>248</v>
      </c>
      <c r="C30" s="308"/>
      <c r="D30" s="113">
        <v>1.2014615718090047</v>
      </c>
      <c r="E30" s="115">
        <v>388</v>
      </c>
      <c r="F30" s="114">
        <v>429</v>
      </c>
      <c r="G30" s="114">
        <v>446</v>
      </c>
      <c r="H30" s="114">
        <v>387</v>
      </c>
      <c r="I30" s="140">
        <v>390</v>
      </c>
      <c r="J30" s="115">
        <v>-2</v>
      </c>
      <c r="K30" s="116">
        <v>-0.51282051282051277</v>
      </c>
    </row>
    <row r="31" spans="1:255" ht="14.1" customHeight="1" x14ac:dyDescent="0.2">
      <c r="A31" s="306" t="s">
        <v>249</v>
      </c>
      <c r="B31" s="307" t="s">
        <v>250</v>
      </c>
      <c r="C31" s="308"/>
      <c r="D31" s="113">
        <v>3.0098470304081255</v>
      </c>
      <c r="E31" s="115">
        <v>972</v>
      </c>
      <c r="F31" s="114">
        <v>985</v>
      </c>
      <c r="G31" s="114">
        <v>996</v>
      </c>
      <c r="H31" s="114">
        <v>1000</v>
      </c>
      <c r="I31" s="140">
        <v>989</v>
      </c>
      <c r="J31" s="115">
        <v>-17</v>
      </c>
      <c r="K31" s="116">
        <v>-1.7189079878665319</v>
      </c>
    </row>
    <row r="32" spans="1:255" ht="14.1" customHeight="1" x14ac:dyDescent="0.2">
      <c r="A32" s="306">
        <v>31</v>
      </c>
      <c r="B32" s="307" t="s">
        <v>251</v>
      </c>
      <c r="C32" s="308"/>
      <c r="D32" s="113">
        <v>0.37777915402241902</v>
      </c>
      <c r="E32" s="115">
        <v>122</v>
      </c>
      <c r="F32" s="114">
        <v>122</v>
      </c>
      <c r="G32" s="114">
        <v>123</v>
      </c>
      <c r="H32" s="114">
        <v>119</v>
      </c>
      <c r="I32" s="140">
        <v>127</v>
      </c>
      <c r="J32" s="115">
        <v>-5</v>
      </c>
      <c r="K32" s="116">
        <v>-3.9370078740157481</v>
      </c>
    </row>
    <row r="33" spans="1:11" ht="14.1" customHeight="1" x14ac:dyDescent="0.2">
      <c r="A33" s="306">
        <v>32</v>
      </c>
      <c r="B33" s="307" t="s">
        <v>252</v>
      </c>
      <c r="C33" s="308"/>
      <c r="D33" s="113">
        <v>1.9694060816250696</v>
      </c>
      <c r="E33" s="115">
        <v>636</v>
      </c>
      <c r="F33" s="114">
        <v>640</v>
      </c>
      <c r="G33" s="114">
        <v>678</v>
      </c>
      <c r="H33" s="114">
        <v>672</v>
      </c>
      <c r="I33" s="140">
        <v>691</v>
      </c>
      <c r="J33" s="115">
        <v>-55</v>
      </c>
      <c r="K33" s="116">
        <v>-7.9594790159189577</v>
      </c>
    </row>
    <row r="34" spans="1:11" ht="14.1" customHeight="1" x14ac:dyDescent="0.2">
      <c r="A34" s="306">
        <v>33</v>
      </c>
      <c r="B34" s="307" t="s">
        <v>253</v>
      </c>
      <c r="C34" s="308"/>
      <c r="D34" s="113">
        <v>1.4739580107759955</v>
      </c>
      <c r="E34" s="115">
        <v>476</v>
      </c>
      <c r="F34" s="114">
        <v>477</v>
      </c>
      <c r="G34" s="114">
        <v>492</v>
      </c>
      <c r="H34" s="114">
        <v>469</v>
      </c>
      <c r="I34" s="140">
        <v>425</v>
      </c>
      <c r="J34" s="115">
        <v>51</v>
      </c>
      <c r="K34" s="116">
        <v>12</v>
      </c>
    </row>
    <row r="35" spans="1:11" ht="14.1" customHeight="1" x14ac:dyDescent="0.2">
      <c r="A35" s="306">
        <v>34</v>
      </c>
      <c r="B35" s="307" t="s">
        <v>254</v>
      </c>
      <c r="C35" s="308"/>
      <c r="D35" s="113">
        <v>1.9972750356103302</v>
      </c>
      <c r="E35" s="115">
        <v>645</v>
      </c>
      <c r="F35" s="114">
        <v>643</v>
      </c>
      <c r="G35" s="114">
        <v>650</v>
      </c>
      <c r="H35" s="114">
        <v>628</v>
      </c>
      <c r="I35" s="140">
        <v>650</v>
      </c>
      <c r="J35" s="115">
        <v>-5</v>
      </c>
      <c r="K35" s="116">
        <v>-0.76923076923076927</v>
      </c>
    </row>
    <row r="36" spans="1:11" ht="14.1" customHeight="1" x14ac:dyDescent="0.2">
      <c r="A36" s="306">
        <v>41</v>
      </c>
      <c r="B36" s="307" t="s">
        <v>255</v>
      </c>
      <c r="C36" s="308"/>
      <c r="D36" s="113">
        <v>0.99708924258376164</v>
      </c>
      <c r="E36" s="115">
        <v>322</v>
      </c>
      <c r="F36" s="114">
        <v>327</v>
      </c>
      <c r="G36" s="114">
        <v>330</v>
      </c>
      <c r="H36" s="114">
        <v>322</v>
      </c>
      <c r="I36" s="140">
        <v>313</v>
      </c>
      <c r="J36" s="115">
        <v>9</v>
      </c>
      <c r="K36" s="116">
        <v>2.8753993610223643</v>
      </c>
    </row>
    <row r="37" spans="1:11" ht="14.1" customHeight="1" x14ac:dyDescent="0.2">
      <c r="A37" s="306">
        <v>42</v>
      </c>
      <c r="B37" s="307" t="s">
        <v>256</v>
      </c>
      <c r="C37" s="308"/>
      <c r="D37" s="113" t="s">
        <v>513</v>
      </c>
      <c r="E37" s="115" t="s">
        <v>513</v>
      </c>
      <c r="F37" s="114">
        <v>39</v>
      </c>
      <c r="G37" s="114">
        <v>41</v>
      </c>
      <c r="H37" s="114">
        <v>43</v>
      </c>
      <c r="I37" s="140">
        <v>45</v>
      </c>
      <c r="J37" s="115" t="s">
        <v>513</v>
      </c>
      <c r="K37" s="116" t="s">
        <v>513</v>
      </c>
    </row>
    <row r="38" spans="1:11" ht="14.1" customHeight="1" x14ac:dyDescent="0.2">
      <c r="A38" s="306">
        <v>43</v>
      </c>
      <c r="B38" s="307" t="s">
        <v>257</v>
      </c>
      <c r="C38" s="308"/>
      <c r="D38" s="113">
        <v>0.78962036291571192</v>
      </c>
      <c r="E38" s="115">
        <v>255</v>
      </c>
      <c r="F38" s="114">
        <v>253</v>
      </c>
      <c r="G38" s="114">
        <v>257</v>
      </c>
      <c r="H38" s="114">
        <v>254</v>
      </c>
      <c r="I38" s="140">
        <v>255</v>
      </c>
      <c r="J38" s="115">
        <v>0</v>
      </c>
      <c r="K38" s="116">
        <v>0</v>
      </c>
    </row>
    <row r="39" spans="1:11" ht="14.1" customHeight="1" x14ac:dyDescent="0.2">
      <c r="A39" s="306">
        <v>51</v>
      </c>
      <c r="B39" s="307" t="s">
        <v>258</v>
      </c>
      <c r="C39" s="308"/>
      <c r="D39" s="113">
        <v>4.601473958010776</v>
      </c>
      <c r="E39" s="115">
        <v>1486</v>
      </c>
      <c r="F39" s="114">
        <v>1496</v>
      </c>
      <c r="G39" s="114">
        <v>1503</v>
      </c>
      <c r="H39" s="114">
        <v>1491</v>
      </c>
      <c r="I39" s="140">
        <v>1491</v>
      </c>
      <c r="J39" s="115">
        <v>-5</v>
      </c>
      <c r="K39" s="116">
        <v>-0.33534540576794097</v>
      </c>
    </row>
    <row r="40" spans="1:11" ht="14.1" customHeight="1" x14ac:dyDescent="0.2">
      <c r="A40" s="306" t="s">
        <v>259</v>
      </c>
      <c r="B40" s="307" t="s">
        <v>260</v>
      </c>
      <c r="C40" s="308"/>
      <c r="D40" s="113">
        <v>4.1710534464606432</v>
      </c>
      <c r="E40" s="115">
        <v>1347</v>
      </c>
      <c r="F40" s="114">
        <v>1358</v>
      </c>
      <c r="G40" s="114">
        <v>1365</v>
      </c>
      <c r="H40" s="114">
        <v>1358</v>
      </c>
      <c r="I40" s="140">
        <v>1362</v>
      </c>
      <c r="J40" s="115">
        <v>-15</v>
      </c>
      <c r="K40" s="116">
        <v>-1.1013215859030836</v>
      </c>
    </row>
    <row r="41" spans="1:11" ht="14.1" customHeight="1" x14ac:dyDescent="0.2">
      <c r="A41" s="306"/>
      <c r="B41" s="307" t="s">
        <v>261</v>
      </c>
      <c r="C41" s="308"/>
      <c r="D41" s="113">
        <v>2.9695918746516381</v>
      </c>
      <c r="E41" s="115">
        <v>959</v>
      </c>
      <c r="F41" s="114">
        <v>964</v>
      </c>
      <c r="G41" s="114">
        <v>989</v>
      </c>
      <c r="H41" s="114">
        <v>996</v>
      </c>
      <c r="I41" s="140">
        <v>1002</v>
      </c>
      <c r="J41" s="115">
        <v>-43</v>
      </c>
      <c r="K41" s="116">
        <v>-4.2914171656686628</v>
      </c>
    </row>
    <row r="42" spans="1:11" ht="14.1" customHeight="1" x14ac:dyDescent="0.2">
      <c r="A42" s="306">
        <v>52</v>
      </c>
      <c r="B42" s="307" t="s">
        <v>262</v>
      </c>
      <c r="C42" s="308"/>
      <c r="D42" s="113">
        <v>3.5765157614417538</v>
      </c>
      <c r="E42" s="115">
        <v>1155</v>
      </c>
      <c r="F42" s="114">
        <v>1151</v>
      </c>
      <c r="G42" s="114">
        <v>1174</v>
      </c>
      <c r="H42" s="114">
        <v>1127</v>
      </c>
      <c r="I42" s="140">
        <v>1105</v>
      </c>
      <c r="J42" s="115">
        <v>50</v>
      </c>
      <c r="K42" s="116">
        <v>4.5248868778280542</v>
      </c>
    </row>
    <row r="43" spans="1:11" ht="14.1" customHeight="1" x14ac:dyDescent="0.2">
      <c r="A43" s="306" t="s">
        <v>263</v>
      </c>
      <c r="B43" s="307" t="s">
        <v>264</v>
      </c>
      <c r="C43" s="308"/>
      <c r="D43" s="113">
        <v>2.9448194711091844</v>
      </c>
      <c r="E43" s="115">
        <v>951</v>
      </c>
      <c r="F43" s="114">
        <v>938</v>
      </c>
      <c r="G43" s="114">
        <v>965</v>
      </c>
      <c r="H43" s="114">
        <v>926</v>
      </c>
      <c r="I43" s="140">
        <v>907</v>
      </c>
      <c r="J43" s="115">
        <v>44</v>
      </c>
      <c r="K43" s="116">
        <v>4.8511576626240354</v>
      </c>
    </row>
    <row r="44" spans="1:11" ht="14.1" customHeight="1" x14ac:dyDescent="0.2">
      <c r="A44" s="306">
        <v>53</v>
      </c>
      <c r="B44" s="307" t="s">
        <v>265</v>
      </c>
      <c r="C44" s="308"/>
      <c r="D44" s="113">
        <v>0.74317210627361119</v>
      </c>
      <c r="E44" s="115">
        <v>240</v>
      </c>
      <c r="F44" s="114">
        <v>249</v>
      </c>
      <c r="G44" s="114">
        <v>246</v>
      </c>
      <c r="H44" s="114">
        <v>232</v>
      </c>
      <c r="I44" s="140">
        <v>220</v>
      </c>
      <c r="J44" s="115">
        <v>20</v>
      </c>
      <c r="K44" s="116">
        <v>9.0909090909090917</v>
      </c>
    </row>
    <row r="45" spans="1:11" ht="14.1" customHeight="1" x14ac:dyDescent="0.2">
      <c r="A45" s="306" t="s">
        <v>266</v>
      </c>
      <c r="B45" s="307" t="s">
        <v>267</v>
      </c>
      <c r="C45" s="308"/>
      <c r="D45" s="113">
        <v>0.70911005140273731</v>
      </c>
      <c r="E45" s="115">
        <v>229</v>
      </c>
      <c r="F45" s="114">
        <v>238</v>
      </c>
      <c r="G45" s="114">
        <v>235</v>
      </c>
      <c r="H45" s="114">
        <v>221</v>
      </c>
      <c r="I45" s="140">
        <v>209</v>
      </c>
      <c r="J45" s="115">
        <v>20</v>
      </c>
      <c r="K45" s="116">
        <v>9.5693779904306222</v>
      </c>
    </row>
    <row r="46" spans="1:11" ht="14.1" customHeight="1" x14ac:dyDescent="0.2">
      <c r="A46" s="306">
        <v>54</v>
      </c>
      <c r="B46" s="307" t="s">
        <v>268</v>
      </c>
      <c r="C46" s="308"/>
      <c r="D46" s="113">
        <v>2.8766953613674366</v>
      </c>
      <c r="E46" s="115">
        <v>929</v>
      </c>
      <c r="F46" s="114">
        <v>950</v>
      </c>
      <c r="G46" s="114">
        <v>973</v>
      </c>
      <c r="H46" s="114">
        <v>956</v>
      </c>
      <c r="I46" s="140">
        <v>932</v>
      </c>
      <c r="J46" s="115">
        <v>-3</v>
      </c>
      <c r="K46" s="116">
        <v>-0.32188841201716739</v>
      </c>
    </row>
    <row r="47" spans="1:11" ht="14.1" customHeight="1" x14ac:dyDescent="0.2">
      <c r="A47" s="306">
        <v>61</v>
      </c>
      <c r="B47" s="307" t="s">
        <v>269</v>
      </c>
      <c r="C47" s="308"/>
      <c r="D47" s="113">
        <v>2.1954542639499599</v>
      </c>
      <c r="E47" s="115">
        <v>709</v>
      </c>
      <c r="F47" s="114">
        <v>703</v>
      </c>
      <c r="G47" s="114">
        <v>710</v>
      </c>
      <c r="H47" s="114">
        <v>727</v>
      </c>
      <c r="I47" s="140">
        <v>730</v>
      </c>
      <c r="J47" s="115">
        <v>-21</v>
      </c>
      <c r="K47" s="116">
        <v>-2.8767123287671232</v>
      </c>
    </row>
    <row r="48" spans="1:11" ht="14.1" customHeight="1" x14ac:dyDescent="0.2">
      <c r="A48" s="306">
        <v>62</v>
      </c>
      <c r="B48" s="307" t="s">
        <v>270</v>
      </c>
      <c r="C48" s="308"/>
      <c r="D48" s="113">
        <v>7.7197002539171367</v>
      </c>
      <c r="E48" s="115">
        <v>2493</v>
      </c>
      <c r="F48" s="114">
        <v>2442</v>
      </c>
      <c r="G48" s="114">
        <v>2483</v>
      </c>
      <c r="H48" s="114">
        <v>2456</v>
      </c>
      <c r="I48" s="140">
        <v>2483</v>
      </c>
      <c r="J48" s="115">
        <v>10</v>
      </c>
      <c r="K48" s="116">
        <v>0.40273862263391058</v>
      </c>
    </row>
    <row r="49" spans="1:11" ht="14.1" customHeight="1" x14ac:dyDescent="0.2">
      <c r="A49" s="306">
        <v>63</v>
      </c>
      <c r="B49" s="307" t="s">
        <v>271</v>
      </c>
      <c r="C49" s="308"/>
      <c r="D49" s="113">
        <v>3.4867157986003594</v>
      </c>
      <c r="E49" s="115">
        <v>1126</v>
      </c>
      <c r="F49" s="114">
        <v>1127</v>
      </c>
      <c r="G49" s="114">
        <v>1181</v>
      </c>
      <c r="H49" s="114">
        <v>1204</v>
      </c>
      <c r="I49" s="140">
        <v>1170</v>
      </c>
      <c r="J49" s="115">
        <v>-44</v>
      </c>
      <c r="K49" s="116">
        <v>-3.7606837606837606</v>
      </c>
    </row>
    <row r="50" spans="1:11" ht="14.1" customHeight="1" x14ac:dyDescent="0.2">
      <c r="A50" s="306" t="s">
        <v>272</v>
      </c>
      <c r="B50" s="307" t="s">
        <v>273</v>
      </c>
      <c r="C50" s="308"/>
      <c r="D50" s="113">
        <v>0.94754443549885425</v>
      </c>
      <c r="E50" s="115">
        <v>306</v>
      </c>
      <c r="F50" s="114">
        <v>317</v>
      </c>
      <c r="G50" s="114">
        <v>329</v>
      </c>
      <c r="H50" s="114">
        <v>324</v>
      </c>
      <c r="I50" s="140">
        <v>327</v>
      </c>
      <c r="J50" s="115">
        <v>-21</v>
      </c>
      <c r="K50" s="116">
        <v>-6.4220183486238529</v>
      </c>
    </row>
    <row r="51" spans="1:11" ht="14.1" customHeight="1" x14ac:dyDescent="0.2">
      <c r="A51" s="306" t="s">
        <v>274</v>
      </c>
      <c r="B51" s="307" t="s">
        <v>275</v>
      </c>
      <c r="C51" s="308"/>
      <c r="D51" s="113">
        <v>2.2140335666067998</v>
      </c>
      <c r="E51" s="115">
        <v>715</v>
      </c>
      <c r="F51" s="114">
        <v>712</v>
      </c>
      <c r="G51" s="114">
        <v>756</v>
      </c>
      <c r="H51" s="114">
        <v>786</v>
      </c>
      <c r="I51" s="140">
        <v>746</v>
      </c>
      <c r="J51" s="115">
        <v>-31</v>
      </c>
      <c r="K51" s="116">
        <v>-4.1554959785522785</v>
      </c>
    </row>
    <row r="52" spans="1:11" ht="14.1" customHeight="1" x14ac:dyDescent="0.2">
      <c r="A52" s="306">
        <v>71</v>
      </c>
      <c r="B52" s="307" t="s">
        <v>276</v>
      </c>
      <c r="C52" s="308"/>
      <c r="D52" s="113">
        <v>10.484919799343531</v>
      </c>
      <c r="E52" s="115">
        <v>3386</v>
      </c>
      <c r="F52" s="114">
        <v>3377</v>
      </c>
      <c r="G52" s="114">
        <v>3384</v>
      </c>
      <c r="H52" s="114">
        <v>3350</v>
      </c>
      <c r="I52" s="140">
        <v>3338</v>
      </c>
      <c r="J52" s="115">
        <v>48</v>
      </c>
      <c r="K52" s="116">
        <v>1.4379868184541642</v>
      </c>
    </row>
    <row r="53" spans="1:11" ht="14.1" customHeight="1" x14ac:dyDescent="0.2">
      <c r="A53" s="306" t="s">
        <v>277</v>
      </c>
      <c r="B53" s="307" t="s">
        <v>278</v>
      </c>
      <c r="C53" s="308"/>
      <c r="D53" s="113">
        <v>2.6072954728432527</v>
      </c>
      <c r="E53" s="115">
        <v>842</v>
      </c>
      <c r="F53" s="114">
        <v>854</v>
      </c>
      <c r="G53" s="114">
        <v>861</v>
      </c>
      <c r="H53" s="114">
        <v>846</v>
      </c>
      <c r="I53" s="140">
        <v>850</v>
      </c>
      <c r="J53" s="115">
        <v>-8</v>
      </c>
      <c r="K53" s="116">
        <v>-0.94117647058823528</v>
      </c>
    </row>
    <row r="54" spans="1:11" ht="14.1" customHeight="1" x14ac:dyDescent="0.2">
      <c r="A54" s="306" t="s">
        <v>279</v>
      </c>
      <c r="B54" s="307" t="s">
        <v>280</v>
      </c>
      <c r="C54" s="308"/>
      <c r="D54" s="113">
        <v>6.9734315972007188</v>
      </c>
      <c r="E54" s="115">
        <v>2252</v>
      </c>
      <c r="F54" s="114">
        <v>2234</v>
      </c>
      <c r="G54" s="114">
        <v>2229</v>
      </c>
      <c r="H54" s="114">
        <v>2211</v>
      </c>
      <c r="I54" s="140">
        <v>2208</v>
      </c>
      <c r="J54" s="115">
        <v>44</v>
      </c>
      <c r="K54" s="116">
        <v>1.9927536231884058</v>
      </c>
    </row>
    <row r="55" spans="1:11" ht="14.1" customHeight="1" x14ac:dyDescent="0.2">
      <c r="A55" s="306">
        <v>72</v>
      </c>
      <c r="B55" s="307" t="s">
        <v>281</v>
      </c>
      <c r="C55" s="308"/>
      <c r="D55" s="113">
        <v>4.059577630519601</v>
      </c>
      <c r="E55" s="115">
        <v>1311</v>
      </c>
      <c r="F55" s="114">
        <v>1338</v>
      </c>
      <c r="G55" s="114">
        <v>1398</v>
      </c>
      <c r="H55" s="114">
        <v>1347</v>
      </c>
      <c r="I55" s="140">
        <v>1356</v>
      </c>
      <c r="J55" s="115">
        <v>-45</v>
      </c>
      <c r="K55" s="116">
        <v>-3.3185840707964602</v>
      </c>
    </row>
    <row r="56" spans="1:11" ht="14.1" customHeight="1" x14ac:dyDescent="0.2">
      <c r="A56" s="306" t="s">
        <v>282</v>
      </c>
      <c r="B56" s="307" t="s">
        <v>283</v>
      </c>
      <c r="C56" s="308"/>
      <c r="D56" s="113">
        <v>2.1582956586362791</v>
      </c>
      <c r="E56" s="115">
        <v>697</v>
      </c>
      <c r="F56" s="114">
        <v>712</v>
      </c>
      <c r="G56" s="114">
        <v>779</v>
      </c>
      <c r="H56" s="114">
        <v>753</v>
      </c>
      <c r="I56" s="140">
        <v>753</v>
      </c>
      <c r="J56" s="115">
        <v>-56</v>
      </c>
      <c r="K56" s="116">
        <v>-7.4369189907038509</v>
      </c>
    </row>
    <row r="57" spans="1:11" ht="14.1" customHeight="1" x14ac:dyDescent="0.2">
      <c r="A57" s="306" t="s">
        <v>284</v>
      </c>
      <c r="B57" s="307" t="s">
        <v>285</v>
      </c>
      <c r="C57" s="308"/>
      <c r="D57" s="113">
        <v>0.96922028859850129</v>
      </c>
      <c r="E57" s="115">
        <v>313</v>
      </c>
      <c r="F57" s="114">
        <v>319</v>
      </c>
      <c r="G57" s="114">
        <v>318</v>
      </c>
      <c r="H57" s="114">
        <v>308</v>
      </c>
      <c r="I57" s="140">
        <v>313</v>
      </c>
      <c r="J57" s="115">
        <v>0</v>
      </c>
      <c r="K57" s="116">
        <v>0</v>
      </c>
    </row>
    <row r="58" spans="1:11" ht="14.1" customHeight="1" x14ac:dyDescent="0.2">
      <c r="A58" s="306">
        <v>73</v>
      </c>
      <c r="B58" s="307" t="s">
        <v>286</v>
      </c>
      <c r="C58" s="308"/>
      <c r="D58" s="113">
        <v>3.4526537437294853</v>
      </c>
      <c r="E58" s="115">
        <v>1115</v>
      </c>
      <c r="F58" s="114">
        <v>1115</v>
      </c>
      <c r="G58" s="114">
        <v>1106</v>
      </c>
      <c r="H58" s="114">
        <v>1082</v>
      </c>
      <c r="I58" s="140">
        <v>1093</v>
      </c>
      <c r="J58" s="115">
        <v>22</v>
      </c>
      <c r="K58" s="116">
        <v>2.0128087831655992</v>
      </c>
    </row>
    <row r="59" spans="1:11" ht="14.1" customHeight="1" x14ac:dyDescent="0.2">
      <c r="A59" s="306" t="s">
        <v>287</v>
      </c>
      <c r="B59" s="307" t="s">
        <v>288</v>
      </c>
      <c r="C59" s="308"/>
      <c r="D59" s="113">
        <v>3.0934538923639066</v>
      </c>
      <c r="E59" s="115">
        <v>999</v>
      </c>
      <c r="F59" s="114">
        <v>996</v>
      </c>
      <c r="G59" s="114">
        <v>985</v>
      </c>
      <c r="H59" s="114">
        <v>972</v>
      </c>
      <c r="I59" s="140">
        <v>979</v>
      </c>
      <c r="J59" s="115">
        <v>20</v>
      </c>
      <c r="K59" s="116">
        <v>2.0429009193054135</v>
      </c>
    </row>
    <row r="60" spans="1:11" ht="14.1" customHeight="1" x14ac:dyDescent="0.2">
      <c r="A60" s="306">
        <v>81</v>
      </c>
      <c r="B60" s="307" t="s">
        <v>289</v>
      </c>
      <c r="C60" s="308"/>
      <c r="D60" s="113">
        <v>8.6517619372019574</v>
      </c>
      <c r="E60" s="115">
        <v>2794</v>
      </c>
      <c r="F60" s="114">
        <v>2806</v>
      </c>
      <c r="G60" s="114">
        <v>2792</v>
      </c>
      <c r="H60" s="114">
        <v>2710</v>
      </c>
      <c r="I60" s="140">
        <v>2715</v>
      </c>
      <c r="J60" s="115">
        <v>79</v>
      </c>
      <c r="K60" s="116">
        <v>2.9097605893186005</v>
      </c>
    </row>
    <row r="61" spans="1:11" ht="14.1" customHeight="1" x14ac:dyDescent="0.2">
      <c r="A61" s="306" t="s">
        <v>290</v>
      </c>
      <c r="B61" s="307" t="s">
        <v>291</v>
      </c>
      <c r="C61" s="308"/>
      <c r="D61" s="113">
        <v>2.5546541153155387</v>
      </c>
      <c r="E61" s="115">
        <v>825</v>
      </c>
      <c r="F61" s="114">
        <v>833</v>
      </c>
      <c r="G61" s="114">
        <v>837</v>
      </c>
      <c r="H61" s="114">
        <v>797</v>
      </c>
      <c r="I61" s="140">
        <v>806</v>
      </c>
      <c r="J61" s="115">
        <v>19</v>
      </c>
      <c r="K61" s="116">
        <v>2.3573200992555829</v>
      </c>
    </row>
    <row r="62" spans="1:11" ht="14.1" customHeight="1" x14ac:dyDescent="0.2">
      <c r="A62" s="306" t="s">
        <v>292</v>
      </c>
      <c r="B62" s="307" t="s">
        <v>293</v>
      </c>
      <c r="C62" s="308"/>
      <c r="D62" s="113">
        <v>2.9014677649098903</v>
      </c>
      <c r="E62" s="115">
        <v>937</v>
      </c>
      <c r="F62" s="114">
        <v>928</v>
      </c>
      <c r="G62" s="114">
        <v>926</v>
      </c>
      <c r="H62" s="114">
        <v>906</v>
      </c>
      <c r="I62" s="140">
        <v>902</v>
      </c>
      <c r="J62" s="115">
        <v>35</v>
      </c>
      <c r="K62" s="116">
        <v>3.8802660753880267</v>
      </c>
    </row>
    <row r="63" spans="1:11" ht="14.1" customHeight="1" x14ac:dyDescent="0.2">
      <c r="A63" s="306"/>
      <c r="B63" s="307" t="s">
        <v>294</v>
      </c>
      <c r="C63" s="308"/>
      <c r="D63" s="113">
        <v>2.7373505914411345</v>
      </c>
      <c r="E63" s="115">
        <v>884</v>
      </c>
      <c r="F63" s="114">
        <v>880</v>
      </c>
      <c r="G63" s="114">
        <v>874</v>
      </c>
      <c r="H63" s="114">
        <v>854</v>
      </c>
      <c r="I63" s="140">
        <v>848</v>
      </c>
      <c r="J63" s="115">
        <v>36</v>
      </c>
      <c r="K63" s="116">
        <v>4.2452830188679247</v>
      </c>
    </row>
    <row r="64" spans="1:11" ht="14.1" customHeight="1" x14ac:dyDescent="0.2">
      <c r="A64" s="306" t="s">
        <v>295</v>
      </c>
      <c r="B64" s="307" t="s">
        <v>296</v>
      </c>
      <c r="C64" s="308"/>
      <c r="D64" s="113">
        <v>0.82987551867219922</v>
      </c>
      <c r="E64" s="115">
        <v>268</v>
      </c>
      <c r="F64" s="114">
        <v>272</v>
      </c>
      <c r="G64" s="114">
        <v>266</v>
      </c>
      <c r="H64" s="114">
        <v>268</v>
      </c>
      <c r="I64" s="140">
        <v>268</v>
      </c>
      <c r="J64" s="115">
        <v>0</v>
      </c>
      <c r="K64" s="116">
        <v>0</v>
      </c>
    </row>
    <row r="65" spans="1:11" ht="14.1" customHeight="1" x14ac:dyDescent="0.2">
      <c r="A65" s="306" t="s">
        <v>297</v>
      </c>
      <c r="B65" s="307" t="s">
        <v>298</v>
      </c>
      <c r="C65" s="308"/>
      <c r="D65" s="113">
        <v>1.3098408373072397</v>
      </c>
      <c r="E65" s="115">
        <v>423</v>
      </c>
      <c r="F65" s="114">
        <v>436</v>
      </c>
      <c r="G65" s="114">
        <v>430</v>
      </c>
      <c r="H65" s="114">
        <v>414</v>
      </c>
      <c r="I65" s="140">
        <v>411</v>
      </c>
      <c r="J65" s="115">
        <v>12</v>
      </c>
      <c r="K65" s="116">
        <v>2.9197080291970803</v>
      </c>
    </row>
    <row r="66" spans="1:11" ht="14.1" customHeight="1" x14ac:dyDescent="0.2">
      <c r="A66" s="306">
        <v>82</v>
      </c>
      <c r="B66" s="307" t="s">
        <v>299</v>
      </c>
      <c r="C66" s="308"/>
      <c r="D66" s="113">
        <v>3.821143246423484</v>
      </c>
      <c r="E66" s="115">
        <v>1234</v>
      </c>
      <c r="F66" s="114">
        <v>1227</v>
      </c>
      <c r="G66" s="114">
        <v>1223</v>
      </c>
      <c r="H66" s="114">
        <v>1185</v>
      </c>
      <c r="I66" s="140">
        <v>1190</v>
      </c>
      <c r="J66" s="115">
        <v>44</v>
      </c>
      <c r="K66" s="116">
        <v>3.6974789915966388</v>
      </c>
    </row>
    <row r="67" spans="1:11" ht="14.1" customHeight="1" x14ac:dyDescent="0.2">
      <c r="A67" s="306" t="s">
        <v>300</v>
      </c>
      <c r="B67" s="307" t="s">
        <v>301</v>
      </c>
      <c r="C67" s="308"/>
      <c r="D67" s="113">
        <v>2.591812720629219</v>
      </c>
      <c r="E67" s="115">
        <v>837</v>
      </c>
      <c r="F67" s="114">
        <v>820</v>
      </c>
      <c r="G67" s="114">
        <v>813</v>
      </c>
      <c r="H67" s="114">
        <v>802</v>
      </c>
      <c r="I67" s="140">
        <v>801</v>
      </c>
      <c r="J67" s="115">
        <v>36</v>
      </c>
      <c r="K67" s="116">
        <v>4.4943820224719104</v>
      </c>
    </row>
    <row r="68" spans="1:11" ht="14.1" customHeight="1" x14ac:dyDescent="0.2">
      <c r="A68" s="306" t="s">
        <v>302</v>
      </c>
      <c r="B68" s="307" t="s">
        <v>303</v>
      </c>
      <c r="C68" s="308"/>
      <c r="D68" s="113">
        <v>0.74007555583080453</v>
      </c>
      <c r="E68" s="115">
        <v>239</v>
      </c>
      <c r="F68" s="114">
        <v>246</v>
      </c>
      <c r="G68" s="114">
        <v>248</v>
      </c>
      <c r="H68" s="114">
        <v>233</v>
      </c>
      <c r="I68" s="140">
        <v>234</v>
      </c>
      <c r="J68" s="115">
        <v>5</v>
      </c>
      <c r="K68" s="116">
        <v>2.1367521367521367</v>
      </c>
    </row>
    <row r="69" spans="1:11" ht="14.1" customHeight="1" x14ac:dyDescent="0.2">
      <c r="A69" s="306">
        <v>83</v>
      </c>
      <c r="B69" s="307" t="s">
        <v>304</v>
      </c>
      <c r="C69" s="308"/>
      <c r="D69" s="113">
        <v>7.9395553353564132</v>
      </c>
      <c r="E69" s="115">
        <v>2564</v>
      </c>
      <c r="F69" s="114">
        <v>2566</v>
      </c>
      <c r="G69" s="114">
        <v>2549</v>
      </c>
      <c r="H69" s="114">
        <v>2526</v>
      </c>
      <c r="I69" s="140">
        <v>2537</v>
      </c>
      <c r="J69" s="115">
        <v>27</v>
      </c>
      <c r="K69" s="116">
        <v>1.064249113125739</v>
      </c>
    </row>
    <row r="70" spans="1:11" ht="14.1" customHeight="1" x14ac:dyDescent="0.2">
      <c r="A70" s="306" t="s">
        <v>305</v>
      </c>
      <c r="B70" s="307" t="s">
        <v>306</v>
      </c>
      <c r="C70" s="308"/>
      <c r="D70" s="113">
        <v>6.4625007741376104</v>
      </c>
      <c r="E70" s="115">
        <v>2087</v>
      </c>
      <c r="F70" s="114">
        <v>2096</v>
      </c>
      <c r="G70" s="114">
        <v>2094</v>
      </c>
      <c r="H70" s="114">
        <v>2080</v>
      </c>
      <c r="I70" s="140">
        <v>2097</v>
      </c>
      <c r="J70" s="115">
        <v>-10</v>
      </c>
      <c r="K70" s="116">
        <v>-0.47687172150691465</v>
      </c>
    </row>
    <row r="71" spans="1:11" ht="14.1" customHeight="1" x14ac:dyDescent="0.2">
      <c r="A71" s="306"/>
      <c r="B71" s="307" t="s">
        <v>307</v>
      </c>
      <c r="C71" s="308"/>
      <c r="D71" s="113">
        <v>3.9450052641357529</v>
      </c>
      <c r="E71" s="115">
        <v>1274</v>
      </c>
      <c r="F71" s="114">
        <v>1282</v>
      </c>
      <c r="G71" s="114">
        <v>1283</v>
      </c>
      <c r="H71" s="114">
        <v>1267</v>
      </c>
      <c r="I71" s="140">
        <v>1286</v>
      </c>
      <c r="J71" s="115">
        <v>-12</v>
      </c>
      <c r="K71" s="116">
        <v>-0.93312597200622083</v>
      </c>
    </row>
    <row r="72" spans="1:11" ht="14.1" customHeight="1" x14ac:dyDescent="0.2">
      <c r="A72" s="306">
        <v>84</v>
      </c>
      <c r="B72" s="307" t="s">
        <v>308</v>
      </c>
      <c r="C72" s="308"/>
      <c r="D72" s="113">
        <v>1.2571994797795256</v>
      </c>
      <c r="E72" s="115">
        <v>406</v>
      </c>
      <c r="F72" s="114">
        <v>404</v>
      </c>
      <c r="G72" s="114">
        <v>409</v>
      </c>
      <c r="H72" s="114">
        <v>387</v>
      </c>
      <c r="I72" s="140">
        <v>404</v>
      </c>
      <c r="J72" s="115">
        <v>2</v>
      </c>
      <c r="K72" s="116">
        <v>0.49504950495049505</v>
      </c>
    </row>
    <row r="73" spans="1:11" ht="14.1" customHeight="1" x14ac:dyDescent="0.2">
      <c r="A73" s="306" t="s">
        <v>309</v>
      </c>
      <c r="B73" s="307" t="s">
        <v>310</v>
      </c>
      <c r="C73" s="308"/>
      <c r="D73" s="113">
        <v>0.54808942837678831</v>
      </c>
      <c r="E73" s="115">
        <v>177</v>
      </c>
      <c r="F73" s="114">
        <v>175</v>
      </c>
      <c r="G73" s="114">
        <v>175</v>
      </c>
      <c r="H73" s="114">
        <v>165</v>
      </c>
      <c r="I73" s="140">
        <v>179</v>
      </c>
      <c r="J73" s="115">
        <v>-2</v>
      </c>
      <c r="K73" s="116">
        <v>-1.1173184357541899</v>
      </c>
    </row>
    <row r="74" spans="1:11" ht="14.1" customHeight="1" x14ac:dyDescent="0.2">
      <c r="A74" s="306" t="s">
        <v>311</v>
      </c>
      <c r="B74" s="307" t="s">
        <v>312</v>
      </c>
      <c r="C74" s="308"/>
      <c r="D74" s="113">
        <v>0.10218616461262153</v>
      </c>
      <c r="E74" s="115">
        <v>33</v>
      </c>
      <c r="F74" s="114">
        <v>32</v>
      </c>
      <c r="G74" s="114">
        <v>35</v>
      </c>
      <c r="H74" s="114">
        <v>32</v>
      </c>
      <c r="I74" s="140">
        <v>32</v>
      </c>
      <c r="J74" s="115">
        <v>1</v>
      </c>
      <c r="K74" s="116">
        <v>3.125</v>
      </c>
    </row>
    <row r="75" spans="1:11" ht="14.1" customHeight="1" x14ac:dyDescent="0.2">
      <c r="A75" s="306" t="s">
        <v>313</v>
      </c>
      <c r="B75" s="307" t="s">
        <v>314</v>
      </c>
      <c r="C75" s="308"/>
      <c r="D75" s="113">
        <v>4.0255155756487276E-2</v>
      </c>
      <c r="E75" s="115">
        <v>13</v>
      </c>
      <c r="F75" s="114">
        <v>15</v>
      </c>
      <c r="G75" s="114">
        <v>13</v>
      </c>
      <c r="H75" s="114">
        <v>15</v>
      </c>
      <c r="I75" s="140">
        <v>17</v>
      </c>
      <c r="J75" s="115">
        <v>-4</v>
      </c>
      <c r="K75" s="116">
        <v>-23.529411764705884</v>
      </c>
    </row>
    <row r="76" spans="1:11" ht="14.1" customHeight="1" x14ac:dyDescent="0.2">
      <c r="A76" s="306">
        <v>91</v>
      </c>
      <c r="B76" s="307" t="s">
        <v>315</v>
      </c>
      <c r="C76" s="308"/>
      <c r="D76" s="113">
        <v>0.14244132036910881</v>
      </c>
      <c r="E76" s="115">
        <v>46</v>
      </c>
      <c r="F76" s="114">
        <v>46</v>
      </c>
      <c r="G76" s="114">
        <v>45</v>
      </c>
      <c r="H76" s="114">
        <v>39</v>
      </c>
      <c r="I76" s="140">
        <v>41</v>
      </c>
      <c r="J76" s="115">
        <v>5</v>
      </c>
      <c r="K76" s="116">
        <v>12.195121951219512</v>
      </c>
    </row>
    <row r="77" spans="1:11" ht="14.1" customHeight="1" x14ac:dyDescent="0.2">
      <c r="A77" s="306">
        <v>92</v>
      </c>
      <c r="B77" s="307" t="s">
        <v>316</v>
      </c>
      <c r="C77" s="308"/>
      <c r="D77" s="113">
        <v>0.399455007122066</v>
      </c>
      <c r="E77" s="115">
        <v>129</v>
      </c>
      <c r="F77" s="114">
        <v>124</v>
      </c>
      <c r="G77" s="114">
        <v>123</v>
      </c>
      <c r="H77" s="114">
        <v>114</v>
      </c>
      <c r="I77" s="140">
        <v>114</v>
      </c>
      <c r="J77" s="115">
        <v>15</v>
      </c>
      <c r="K77" s="116">
        <v>13.157894736842104</v>
      </c>
    </row>
    <row r="78" spans="1:11" ht="14.1" customHeight="1" x14ac:dyDescent="0.2">
      <c r="A78" s="306">
        <v>93</v>
      </c>
      <c r="B78" s="307" t="s">
        <v>317</v>
      </c>
      <c r="C78" s="308"/>
      <c r="D78" s="113">
        <v>0.26320678763857064</v>
      </c>
      <c r="E78" s="115">
        <v>85</v>
      </c>
      <c r="F78" s="114">
        <v>94</v>
      </c>
      <c r="G78" s="114">
        <v>96</v>
      </c>
      <c r="H78" s="114">
        <v>91</v>
      </c>
      <c r="I78" s="140">
        <v>93</v>
      </c>
      <c r="J78" s="115">
        <v>-8</v>
      </c>
      <c r="K78" s="116">
        <v>-8.6021505376344081</v>
      </c>
    </row>
    <row r="79" spans="1:11" ht="14.1" customHeight="1" x14ac:dyDescent="0.2">
      <c r="A79" s="306">
        <v>94</v>
      </c>
      <c r="B79" s="307" t="s">
        <v>318</v>
      </c>
      <c r="C79" s="308"/>
      <c r="D79" s="113">
        <v>0.20127577878243635</v>
      </c>
      <c r="E79" s="115">
        <v>65</v>
      </c>
      <c r="F79" s="114">
        <v>59</v>
      </c>
      <c r="G79" s="114">
        <v>76</v>
      </c>
      <c r="H79" s="114">
        <v>77</v>
      </c>
      <c r="I79" s="140">
        <v>68</v>
      </c>
      <c r="J79" s="115">
        <v>-3</v>
      </c>
      <c r="K79" s="116">
        <v>-4.4117647058823533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224</v>
      </c>
      <c r="C81" s="312"/>
      <c r="D81" s="125">
        <v>1.7123923948721125</v>
      </c>
      <c r="E81" s="143">
        <v>553</v>
      </c>
      <c r="F81" s="144">
        <v>557</v>
      </c>
      <c r="G81" s="144">
        <v>564</v>
      </c>
      <c r="H81" s="144">
        <v>562</v>
      </c>
      <c r="I81" s="145">
        <v>562</v>
      </c>
      <c r="J81" s="143">
        <v>-9</v>
      </c>
      <c r="K81" s="146">
        <v>-1.6014234875444839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10840</v>
      </c>
      <c r="E12" s="114">
        <v>11298</v>
      </c>
      <c r="F12" s="114">
        <v>11564</v>
      </c>
      <c r="G12" s="114">
        <v>11489</v>
      </c>
      <c r="H12" s="140">
        <v>11207</v>
      </c>
      <c r="I12" s="115">
        <v>-367</v>
      </c>
      <c r="J12" s="116">
        <v>-3.2747390024092087</v>
      </c>
      <c r="K12"/>
      <c r="L12"/>
      <c r="M12"/>
      <c r="N12"/>
      <c r="O12"/>
      <c r="P12"/>
    </row>
    <row r="13" spans="1:16" s="110" customFormat="1" ht="14.45" customHeight="1" x14ac:dyDescent="0.2">
      <c r="A13" s="120" t="s">
        <v>105</v>
      </c>
      <c r="B13" s="119" t="s">
        <v>106</v>
      </c>
      <c r="C13" s="113">
        <v>36.669741697416974</v>
      </c>
      <c r="D13" s="115">
        <v>3975</v>
      </c>
      <c r="E13" s="114">
        <v>4116</v>
      </c>
      <c r="F13" s="114">
        <v>4219</v>
      </c>
      <c r="G13" s="114">
        <v>4178</v>
      </c>
      <c r="H13" s="140">
        <v>4072</v>
      </c>
      <c r="I13" s="115">
        <v>-97</v>
      </c>
      <c r="J13" s="116">
        <v>-2.382121807465619</v>
      </c>
      <c r="K13"/>
      <c r="L13"/>
      <c r="M13"/>
      <c r="N13"/>
      <c r="O13"/>
      <c r="P13"/>
    </row>
    <row r="14" spans="1:16" s="110" customFormat="1" ht="14.45" customHeight="1" x14ac:dyDescent="0.2">
      <c r="A14" s="120"/>
      <c r="B14" s="119" t="s">
        <v>107</v>
      </c>
      <c r="C14" s="113">
        <v>63.330258302583026</v>
      </c>
      <c r="D14" s="115">
        <v>6865</v>
      </c>
      <c r="E14" s="114">
        <v>7182</v>
      </c>
      <c r="F14" s="114">
        <v>7345</v>
      </c>
      <c r="G14" s="114">
        <v>7311</v>
      </c>
      <c r="H14" s="140">
        <v>7135</v>
      </c>
      <c r="I14" s="115">
        <v>-270</v>
      </c>
      <c r="J14" s="116">
        <v>-3.7841625788367206</v>
      </c>
      <c r="K14"/>
      <c r="L14"/>
      <c r="M14"/>
      <c r="N14"/>
      <c r="O14"/>
      <c r="P14"/>
    </row>
    <row r="15" spans="1:16" s="110" customFormat="1" ht="14.45" customHeight="1" x14ac:dyDescent="0.2">
      <c r="A15" s="118" t="s">
        <v>105</v>
      </c>
      <c r="B15" s="121" t="s">
        <v>108</v>
      </c>
      <c r="C15" s="113">
        <v>14.372693726937269</v>
      </c>
      <c r="D15" s="115">
        <v>1558</v>
      </c>
      <c r="E15" s="114">
        <v>1623</v>
      </c>
      <c r="F15" s="114">
        <v>1776</v>
      </c>
      <c r="G15" s="114">
        <v>1796</v>
      </c>
      <c r="H15" s="140">
        <v>1662</v>
      </c>
      <c r="I15" s="115">
        <v>-104</v>
      </c>
      <c r="J15" s="116">
        <v>-6.2575210589651027</v>
      </c>
      <c r="K15"/>
      <c r="L15"/>
      <c r="M15"/>
      <c r="N15"/>
      <c r="O15"/>
      <c r="P15"/>
    </row>
    <row r="16" spans="1:16" s="110" customFormat="1" ht="14.45" customHeight="1" x14ac:dyDescent="0.2">
      <c r="A16" s="118"/>
      <c r="B16" s="121" t="s">
        <v>109</v>
      </c>
      <c r="C16" s="113">
        <v>46.365313653136532</v>
      </c>
      <c r="D16" s="115">
        <v>5026</v>
      </c>
      <c r="E16" s="114">
        <v>5331</v>
      </c>
      <c r="F16" s="114">
        <v>5396</v>
      </c>
      <c r="G16" s="114">
        <v>5413</v>
      </c>
      <c r="H16" s="140">
        <v>5345</v>
      </c>
      <c r="I16" s="115">
        <v>-319</v>
      </c>
      <c r="J16" s="116">
        <v>-5.9681945743685691</v>
      </c>
      <c r="K16"/>
      <c r="L16"/>
      <c r="M16"/>
      <c r="N16"/>
      <c r="O16"/>
      <c r="P16"/>
    </row>
    <row r="17" spans="1:16" s="110" customFormat="1" ht="14.45" customHeight="1" x14ac:dyDescent="0.2">
      <c r="A17" s="118"/>
      <c r="B17" s="121" t="s">
        <v>110</v>
      </c>
      <c r="C17" s="113">
        <v>21.337638376383765</v>
      </c>
      <c r="D17" s="115">
        <v>2313</v>
      </c>
      <c r="E17" s="114">
        <v>2354</v>
      </c>
      <c r="F17" s="114">
        <v>2403</v>
      </c>
      <c r="G17" s="114">
        <v>2344</v>
      </c>
      <c r="H17" s="140">
        <v>2277</v>
      </c>
      <c r="I17" s="115">
        <v>36</v>
      </c>
      <c r="J17" s="116">
        <v>1.5810276679841897</v>
      </c>
      <c r="K17"/>
      <c r="L17"/>
      <c r="M17"/>
      <c r="N17"/>
      <c r="O17"/>
      <c r="P17"/>
    </row>
    <row r="18" spans="1:16" s="110" customFormat="1" ht="14.45" customHeight="1" x14ac:dyDescent="0.2">
      <c r="A18" s="120"/>
      <c r="B18" s="121" t="s">
        <v>111</v>
      </c>
      <c r="C18" s="113">
        <v>17.924354243542435</v>
      </c>
      <c r="D18" s="115">
        <v>1943</v>
      </c>
      <c r="E18" s="114">
        <v>1990</v>
      </c>
      <c r="F18" s="114">
        <v>1989</v>
      </c>
      <c r="G18" s="114">
        <v>1936</v>
      </c>
      <c r="H18" s="140">
        <v>1923</v>
      </c>
      <c r="I18" s="115">
        <v>20</v>
      </c>
      <c r="J18" s="116">
        <v>1.0400416016640666</v>
      </c>
      <c r="K18"/>
      <c r="L18"/>
      <c r="M18"/>
      <c r="N18"/>
      <c r="O18"/>
      <c r="P18"/>
    </row>
    <row r="19" spans="1:16" s="110" customFormat="1" ht="14.45" customHeight="1" x14ac:dyDescent="0.2">
      <c r="A19" s="120"/>
      <c r="B19" s="121" t="s">
        <v>112</v>
      </c>
      <c r="C19" s="113">
        <v>1.503690036900369</v>
      </c>
      <c r="D19" s="115">
        <v>163</v>
      </c>
      <c r="E19" s="114">
        <v>159</v>
      </c>
      <c r="F19" s="114">
        <v>176</v>
      </c>
      <c r="G19" s="114">
        <v>162</v>
      </c>
      <c r="H19" s="140">
        <v>173</v>
      </c>
      <c r="I19" s="115">
        <v>-10</v>
      </c>
      <c r="J19" s="116">
        <v>-5.7803468208092488</v>
      </c>
      <c r="K19"/>
      <c r="L19"/>
      <c r="M19"/>
      <c r="N19"/>
      <c r="O19"/>
      <c r="P19"/>
    </row>
    <row r="20" spans="1:16" s="110" customFormat="1" ht="14.45" customHeight="1" x14ac:dyDescent="0.2">
      <c r="A20" s="120" t="s">
        <v>113</v>
      </c>
      <c r="B20" s="119" t="s">
        <v>116</v>
      </c>
      <c r="C20" s="113">
        <v>89.630996309963095</v>
      </c>
      <c r="D20" s="115">
        <v>9716</v>
      </c>
      <c r="E20" s="114">
        <v>10112</v>
      </c>
      <c r="F20" s="114">
        <v>10344</v>
      </c>
      <c r="G20" s="114">
        <v>10276</v>
      </c>
      <c r="H20" s="140">
        <v>10027</v>
      </c>
      <c r="I20" s="115">
        <v>-311</v>
      </c>
      <c r="J20" s="116">
        <v>-3.1016256108507032</v>
      </c>
      <c r="K20"/>
      <c r="L20"/>
      <c r="M20"/>
      <c r="N20"/>
      <c r="O20"/>
      <c r="P20"/>
    </row>
    <row r="21" spans="1:16" s="110" customFormat="1" ht="14.45" customHeight="1" x14ac:dyDescent="0.2">
      <c r="A21" s="123"/>
      <c r="B21" s="124" t="s">
        <v>117</v>
      </c>
      <c r="C21" s="125">
        <v>10.064575645756458</v>
      </c>
      <c r="D21" s="143">
        <v>1091</v>
      </c>
      <c r="E21" s="144">
        <v>1152</v>
      </c>
      <c r="F21" s="144">
        <v>1180</v>
      </c>
      <c r="G21" s="144">
        <v>1172</v>
      </c>
      <c r="H21" s="145">
        <v>1141</v>
      </c>
      <c r="I21" s="143">
        <v>-50</v>
      </c>
      <c r="J21" s="146">
        <v>-4.3821209465381248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12022</v>
      </c>
      <c r="E56" s="114">
        <v>12462</v>
      </c>
      <c r="F56" s="114">
        <v>12669</v>
      </c>
      <c r="G56" s="114">
        <v>12635</v>
      </c>
      <c r="H56" s="140">
        <v>12395</v>
      </c>
      <c r="I56" s="115">
        <v>-373</v>
      </c>
      <c r="J56" s="116">
        <v>-3.009277934651069</v>
      </c>
      <c r="K56"/>
      <c r="L56"/>
      <c r="M56"/>
      <c r="N56"/>
      <c r="O56"/>
      <c r="P56"/>
    </row>
    <row r="57" spans="1:16" s="110" customFormat="1" ht="14.45" customHeight="1" x14ac:dyDescent="0.2">
      <c r="A57" s="120" t="s">
        <v>105</v>
      </c>
      <c r="B57" s="119" t="s">
        <v>106</v>
      </c>
      <c r="C57" s="113">
        <v>37.64764598236566</v>
      </c>
      <c r="D57" s="115">
        <v>4526</v>
      </c>
      <c r="E57" s="114">
        <v>4642</v>
      </c>
      <c r="F57" s="114">
        <v>4711</v>
      </c>
      <c r="G57" s="114">
        <v>4686</v>
      </c>
      <c r="H57" s="140">
        <v>4589</v>
      </c>
      <c r="I57" s="115">
        <v>-63</v>
      </c>
      <c r="J57" s="116">
        <v>-1.3728481150577467</v>
      </c>
    </row>
    <row r="58" spans="1:16" s="110" customFormat="1" ht="14.45" customHeight="1" x14ac:dyDescent="0.2">
      <c r="A58" s="120"/>
      <c r="B58" s="119" t="s">
        <v>107</v>
      </c>
      <c r="C58" s="113">
        <v>62.35235401763434</v>
      </c>
      <c r="D58" s="115">
        <v>7496</v>
      </c>
      <c r="E58" s="114">
        <v>7820</v>
      </c>
      <c r="F58" s="114">
        <v>7958</v>
      </c>
      <c r="G58" s="114">
        <v>7949</v>
      </c>
      <c r="H58" s="140">
        <v>7806</v>
      </c>
      <c r="I58" s="115">
        <v>-310</v>
      </c>
      <c r="J58" s="116">
        <v>-3.9713041250320265</v>
      </c>
    </row>
    <row r="59" spans="1:16" s="110" customFormat="1" ht="14.45" customHeight="1" x14ac:dyDescent="0.2">
      <c r="A59" s="118" t="s">
        <v>105</v>
      </c>
      <c r="B59" s="121" t="s">
        <v>108</v>
      </c>
      <c r="C59" s="113">
        <v>13.683247379803694</v>
      </c>
      <c r="D59" s="115">
        <v>1645</v>
      </c>
      <c r="E59" s="114">
        <v>1716</v>
      </c>
      <c r="F59" s="114">
        <v>1821</v>
      </c>
      <c r="G59" s="114">
        <v>1841</v>
      </c>
      <c r="H59" s="140">
        <v>1768</v>
      </c>
      <c r="I59" s="115">
        <v>-123</v>
      </c>
      <c r="J59" s="116">
        <v>-6.9570135746606336</v>
      </c>
    </row>
    <row r="60" spans="1:16" s="110" customFormat="1" ht="14.45" customHeight="1" x14ac:dyDescent="0.2">
      <c r="A60" s="118"/>
      <c r="B60" s="121" t="s">
        <v>109</v>
      </c>
      <c r="C60" s="113">
        <v>46.930627183496924</v>
      </c>
      <c r="D60" s="115">
        <v>5642</v>
      </c>
      <c r="E60" s="114">
        <v>5905</v>
      </c>
      <c r="F60" s="114">
        <v>5967</v>
      </c>
      <c r="G60" s="114">
        <v>6018</v>
      </c>
      <c r="H60" s="140">
        <v>5941</v>
      </c>
      <c r="I60" s="115">
        <v>-299</v>
      </c>
      <c r="J60" s="116">
        <v>-5.0328227571115978</v>
      </c>
    </row>
    <row r="61" spans="1:16" s="110" customFormat="1" ht="14.45" customHeight="1" x14ac:dyDescent="0.2">
      <c r="A61" s="118"/>
      <c r="B61" s="121" t="s">
        <v>110</v>
      </c>
      <c r="C61" s="113">
        <v>21.34420229579105</v>
      </c>
      <c r="D61" s="115">
        <v>2566</v>
      </c>
      <c r="E61" s="114">
        <v>2611</v>
      </c>
      <c r="F61" s="114">
        <v>2636</v>
      </c>
      <c r="G61" s="114">
        <v>2593</v>
      </c>
      <c r="H61" s="140">
        <v>2541</v>
      </c>
      <c r="I61" s="115">
        <v>25</v>
      </c>
      <c r="J61" s="116">
        <v>0.9838646202282566</v>
      </c>
    </row>
    <row r="62" spans="1:16" s="110" customFormat="1" ht="14.45" customHeight="1" x14ac:dyDescent="0.2">
      <c r="A62" s="120"/>
      <c r="B62" s="121" t="s">
        <v>111</v>
      </c>
      <c r="C62" s="113">
        <v>18.041923140908334</v>
      </c>
      <c r="D62" s="115">
        <v>2169</v>
      </c>
      <c r="E62" s="114">
        <v>2230</v>
      </c>
      <c r="F62" s="114">
        <v>2245</v>
      </c>
      <c r="G62" s="114">
        <v>2183</v>
      </c>
      <c r="H62" s="140">
        <v>2145</v>
      </c>
      <c r="I62" s="115">
        <v>24</v>
      </c>
      <c r="J62" s="116">
        <v>1.118881118881119</v>
      </c>
    </row>
    <row r="63" spans="1:16" s="110" customFormat="1" ht="14.45" customHeight="1" x14ac:dyDescent="0.2">
      <c r="A63" s="120"/>
      <c r="B63" s="121" t="s">
        <v>112</v>
      </c>
      <c r="C63" s="113">
        <v>1.5637997005489934</v>
      </c>
      <c r="D63" s="115">
        <v>188</v>
      </c>
      <c r="E63" s="114">
        <v>196</v>
      </c>
      <c r="F63" s="114">
        <v>215</v>
      </c>
      <c r="G63" s="114">
        <v>184</v>
      </c>
      <c r="H63" s="140">
        <v>192</v>
      </c>
      <c r="I63" s="115">
        <v>-4</v>
      </c>
      <c r="J63" s="116">
        <v>-2.0833333333333335</v>
      </c>
    </row>
    <row r="64" spans="1:16" s="110" customFormat="1" ht="14.45" customHeight="1" x14ac:dyDescent="0.2">
      <c r="A64" s="120" t="s">
        <v>113</v>
      </c>
      <c r="B64" s="119" t="s">
        <v>116</v>
      </c>
      <c r="C64" s="113">
        <v>90.034935950756946</v>
      </c>
      <c r="D64" s="115">
        <v>10824</v>
      </c>
      <c r="E64" s="114">
        <v>11213</v>
      </c>
      <c r="F64" s="114">
        <v>11411</v>
      </c>
      <c r="G64" s="114">
        <v>11386</v>
      </c>
      <c r="H64" s="140">
        <v>11178</v>
      </c>
      <c r="I64" s="115">
        <v>-354</v>
      </c>
      <c r="J64" s="116">
        <v>-3.1669350509930219</v>
      </c>
    </row>
    <row r="65" spans="1:10" s="110" customFormat="1" ht="14.45" customHeight="1" x14ac:dyDescent="0.2">
      <c r="A65" s="123"/>
      <c r="B65" s="124" t="s">
        <v>117</v>
      </c>
      <c r="C65" s="125">
        <v>9.7072034603227415</v>
      </c>
      <c r="D65" s="143">
        <v>1167</v>
      </c>
      <c r="E65" s="144">
        <v>1211</v>
      </c>
      <c r="F65" s="144">
        <v>1219</v>
      </c>
      <c r="G65" s="144">
        <v>1210</v>
      </c>
      <c r="H65" s="145">
        <v>1174</v>
      </c>
      <c r="I65" s="143">
        <v>-7</v>
      </c>
      <c r="J65" s="146">
        <v>-0.59625212947189099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10840</v>
      </c>
      <c r="G11" s="114">
        <v>11298</v>
      </c>
      <c r="H11" s="114">
        <v>11564</v>
      </c>
      <c r="I11" s="114">
        <v>11489</v>
      </c>
      <c r="J11" s="140">
        <v>11207</v>
      </c>
      <c r="K11" s="114">
        <v>-367</v>
      </c>
      <c r="L11" s="116">
        <v>-3.2747390024092087</v>
      </c>
    </row>
    <row r="12" spans="1:17" s="110" customFormat="1" ht="24" customHeight="1" x14ac:dyDescent="0.2">
      <c r="A12" s="604" t="s">
        <v>185</v>
      </c>
      <c r="B12" s="605"/>
      <c r="C12" s="605"/>
      <c r="D12" s="606"/>
      <c r="E12" s="113">
        <v>36.669741697416974</v>
      </c>
      <c r="F12" s="115">
        <v>3975</v>
      </c>
      <c r="G12" s="114">
        <v>4116</v>
      </c>
      <c r="H12" s="114">
        <v>4219</v>
      </c>
      <c r="I12" s="114">
        <v>4178</v>
      </c>
      <c r="J12" s="140">
        <v>4072</v>
      </c>
      <c r="K12" s="114">
        <v>-97</v>
      </c>
      <c r="L12" s="116">
        <v>-2.382121807465619</v>
      </c>
    </row>
    <row r="13" spans="1:17" s="110" customFormat="1" ht="15" customHeight="1" x14ac:dyDescent="0.2">
      <c r="A13" s="120"/>
      <c r="B13" s="612" t="s">
        <v>107</v>
      </c>
      <c r="C13" s="612"/>
      <c r="E13" s="113">
        <v>63.330258302583026</v>
      </c>
      <c r="F13" s="115">
        <v>6865</v>
      </c>
      <c r="G13" s="114">
        <v>7182</v>
      </c>
      <c r="H13" s="114">
        <v>7345</v>
      </c>
      <c r="I13" s="114">
        <v>7311</v>
      </c>
      <c r="J13" s="140">
        <v>7135</v>
      </c>
      <c r="K13" s="114">
        <v>-270</v>
      </c>
      <c r="L13" s="116">
        <v>-3.7841625788367206</v>
      </c>
    </row>
    <row r="14" spans="1:17" s="110" customFormat="1" ht="22.5" customHeight="1" x14ac:dyDescent="0.2">
      <c r="A14" s="604" t="s">
        <v>186</v>
      </c>
      <c r="B14" s="605"/>
      <c r="C14" s="605"/>
      <c r="D14" s="606"/>
      <c r="E14" s="113">
        <v>14.372693726937269</v>
      </c>
      <c r="F14" s="115">
        <v>1558</v>
      </c>
      <c r="G14" s="114">
        <v>1623</v>
      </c>
      <c r="H14" s="114">
        <v>1776</v>
      </c>
      <c r="I14" s="114">
        <v>1796</v>
      </c>
      <c r="J14" s="140">
        <v>1662</v>
      </c>
      <c r="K14" s="114">
        <v>-104</v>
      </c>
      <c r="L14" s="116">
        <v>-6.2575210589651027</v>
      </c>
    </row>
    <row r="15" spans="1:17" s="110" customFormat="1" ht="15" customHeight="1" x14ac:dyDescent="0.2">
      <c r="A15" s="120"/>
      <c r="B15" s="119"/>
      <c r="C15" s="258" t="s">
        <v>106</v>
      </c>
      <c r="E15" s="113">
        <v>45.378690629011551</v>
      </c>
      <c r="F15" s="115">
        <v>707</v>
      </c>
      <c r="G15" s="114">
        <v>719</v>
      </c>
      <c r="H15" s="114">
        <v>762</v>
      </c>
      <c r="I15" s="114">
        <v>792</v>
      </c>
      <c r="J15" s="140">
        <v>744</v>
      </c>
      <c r="K15" s="114">
        <v>-37</v>
      </c>
      <c r="L15" s="116">
        <v>-4.9731182795698921</v>
      </c>
    </row>
    <row r="16" spans="1:17" s="110" customFormat="1" ht="15" customHeight="1" x14ac:dyDescent="0.2">
      <c r="A16" s="120"/>
      <c r="B16" s="119"/>
      <c r="C16" s="258" t="s">
        <v>107</v>
      </c>
      <c r="E16" s="113">
        <v>54.621309370988449</v>
      </c>
      <c r="F16" s="115">
        <v>851</v>
      </c>
      <c r="G16" s="114">
        <v>904</v>
      </c>
      <c r="H16" s="114">
        <v>1014</v>
      </c>
      <c r="I16" s="114">
        <v>1004</v>
      </c>
      <c r="J16" s="140">
        <v>918</v>
      </c>
      <c r="K16" s="114">
        <v>-67</v>
      </c>
      <c r="L16" s="116">
        <v>-7.2984749455337692</v>
      </c>
    </row>
    <row r="17" spans="1:12" s="110" customFormat="1" ht="15" customHeight="1" x14ac:dyDescent="0.2">
      <c r="A17" s="120"/>
      <c r="B17" s="121" t="s">
        <v>109</v>
      </c>
      <c r="C17" s="258"/>
      <c r="E17" s="113">
        <v>46.365313653136532</v>
      </c>
      <c r="F17" s="115">
        <v>5026</v>
      </c>
      <c r="G17" s="114">
        <v>5331</v>
      </c>
      <c r="H17" s="114">
        <v>5396</v>
      </c>
      <c r="I17" s="114">
        <v>5413</v>
      </c>
      <c r="J17" s="140">
        <v>5345</v>
      </c>
      <c r="K17" s="114">
        <v>-319</v>
      </c>
      <c r="L17" s="116">
        <v>-5.9681945743685691</v>
      </c>
    </row>
    <row r="18" spans="1:12" s="110" customFormat="1" ht="15" customHeight="1" x14ac:dyDescent="0.2">
      <c r="A18" s="120"/>
      <c r="B18" s="119"/>
      <c r="C18" s="258" t="s">
        <v>106</v>
      </c>
      <c r="E18" s="113">
        <v>33.207321925984878</v>
      </c>
      <c r="F18" s="115">
        <v>1669</v>
      </c>
      <c r="G18" s="114">
        <v>1771</v>
      </c>
      <c r="H18" s="114">
        <v>1782</v>
      </c>
      <c r="I18" s="114">
        <v>1750</v>
      </c>
      <c r="J18" s="140">
        <v>1718</v>
      </c>
      <c r="K18" s="114">
        <v>-49</v>
      </c>
      <c r="L18" s="116">
        <v>-2.852153667054715</v>
      </c>
    </row>
    <row r="19" spans="1:12" s="110" customFormat="1" ht="15" customHeight="1" x14ac:dyDescent="0.2">
      <c r="A19" s="120"/>
      <c r="B19" s="119"/>
      <c r="C19" s="258" t="s">
        <v>107</v>
      </c>
      <c r="E19" s="113">
        <v>66.792678074015114</v>
      </c>
      <c r="F19" s="115">
        <v>3357</v>
      </c>
      <c r="G19" s="114">
        <v>3560</v>
      </c>
      <c r="H19" s="114">
        <v>3614</v>
      </c>
      <c r="I19" s="114">
        <v>3663</v>
      </c>
      <c r="J19" s="140">
        <v>3627</v>
      </c>
      <c r="K19" s="114">
        <v>-270</v>
      </c>
      <c r="L19" s="116">
        <v>-7.4441687344913152</v>
      </c>
    </row>
    <row r="20" spans="1:12" s="110" customFormat="1" ht="15" customHeight="1" x14ac:dyDescent="0.2">
      <c r="A20" s="120"/>
      <c r="B20" s="121" t="s">
        <v>110</v>
      </c>
      <c r="C20" s="258"/>
      <c r="E20" s="113">
        <v>21.337638376383765</v>
      </c>
      <c r="F20" s="115">
        <v>2313</v>
      </c>
      <c r="G20" s="114">
        <v>2354</v>
      </c>
      <c r="H20" s="114">
        <v>2403</v>
      </c>
      <c r="I20" s="114">
        <v>2344</v>
      </c>
      <c r="J20" s="140">
        <v>2277</v>
      </c>
      <c r="K20" s="114">
        <v>36</v>
      </c>
      <c r="L20" s="116">
        <v>1.5810276679841897</v>
      </c>
    </row>
    <row r="21" spans="1:12" s="110" customFormat="1" ht="15" customHeight="1" x14ac:dyDescent="0.2">
      <c r="A21" s="120"/>
      <c r="B21" s="119"/>
      <c r="C21" s="258" t="s">
        <v>106</v>
      </c>
      <c r="E21" s="113">
        <v>29.571984435797667</v>
      </c>
      <c r="F21" s="115">
        <v>684</v>
      </c>
      <c r="G21" s="114">
        <v>698</v>
      </c>
      <c r="H21" s="114">
        <v>741</v>
      </c>
      <c r="I21" s="114">
        <v>720</v>
      </c>
      <c r="J21" s="140">
        <v>694</v>
      </c>
      <c r="K21" s="114">
        <v>-10</v>
      </c>
      <c r="L21" s="116">
        <v>-1.4409221902017291</v>
      </c>
    </row>
    <row r="22" spans="1:12" s="110" customFormat="1" ht="15" customHeight="1" x14ac:dyDescent="0.2">
      <c r="A22" s="120"/>
      <c r="B22" s="119"/>
      <c r="C22" s="258" t="s">
        <v>107</v>
      </c>
      <c r="E22" s="113">
        <v>70.42801556420234</v>
      </c>
      <c r="F22" s="115">
        <v>1629</v>
      </c>
      <c r="G22" s="114">
        <v>1656</v>
      </c>
      <c r="H22" s="114">
        <v>1662</v>
      </c>
      <c r="I22" s="114">
        <v>1624</v>
      </c>
      <c r="J22" s="140">
        <v>1583</v>
      </c>
      <c r="K22" s="114">
        <v>46</v>
      </c>
      <c r="L22" s="116">
        <v>2.9058749210360078</v>
      </c>
    </row>
    <row r="23" spans="1:12" s="110" customFormat="1" ht="15" customHeight="1" x14ac:dyDescent="0.2">
      <c r="A23" s="120"/>
      <c r="B23" s="121" t="s">
        <v>111</v>
      </c>
      <c r="C23" s="258"/>
      <c r="E23" s="113">
        <v>17.924354243542435</v>
      </c>
      <c r="F23" s="115">
        <v>1943</v>
      </c>
      <c r="G23" s="114">
        <v>1990</v>
      </c>
      <c r="H23" s="114">
        <v>1989</v>
      </c>
      <c r="I23" s="114">
        <v>1936</v>
      </c>
      <c r="J23" s="140">
        <v>1923</v>
      </c>
      <c r="K23" s="114">
        <v>20</v>
      </c>
      <c r="L23" s="116">
        <v>1.0400416016640666</v>
      </c>
    </row>
    <row r="24" spans="1:12" s="110" customFormat="1" ht="15" customHeight="1" x14ac:dyDescent="0.2">
      <c r="A24" s="120"/>
      <c r="B24" s="119"/>
      <c r="C24" s="258" t="s">
        <v>106</v>
      </c>
      <c r="E24" s="113">
        <v>47.092125579001546</v>
      </c>
      <c r="F24" s="115">
        <v>915</v>
      </c>
      <c r="G24" s="114">
        <v>928</v>
      </c>
      <c r="H24" s="114">
        <v>934</v>
      </c>
      <c r="I24" s="114">
        <v>916</v>
      </c>
      <c r="J24" s="140">
        <v>916</v>
      </c>
      <c r="K24" s="114">
        <v>-1</v>
      </c>
      <c r="L24" s="116">
        <v>-0.1091703056768559</v>
      </c>
    </row>
    <row r="25" spans="1:12" s="110" customFormat="1" ht="15" customHeight="1" x14ac:dyDescent="0.2">
      <c r="A25" s="120"/>
      <c r="B25" s="119"/>
      <c r="C25" s="258" t="s">
        <v>107</v>
      </c>
      <c r="E25" s="113">
        <v>52.907874420998454</v>
      </c>
      <c r="F25" s="115">
        <v>1028</v>
      </c>
      <c r="G25" s="114">
        <v>1062</v>
      </c>
      <c r="H25" s="114">
        <v>1055</v>
      </c>
      <c r="I25" s="114">
        <v>1020</v>
      </c>
      <c r="J25" s="140">
        <v>1007</v>
      </c>
      <c r="K25" s="114">
        <v>21</v>
      </c>
      <c r="L25" s="116">
        <v>2.0854021847070507</v>
      </c>
    </row>
    <row r="26" spans="1:12" s="110" customFormat="1" ht="15" customHeight="1" x14ac:dyDescent="0.2">
      <c r="A26" s="120"/>
      <c r="C26" s="121" t="s">
        <v>187</v>
      </c>
      <c r="D26" s="110" t="s">
        <v>188</v>
      </c>
      <c r="E26" s="113">
        <v>1.503690036900369</v>
      </c>
      <c r="F26" s="115">
        <v>163</v>
      </c>
      <c r="G26" s="114">
        <v>159</v>
      </c>
      <c r="H26" s="114">
        <v>176</v>
      </c>
      <c r="I26" s="114">
        <v>162</v>
      </c>
      <c r="J26" s="140">
        <v>173</v>
      </c>
      <c r="K26" s="114">
        <v>-10</v>
      </c>
      <c r="L26" s="116">
        <v>-5.7803468208092488</v>
      </c>
    </row>
    <row r="27" spans="1:12" s="110" customFormat="1" ht="15" customHeight="1" x14ac:dyDescent="0.2">
      <c r="A27" s="120"/>
      <c r="B27" s="119"/>
      <c r="D27" s="259" t="s">
        <v>106</v>
      </c>
      <c r="E27" s="113">
        <v>44.171779141104295</v>
      </c>
      <c r="F27" s="115">
        <v>72</v>
      </c>
      <c r="G27" s="114">
        <v>73</v>
      </c>
      <c r="H27" s="114">
        <v>72</v>
      </c>
      <c r="I27" s="114">
        <v>74</v>
      </c>
      <c r="J27" s="140">
        <v>77</v>
      </c>
      <c r="K27" s="114">
        <v>-5</v>
      </c>
      <c r="L27" s="116">
        <v>-6.4935064935064934</v>
      </c>
    </row>
    <row r="28" spans="1:12" s="110" customFormat="1" ht="15" customHeight="1" x14ac:dyDescent="0.2">
      <c r="A28" s="120"/>
      <c r="B28" s="119"/>
      <c r="D28" s="259" t="s">
        <v>107</v>
      </c>
      <c r="E28" s="113">
        <v>55.828220858895705</v>
      </c>
      <c r="F28" s="115">
        <v>91</v>
      </c>
      <c r="G28" s="114">
        <v>86</v>
      </c>
      <c r="H28" s="114">
        <v>104</v>
      </c>
      <c r="I28" s="114">
        <v>88</v>
      </c>
      <c r="J28" s="140">
        <v>96</v>
      </c>
      <c r="K28" s="114">
        <v>-5</v>
      </c>
      <c r="L28" s="116">
        <v>-5.208333333333333</v>
      </c>
    </row>
    <row r="29" spans="1:12" s="110" customFormat="1" ht="24" customHeight="1" x14ac:dyDescent="0.2">
      <c r="A29" s="604" t="s">
        <v>189</v>
      </c>
      <c r="B29" s="605"/>
      <c r="C29" s="605"/>
      <c r="D29" s="606"/>
      <c r="E29" s="113">
        <v>89.630996309963095</v>
      </c>
      <c r="F29" s="115">
        <v>9716</v>
      </c>
      <c r="G29" s="114">
        <v>10112</v>
      </c>
      <c r="H29" s="114">
        <v>10344</v>
      </c>
      <c r="I29" s="114">
        <v>10276</v>
      </c>
      <c r="J29" s="140">
        <v>10027</v>
      </c>
      <c r="K29" s="114">
        <v>-311</v>
      </c>
      <c r="L29" s="116">
        <v>-3.1016256108507032</v>
      </c>
    </row>
    <row r="30" spans="1:12" s="110" customFormat="1" ht="15" customHeight="1" x14ac:dyDescent="0.2">
      <c r="A30" s="120"/>
      <c r="B30" s="119"/>
      <c r="C30" s="258" t="s">
        <v>106</v>
      </c>
      <c r="E30" s="113">
        <v>36.630300535199673</v>
      </c>
      <c r="F30" s="115">
        <v>3559</v>
      </c>
      <c r="G30" s="114">
        <v>3687</v>
      </c>
      <c r="H30" s="114">
        <v>3779</v>
      </c>
      <c r="I30" s="114">
        <v>3738</v>
      </c>
      <c r="J30" s="140">
        <v>3640</v>
      </c>
      <c r="K30" s="114">
        <v>-81</v>
      </c>
      <c r="L30" s="116">
        <v>-2.2252747252747254</v>
      </c>
    </row>
    <row r="31" spans="1:12" s="110" customFormat="1" ht="15" customHeight="1" x14ac:dyDescent="0.2">
      <c r="A31" s="120"/>
      <c r="B31" s="119"/>
      <c r="C31" s="258" t="s">
        <v>107</v>
      </c>
      <c r="E31" s="113">
        <v>63.369699464800327</v>
      </c>
      <c r="F31" s="115">
        <v>6157</v>
      </c>
      <c r="G31" s="114">
        <v>6425</v>
      </c>
      <c r="H31" s="114">
        <v>6565</v>
      </c>
      <c r="I31" s="114">
        <v>6538</v>
      </c>
      <c r="J31" s="140">
        <v>6387</v>
      </c>
      <c r="K31" s="114">
        <v>-230</v>
      </c>
      <c r="L31" s="116">
        <v>-3.6010646625958977</v>
      </c>
    </row>
    <row r="32" spans="1:12" s="110" customFormat="1" ht="15" customHeight="1" x14ac:dyDescent="0.2">
      <c r="A32" s="120"/>
      <c r="B32" s="119" t="s">
        <v>117</v>
      </c>
      <c r="C32" s="258"/>
      <c r="E32" s="113">
        <v>10.064575645756458</v>
      </c>
      <c r="F32" s="114">
        <v>1091</v>
      </c>
      <c r="G32" s="114">
        <v>1152</v>
      </c>
      <c r="H32" s="114">
        <v>1180</v>
      </c>
      <c r="I32" s="114">
        <v>1172</v>
      </c>
      <c r="J32" s="140">
        <v>1141</v>
      </c>
      <c r="K32" s="114">
        <v>-50</v>
      </c>
      <c r="L32" s="116">
        <v>-4.3821209465381248</v>
      </c>
    </row>
    <row r="33" spans="1:12" s="110" customFormat="1" ht="15" customHeight="1" x14ac:dyDescent="0.2">
      <c r="A33" s="120"/>
      <c r="B33" s="119"/>
      <c r="C33" s="258" t="s">
        <v>106</v>
      </c>
      <c r="E33" s="113">
        <v>37.671860678276808</v>
      </c>
      <c r="F33" s="114">
        <v>411</v>
      </c>
      <c r="G33" s="114">
        <v>425</v>
      </c>
      <c r="H33" s="114">
        <v>437</v>
      </c>
      <c r="I33" s="114">
        <v>433</v>
      </c>
      <c r="J33" s="140">
        <v>428</v>
      </c>
      <c r="K33" s="114">
        <v>-17</v>
      </c>
      <c r="L33" s="116">
        <v>-3.97196261682243</v>
      </c>
    </row>
    <row r="34" spans="1:12" s="110" customFormat="1" ht="15" customHeight="1" x14ac:dyDescent="0.2">
      <c r="A34" s="120"/>
      <c r="B34" s="119"/>
      <c r="C34" s="258" t="s">
        <v>107</v>
      </c>
      <c r="E34" s="113">
        <v>62.328139321723192</v>
      </c>
      <c r="F34" s="114">
        <v>680</v>
      </c>
      <c r="G34" s="114">
        <v>727</v>
      </c>
      <c r="H34" s="114">
        <v>743</v>
      </c>
      <c r="I34" s="114">
        <v>739</v>
      </c>
      <c r="J34" s="140">
        <v>713</v>
      </c>
      <c r="K34" s="114">
        <v>-33</v>
      </c>
      <c r="L34" s="116">
        <v>-4.6283309957924264</v>
      </c>
    </row>
    <row r="35" spans="1:12" s="110" customFormat="1" ht="24" customHeight="1" x14ac:dyDescent="0.2">
      <c r="A35" s="604" t="s">
        <v>192</v>
      </c>
      <c r="B35" s="605"/>
      <c r="C35" s="605"/>
      <c r="D35" s="606"/>
      <c r="E35" s="113">
        <v>17.988929889298895</v>
      </c>
      <c r="F35" s="114">
        <v>1950</v>
      </c>
      <c r="G35" s="114">
        <v>2031</v>
      </c>
      <c r="H35" s="114">
        <v>2136</v>
      </c>
      <c r="I35" s="114">
        <v>2185</v>
      </c>
      <c r="J35" s="114">
        <v>2043</v>
      </c>
      <c r="K35" s="318">
        <v>-93</v>
      </c>
      <c r="L35" s="319">
        <v>-4.5521292217327458</v>
      </c>
    </row>
    <row r="36" spans="1:12" s="110" customFormat="1" ht="15" customHeight="1" x14ac:dyDescent="0.2">
      <c r="A36" s="120"/>
      <c r="B36" s="119"/>
      <c r="C36" s="258" t="s">
        <v>106</v>
      </c>
      <c r="E36" s="113">
        <v>36.871794871794869</v>
      </c>
      <c r="F36" s="114">
        <v>719</v>
      </c>
      <c r="G36" s="114">
        <v>740</v>
      </c>
      <c r="H36" s="114">
        <v>778</v>
      </c>
      <c r="I36" s="114">
        <v>814</v>
      </c>
      <c r="J36" s="114">
        <v>756</v>
      </c>
      <c r="K36" s="318">
        <v>-37</v>
      </c>
      <c r="L36" s="116">
        <v>-4.894179894179894</v>
      </c>
    </row>
    <row r="37" spans="1:12" s="110" customFormat="1" ht="15" customHeight="1" x14ac:dyDescent="0.2">
      <c r="A37" s="120"/>
      <c r="B37" s="119"/>
      <c r="C37" s="258" t="s">
        <v>107</v>
      </c>
      <c r="E37" s="113">
        <v>63.128205128205131</v>
      </c>
      <c r="F37" s="114">
        <v>1231</v>
      </c>
      <c r="G37" s="114">
        <v>1291</v>
      </c>
      <c r="H37" s="114">
        <v>1358</v>
      </c>
      <c r="I37" s="114">
        <v>1371</v>
      </c>
      <c r="J37" s="140">
        <v>1287</v>
      </c>
      <c r="K37" s="114">
        <v>-56</v>
      </c>
      <c r="L37" s="116">
        <v>-4.351204351204351</v>
      </c>
    </row>
    <row r="38" spans="1:12" s="110" customFormat="1" ht="15" customHeight="1" x14ac:dyDescent="0.2">
      <c r="A38" s="120"/>
      <c r="B38" s="119" t="s">
        <v>328</v>
      </c>
      <c r="C38" s="258"/>
      <c r="E38" s="113">
        <v>56.226937269372691</v>
      </c>
      <c r="F38" s="114">
        <v>6095</v>
      </c>
      <c r="G38" s="114">
        <v>6371</v>
      </c>
      <c r="H38" s="114">
        <v>6446</v>
      </c>
      <c r="I38" s="114">
        <v>6353</v>
      </c>
      <c r="J38" s="140">
        <v>6222</v>
      </c>
      <c r="K38" s="114">
        <v>-127</v>
      </c>
      <c r="L38" s="116">
        <v>-2.0411443265830922</v>
      </c>
    </row>
    <row r="39" spans="1:12" s="110" customFormat="1" ht="15" customHeight="1" x14ac:dyDescent="0.2">
      <c r="A39" s="120"/>
      <c r="B39" s="119"/>
      <c r="C39" s="258" t="s">
        <v>106</v>
      </c>
      <c r="E39" s="113">
        <v>36.964725184577524</v>
      </c>
      <c r="F39" s="115">
        <v>2253</v>
      </c>
      <c r="G39" s="114">
        <v>2355</v>
      </c>
      <c r="H39" s="114">
        <v>2392</v>
      </c>
      <c r="I39" s="114">
        <v>2333</v>
      </c>
      <c r="J39" s="140">
        <v>2283</v>
      </c>
      <c r="K39" s="114">
        <v>-30</v>
      </c>
      <c r="L39" s="116">
        <v>-1.3140604467805519</v>
      </c>
    </row>
    <row r="40" spans="1:12" s="110" customFormat="1" ht="15" customHeight="1" x14ac:dyDescent="0.2">
      <c r="A40" s="120"/>
      <c r="B40" s="119"/>
      <c r="C40" s="258" t="s">
        <v>107</v>
      </c>
      <c r="E40" s="113">
        <v>63.035274815422476</v>
      </c>
      <c r="F40" s="115">
        <v>3842</v>
      </c>
      <c r="G40" s="114">
        <v>4016</v>
      </c>
      <c r="H40" s="114">
        <v>4054</v>
      </c>
      <c r="I40" s="114">
        <v>4020</v>
      </c>
      <c r="J40" s="140">
        <v>3939</v>
      </c>
      <c r="K40" s="114">
        <v>-97</v>
      </c>
      <c r="L40" s="116">
        <v>-2.4625539477024625</v>
      </c>
    </row>
    <row r="41" spans="1:12" s="110" customFormat="1" ht="15" customHeight="1" x14ac:dyDescent="0.2">
      <c r="A41" s="120"/>
      <c r="B41" s="320" t="s">
        <v>516</v>
      </c>
      <c r="C41" s="258"/>
      <c r="E41" s="113">
        <v>7.5092250922509223</v>
      </c>
      <c r="F41" s="115">
        <v>814</v>
      </c>
      <c r="G41" s="114">
        <v>828</v>
      </c>
      <c r="H41" s="114">
        <v>836</v>
      </c>
      <c r="I41" s="114">
        <v>810</v>
      </c>
      <c r="J41" s="140">
        <v>778</v>
      </c>
      <c r="K41" s="114">
        <v>36</v>
      </c>
      <c r="L41" s="116">
        <v>4.6272493573264786</v>
      </c>
    </row>
    <row r="42" spans="1:12" s="110" customFormat="1" ht="15" customHeight="1" x14ac:dyDescent="0.2">
      <c r="A42" s="120"/>
      <c r="B42" s="119"/>
      <c r="C42" s="268" t="s">
        <v>106</v>
      </c>
      <c r="D42" s="182"/>
      <c r="E42" s="113">
        <v>42.383292383292385</v>
      </c>
      <c r="F42" s="115">
        <v>345</v>
      </c>
      <c r="G42" s="114">
        <v>351</v>
      </c>
      <c r="H42" s="114">
        <v>353</v>
      </c>
      <c r="I42" s="114">
        <v>342</v>
      </c>
      <c r="J42" s="140">
        <v>329</v>
      </c>
      <c r="K42" s="114">
        <v>16</v>
      </c>
      <c r="L42" s="116">
        <v>4.86322188449848</v>
      </c>
    </row>
    <row r="43" spans="1:12" s="110" customFormat="1" ht="15" customHeight="1" x14ac:dyDescent="0.2">
      <c r="A43" s="120"/>
      <c r="B43" s="119"/>
      <c r="C43" s="268" t="s">
        <v>107</v>
      </c>
      <c r="D43" s="182"/>
      <c r="E43" s="113">
        <v>57.616707616707615</v>
      </c>
      <c r="F43" s="115">
        <v>469</v>
      </c>
      <c r="G43" s="114">
        <v>477</v>
      </c>
      <c r="H43" s="114">
        <v>483</v>
      </c>
      <c r="I43" s="114">
        <v>468</v>
      </c>
      <c r="J43" s="140">
        <v>449</v>
      </c>
      <c r="K43" s="114">
        <v>20</v>
      </c>
      <c r="L43" s="116">
        <v>4.4543429844097995</v>
      </c>
    </row>
    <row r="44" spans="1:12" s="110" customFormat="1" ht="15" customHeight="1" x14ac:dyDescent="0.2">
      <c r="A44" s="120"/>
      <c r="B44" s="119" t="s">
        <v>205</v>
      </c>
      <c r="C44" s="268"/>
      <c r="D44" s="182"/>
      <c r="E44" s="113">
        <v>18.274907749077492</v>
      </c>
      <c r="F44" s="115">
        <v>1981</v>
      </c>
      <c r="G44" s="114">
        <v>2068</v>
      </c>
      <c r="H44" s="114">
        <v>2146</v>
      </c>
      <c r="I44" s="114">
        <v>2141</v>
      </c>
      <c r="J44" s="140">
        <v>2164</v>
      </c>
      <c r="K44" s="114">
        <v>-183</v>
      </c>
      <c r="L44" s="116">
        <v>-8.4565619223659887</v>
      </c>
    </row>
    <row r="45" spans="1:12" s="110" customFormat="1" ht="15" customHeight="1" x14ac:dyDescent="0.2">
      <c r="A45" s="120"/>
      <c r="B45" s="119"/>
      <c r="C45" s="268" t="s">
        <v>106</v>
      </c>
      <c r="D45" s="182"/>
      <c r="E45" s="113">
        <v>33.215547703180214</v>
      </c>
      <c r="F45" s="115">
        <v>658</v>
      </c>
      <c r="G45" s="114">
        <v>670</v>
      </c>
      <c r="H45" s="114">
        <v>696</v>
      </c>
      <c r="I45" s="114">
        <v>689</v>
      </c>
      <c r="J45" s="140">
        <v>704</v>
      </c>
      <c r="K45" s="114">
        <v>-46</v>
      </c>
      <c r="L45" s="116">
        <v>-6.5340909090909092</v>
      </c>
    </row>
    <row r="46" spans="1:12" s="110" customFormat="1" ht="15" customHeight="1" x14ac:dyDescent="0.2">
      <c r="A46" s="123"/>
      <c r="B46" s="124"/>
      <c r="C46" s="260" t="s">
        <v>107</v>
      </c>
      <c r="D46" s="261"/>
      <c r="E46" s="125">
        <v>66.784452296819794</v>
      </c>
      <c r="F46" s="143">
        <v>1323</v>
      </c>
      <c r="G46" s="144">
        <v>1398</v>
      </c>
      <c r="H46" s="144">
        <v>1450</v>
      </c>
      <c r="I46" s="144">
        <v>1452</v>
      </c>
      <c r="J46" s="145">
        <v>1460</v>
      </c>
      <c r="K46" s="144">
        <v>-137</v>
      </c>
      <c r="L46" s="146">
        <v>-9.3835616438356162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10840</v>
      </c>
      <c r="E11" s="114">
        <v>11298</v>
      </c>
      <c r="F11" s="114">
        <v>11564</v>
      </c>
      <c r="G11" s="114">
        <v>11489</v>
      </c>
      <c r="H11" s="140">
        <v>11207</v>
      </c>
      <c r="I11" s="115">
        <v>-367</v>
      </c>
      <c r="J11" s="116">
        <v>-3.2747390024092087</v>
      </c>
    </row>
    <row r="12" spans="1:15" s="110" customFormat="1" ht="24.95" customHeight="1" x14ac:dyDescent="0.2">
      <c r="A12" s="193" t="s">
        <v>132</v>
      </c>
      <c r="B12" s="194" t="s">
        <v>133</v>
      </c>
      <c r="C12" s="113">
        <v>4.6494464944649447</v>
      </c>
      <c r="D12" s="115">
        <v>504</v>
      </c>
      <c r="E12" s="114">
        <v>502</v>
      </c>
      <c r="F12" s="114">
        <v>546</v>
      </c>
      <c r="G12" s="114">
        <v>559</v>
      </c>
      <c r="H12" s="140">
        <v>536</v>
      </c>
      <c r="I12" s="115">
        <v>-32</v>
      </c>
      <c r="J12" s="116">
        <v>-5.9701492537313436</v>
      </c>
    </row>
    <row r="13" spans="1:15" s="110" customFormat="1" ht="24.95" customHeight="1" x14ac:dyDescent="0.2">
      <c r="A13" s="193" t="s">
        <v>134</v>
      </c>
      <c r="B13" s="199" t="s">
        <v>214</v>
      </c>
      <c r="C13" s="113">
        <v>0.42435424354243545</v>
      </c>
      <c r="D13" s="115">
        <v>46</v>
      </c>
      <c r="E13" s="114">
        <v>41</v>
      </c>
      <c r="F13" s="114">
        <v>41</v>
      </c>
      <c r="G13" s="114">
        <v>52</v>
      </c>
      <c r="H13" s="140">
        <v>45</v>
      </c>
      <c r="I13" s="115">
        <v>1</v>
      </c>
      <c r="J13" s="116">
        <v>2.2222222222222223</v>
      </c>
    </row>
    <row r="14" spans="1:15" s="287" customFormat="1" ht="24.95" customHeight="1" x14ac:dyDescent="0.2">
      <c r="A14" s="193" t="s">
        <v>215</v>
      </c>
      <c r="B14" s="199" t="s">
        <v>137</v>
      </c>
      <c r="C14" s="113">
        <v>6.3745387453874542</v>
      </c>
      <c r="D14" s="115">
        <v>691</v>
      </c>
      <c r="E14" s="114">
        <v>738</v>
      </c>
      <c r="F14" s="114">
        <v>735</v>
      </c>
      <c r="G14" s="114">
        <v>739</v>
      </c>
      <c r="H14" s="140">
        <v>714</v>
      </c>
      <c r="I14" s="115">
        <v>-23</v>
      </c>
      <c r="J14" s="116">
        <v>-3.2212885154061626</v>
      </c>
      <c r="K14" s="110"/>
      <c r="L14" s="110"/>
      <c r="M14" s="110"/>
      <c r="N14" s="110"/>
      <c r="O14" s="110"/>
    </row>
    <row r="15" spans="1:15" s="110" customFormat="1" ht="24.95" customHeight="1" x14ac:dyDescent="0.2">
      <c r="A15" s="193" t="s">
        <v>216</v>
      </c>
      <c r="B15" s="199" t="s">
        <v>217</v>
      </c>
      <c r="C15" s="113">
        <v>3.4778597785977858</v>
      </c>
      <c r="D15" s="115">
        <v>377</v>
      </c>
      <c r="E15" s="114">
        <v>412</v>
      </c>
      <c r="F15" s="114">
        <v>408</v>
      </c>
      <c r="G15" s="114">
        <v>396</v>
      </c>
      <c r="H15" s="140">
        <v>376</v>
      </c>
      <c r="I15" s="115">
        <v>1</v>
      </c>
      <c r="J15" s="116">
        <v>0.26595744680851063</v>
      </c>
    </row>
    <row r="16" spans="1:15" s="287" customFormat="1" ht="24.95" customHeight="1" x14ac:dyDescent="0.2">
      <c r="A16" s="193" t="s">
        <v>218</v>
      </c>
      <c r="B16" s="199" t="s">
        <v>141</v>
      </c>
      <c r="C16" s="113">
        <v>1.8911439114391144</v>
      </c>
      <c r="D16" s="115">
        <v>205</v>
      </c>
      <c r="E16" s="114">
        <v>215</v>
      </c>
      <c r="F16" s="114">
        <v>213</v>
      </c>
      <c r="G16" s="114">
        <v>222</v>
      </c>
      <c r="H16" s="140">
        <v>218</v>
      </c>
      <c r="I16" s="115">
        <v>-13</v>
      </c>
      <c r="J16" s="116">
        <v>-5.9633027522935782</v>
      </c>
      <c r="K16" s="110"/>
      <c r="L16" s="110"/>
      <c r="M16" s="110"/>
      <c r="N16" s="110"/>
      <c r="O16" s="110"/>
    </row>
    <row r="17" spans="1:15" s="110" customFormat="1" ht="24.95" customHeight="1" x14ac:dyDescent="0.2">
      <c r="A17" s="193" t="s">
        <v>142</v>
      </c>
      <c r="B17" s="199" t="s">
        <v>220</v>
      </c>
      <c r="C17" s="113">
        <v>1.0055350553505535</v>
      </c>
      <c r="D17" s="115">
        <v>109</v>
      </c>
      <c r="E17" s="114">
        <v>111</v>
      </c>
      <c r="F17" s="114">
        <v>114</v>
      </c>
      <c r="G17" s="114">
        <v>121</v>
      </c>
      <c r="H17" s="140">
        <v>120</v>
      </c>
      <c r="I17" s="115">
        <v>-11</v>
      </c>
      <c r="J17" s="116">
        <v>-9.1666666666666661</v>
      </c>
    </row>
    <row r="18" spans="1:15" s="287" customFormat="1" ht="24.95" customHeight="1" x14ac:dyDescent="0.2">
      <c r="A18" s="201" t="s">
        <v>144</v>
      </c>
      <c r="B18" s="202" t="s">
        <v>145</v>
      </c>
      <c r="C18" s="113">
        <v>4.8616236162361623</v>
      </c>
      <c r="D18" s="115">
        <v>527</v>
      </c>
      <c r="E18" s="114">
        <v>516</v>
      </c>
      <c r="F18" s="114">
        <v>524</v>
      </c>
      <c r="G18" s="114">
        <v>519</v>
      </c>
      <c r="H18" s="140">
        <v>513</v>
      </c>
      <c r="I18" s="115">
        <v>14</v>
      </c>
      <c r="J18" s="116">
        <v>2.7290448343079921</v>
      </c>
      <c r="K18" s="110"/>
      <c r="L18" s="110"/>
      <c r="M18" s="110"/>
      <c r="N18" s="110"/>
      <c r="O18" s="110"/>
    </row>
    <row r="19" spans="1:15" s="110" customFormat="1" ht="24.95" customHeight="1" x14ac:dyDescent="0.2">
      <c r="A19" s="193" t="s">
        <v>146</v>
      </c>
      <c r="B19" s="199" t="s">
        <v>147</v>
      </c>
      <c r="C19" s="113">
        <v>17.361623616236162</v>
      </c>
      <c r="D19" s="115">
        <v>1882</v>
      </c>
      <c r="E19" s="114">
        <v>1928</v>
      </c>
      <c r="F19" s="114">
        <v>1949</v>
      </c>
      <c r="G19" s="114">
        <v>1939</v>
      </c>
      <c r="H19" s="140">
        <v>1901</v>
      </c>
      <c r="I19" s="115">
        <v>-19</v>
      </c>
      <c r="J19" s="116">
        <v>-0.99947396107311937</v>
      </c>
    </row>
    <row r="20" spans="1:15" s="287" customFormat="1" ht="24.95" customHeight="1" x14ac:dyDescent="0.2">
      <c r="A20" s="193" t="s">
        <v>148</v>
      </c>
      <c r="B20" s="199" t="s">
        <v>149</v>
      </c>
      <c r="C20" s="113">
        <v>5.645756457564576</v>
      </c>
      <c r="D20" s="115">
        <v>612</v>
      </c>
      <c r="E20" s="114">
        <v>669</v>
      </c>
      <c r="F20" s="114">
        <v>675</v>
      </c>
      <c r="G20" s="114">
        <v>619</v>
      </c>
      <c r="H20" s="140">
        <v>640</v>
      </c>
      <c r="I20" s="115">
        <v>-28</v>
      </c>
      <c r="J20" s="116">
        <v>-4.375</v>
      </c>
      <c r="K20" s="110"/>
      <c r="L20" s="110"/>
      <c r="M20" s="110"/>
      <c r="N20" s="110"/>
      <c r="O20" s="110"/>
    </row>
    <row r="21" spans="1:15" s="110" customFormat="1" ht="24.95" customHeight="1" x14ac:dyDescent="0.2">
      <c r="A21" s="201" t="s">
        <v>150</v>
      </c>
      <c r="B21" s="202" t="s">
        <v>151</v>
      </c>
      <c r="C21" s="113">
        <v>15.821033210332104</v>
      </c>
      <c r="D21" s="115">
        <v>1715</v>
      </c>
      <c r="E21" s="114">
        <v>1920</v>
      </c>
      <c r="F21" s="114">
        <v>2005</v>
      </c>
      <c r="G21" s="114">
        <v>2037</v>
      </c>
      <c r="H21" s="140">
        <v>1896</v>
      </c>
      <c r="I21" s="115">
        <v>-181</v>
      </c>
      <c r="J21" s="116">
        <v>-9.5464135021097043</v>
      </c>
    </row>
    <row r="22" spans="1:15" s="110" customFormat="1" ht="24.95" customHeight="1" x14ac:dyDescent="0.2">
      <c r="A22" s="201" t="s">
        <v>152</v>
      </c>
      <c r="B22" s="199" t="s">
        <v>153</v>
      </c>
      <c r="C22" s="113">
        <v>0.96863468634686345</v>
      </c>
      <c r="D22" s="115">
        <v>105</v>
      </c>
      <c r="E22" s="114">
        <v>107</v>
      </c>
      <c r="F22" s="114">
        <v>109</v>
      </c>
      <c r="G22" s="114">
        <v>113</v>
      </c>
      <c r="H22" s="140">
        <v>106</v>
      </c>
      <c r="I22" s="115">
        <v>-1</v>
      </c>
      <c r="J22" s="116">
        <v>-0.94339622641509435</v>
      </c>
    </row>
    <row r="23" spans="1:15" s="110" customFormat="1" ht="24.95" customHeight="1" x14ac:dyDescent="0.2">
      <c r="A23" s="193" t="s">
        <v>154</v>
      </c>
      <c r="B23" s="199" t="s">
        <v>155</v>
      </c>
      <c r="C23" s="113">
        <v>0.85793357933579339</v>
      </c>
      <c r="D23" s="115">
        <v>93</v>
      </c>
      <c r="E23" s="114">
        <v>93</v>
      </c>
      <c r="F23" s="114">
        <v>94</v>
      </c>
      <c r="G23" s="114">
        <v>95</v>
      </c>
      <c r="H23" s="140">
        <v>94</v>
      </c>
      <c r="I23" s="115">
        <v>-1</v>
      </c>
      <c r="J23" s="116">
        <v>-1.0638297872340425</v>
      </c>
    </row>
    <row r="24" spans="1:15" s="110" customFormat="1" ht="24.95" customHeight="1" x14ac:dyDescent="0.2">
      <c r="A24" s="193" t="s">
        <v>156</v>
      </c>
      <c r="B24" s="199" t="s">
        <v>221</v>
      </c>
      <c r="C24" s="113">
        <v>8.1180811808118083</v>
      </c>
      <c r="D24" s="115">
        <v>880</v>
      </c>
      <c r="E24" s="114">
        <v>888</v>
      </c>
      <c r="F24" s="114">
        <v>899</v>
      </c>
      <c r="G24" s="114">
        <v>885</v>
      </c>
      <c r="H24" s="140">
        <v>891</v>
      </c>
      <c r="I24" s="115">
        <v>-11</v>
      </c>
      <c r="J24" s="116">
        <v>-1.2345679012345678</v>
      </c>
    </row>
    <row r="25" spans="1:15" s="110" customFormat="1" ht="24.95" customHeight="1" x14ac:dyDescent="0.2">
      <c r="A25" s="193" t="s">
        <v>222</v>
      </c>
      <c r="B25" s="204" t="s">
        <v>159</v>
      </c>
      <c r="C25" s="113">
        <v>4.732472324723247</v>
      </c>
      <c r="D25" s="115">
        <v>513</v>
      </c>
      <c r="E25" s="114">
        <v>537</v>
      </c>
      <c r="F25" s="114">
        <v>574</v>
      </c>
      <c r="G25" s="114">
        <v>575</v>
      </c>
      <c r="H25" s="140">
        <v>567</v>
      </c>
      <c r="I25" s="115">
        <v>-54</v>
      </c>
      <c r="J25" s="116">
        <v>-9.5238095238095237</v>
      </c>
    </row>
    <row r="26" spans="1:15" s="110" customFormat="1" ht="24.95" customHeight="1" x14ac:dyDescent="0.2">
      <c r="A26" s="201">
        <v>782.78300000000002</v>
      </c>
      <c r="B26" s="203" t="s">
        <v>160</v>
      </c>
      <c r="C26" s="113">
        <v>0.11992619926199262</v>
      </c>
      <c r="D26" s="115">
        <v>13</v>
      </c>
      <c r="E26" s="114">
        <v>12</v>
      </c>
      <c r="F26" s="114">
        <v>14</v>
      </c>
      <c r="G26" s="114">
        <v>17</v>
      </c>
      <c r="H26" s="140">
        <v>22</v>
      </c>
      <c r="I26" s="115">
        <v>-9</v>
      </c>
      <c r="J26" s="116">
        <v>-40.909090909090907</v>
      </c>
    </row>
    <row r="27" spans="1:15" s="110" customFormat="1" ht="24.95" customHeight="1" x14ac:dyDescent="0.2">
      <c r="A27" s="193" t="s">
        <v>161</v>
      </c>
      <c r="B27" s="199" t="s">
        <v>162</v>
      </c>
      <c r="C27" s="113">
        <v>3.9298892988929888</v>
      </c>
      <c r="D27" s="115">
        <v>426</v>
      </c>
      <c r="E27" s="114">
        <v>412</v>
      </c>
      <c r="F27" s="114">
        <v>412</v>
      </c>
      <c r="G27" s="114">
        <v>408</v>
      </c>
      <c r="H27" s="140">
        <v>389</v>
      </c>
      <c r="I27" s="115">
        <v>37</v>
      </c>
      <c r="J27" s="116">
        <v>9.5115681233933156</v>
      </c>
    </row>
    <row r="28" spans="1:15" s="110" customFormat="1" ht="24.95" customHeight="1" x14ac:dyDescent="0.2">
      <c r="A28" s="193" t="s">
        <v>163</v>
      </c>
      <c r="B28" s="199" t="s">
        <v>164</v>
      </c>
      <c r="C28" s="113">
        <v>1.7435424354243543</v>
      </c>
      <c r="D28" s="115">
        <v>189</v>
      </c>
      <c r="E28" s="114">
        <v>190</v>
      </c>
      <c r="F28" s="114">
        <v>190</v>
      </c>
      <c r="G28" s="114">
        <v>196</v>
      </c>
      <c r="H28" s="140">
        <v>206</v>
      </c>
      <c r="I28" s="115">
        <v>-17</v>
      </c>
      <c r="J28" s="116">
        <v>-8.2524271844660202</v>
      </c>
    </row>
    <row r="29" spans="1:15" s="110" customFormat="1" ht="24.95" customHeight="1" x14ac:dyDescent="0.2">
      <c r="A29" s="193">
        <v>86</v>
      </c>
      <c r="B29" s="199" t="s">
        <v>165</v>
      </c>
      <c r="C29" s="113">
        <v>5.8948339483394836</v>
      </c>
      <c r="D29" s="115">
        <v>639</v>
      </c>
      <c r="E29" s="114">
        <v>657</v>
      </c>
      <c r="F29" s="114">
        <v>669</v>
      </c>
      <c r="G29" s="114">
        <v>655</v>
      </c>
      <c r="H29" s="140">
        <v>673</v>
      </c>
      <c r="I29" s="115">
        <v>-34</v>
      </c>
      <c r="J29" s="116">
        <v>-5.052005943536404</v>
      </c>
    </row>
    <row r="30" spans="1:15" s="110" customFormat="1" ht="24.95" customHeight="1" x14ac:dyDescent="0.2">
      <c r="A30" s="193">
        <v>87.88</v>
      </c>
      <c r="B30" s="204" t="s">
        <v>166</v>
      </c>
      <c r="C30" s="113">
        <v>3.7822878228782288</v>
      </c>
      <c r="D30" s="115">
        <v>410</v>
      </c>
      <c r="E30" s="114">
        <v>449</v>
      </c>
      <c r="F30" s="114">
        <v>455</v>
      </c>
      <c r="G30" s="114">
        <v>441</v>
      </c>
      <c r="H30" s="140">
        <v>434</v>
      </c>
      <c r="I30" s="115">
        <v>-24</v>
      </c>
      <c r="J30" s="116">
        <v>-5.5299539170506913</v>
      </c>
    </row>
    <row r="31" spans="1:15" s="110" customFormat="1" ht="24.95" customHeight="1" x14ac:dyDescent="0.2">
      <c r="A31" s="193" t="s">
        <v>167</v>
      </c>
      <c r="B31" s="199" t="s">
        <v>168</v>
      </c>
      <c r="C31" s="113">
        <v>14.70479704797048</v>
      </c>
      <c r="D31" s="115">
        <v>1594</v>
      </c>
      <c r="E31" s="114">
        <v>1638</v>
      </c>
      <c r="F31" s="114">
        <v>1672</v>
      </c>
      <c r="G31" s="114">
        <v>1638</v>
      </c>
      <c r="H31" s="140">
        <v>1580</v>
      </c>
      <c r="I31" s="115">
        <v>14</v>
      </c>
      <c r="J31" s="116">
        <v>0.88607594936708856</v>
      </c>
    </row>
    <row r="32" spans="1:15" s="110" customFormat="1" ht="24.95" customHeight="1" x14ac:dyDescent="0.2">
      <c r="A32" s="193"/>
      <c r="B32" s="204" t="s">
        <v>169</v>
      </c>
      <c r="C32" s="113" t="s">
        <v>513</v>
      </c>
      <c r="D32" s="115" t="s">
        <v>513</v>
      </c>
      <c r="E32" s="114" t="s">
        <v>513</v>
      </c>
      <c r="F32" s="114" t="s">
        <v>513</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4.6494464944649447</v>
      </c>
      <c r="D34" s="115">
        <v>504</v>
      </c>
      <c r="E34" s="114">
        <v>502</v>
      </c>
      <c r="F34" s="114">
        <v>546</v>
      </c>
      <c r="G34" s="114">
        <v>559</v>
      </c>
      <c r="H34" s="140">
        <v>536</v>
      </c>
      <c r="I34" s="115">
        <v>-32</v>
      </c>
      <c r="J34" s="116">
        <v>-5.9701492537313436</v>
      </c>
    </row>
    <row r="35" spans="1:10" s="110" customFormat="1" ht="24.95" customHeight="1" x14ac:dyDescent="0.2">
      <c r="A35" s="292" t="s">
        <v>171</v>
      </c>
      <c r="B35" s="293" t="s">
        <v>172</v>
      </c>
      <c r="C35" s="113">
        <v>11.660516605166052</v>
      </c>
      <c r="D35" s="115">
        <v>1264</v>
      </c>
      <c r="E35" s="114">
        <v>1295</v>
      </c>
      <c r="F35" s="114">
        <v>1300</v>
      </c>
      <c r="G35" s="114">
        <v>1310</v>
      </c>
      <c r="H35" s="140">
        <v>1272</v>
      </c>
      <c r="I35" s="115">
        <v>-8</v>
      </c>
      <c r="J35" s="116">
        <v>-0.62893081761006286</v>
      </c>
    </row>
    <row r="36" spans="1:10" s="110" customFormat="1" ht="24.95" customHeight="1" x14ac:dyDescent="0.2">
      <c r="A36" s="294" t="s">
        <v>173</v>
      </c>
      <c r="B36" s="295" t="s">
        <v>174</v>
      </c>
      <c r="C36" s="125">
        <v>83.680811808118079</v>
      </c>
      <c r="D36" s="143">
        <v>9071</v>
      </c>
      <c r="E36" s="144">
        <v>9500</v>
      </c>
      <c r="F36" s="144">
        <v>9717</v>
      </c>
      <c r="G36" s="144">
        <v>9618</v>
      </c>
      <c r="H36" s="145">
        <v>9399</v>
      </c>
      <c r="I36" s="143">
        <v>-328</v>
      </c>
      <c r="J36" s="146">
        <v>-3.4897329503138632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10840</v>
      </c>
      <c r="F11" s="264">
        <v>11298</v>
      </c>
      <c r="G11" s="264">
        <v>11564</v>
      </c>
      <c r="H11" s="264">
        <v>11489</v>
      </c>
      <c r="I11" s="265">
        <v>11207</v>
      </c>
      <c r="J11" s="263">
        <v>-367</v>
      </c>
      <c r="K11" s="266">
        <v>-3.2747390024092087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42.555350553505534</v>
      </c>
      <c r="E13" s="115">
        <v>4613</v>
      </c>
      <c r="F13" s="114">
        <v>4785</v>
      </c>
      <c r="G13" s="114">
        <v>4877</v>
      </c>
      <c r="H13" s="114">
        <v>4896</v>
      </c>
      <c r="I13" s="140">
        <v>4810</v>
      </c>
      <c r="J13" s="115">
        <v>-197</v>
      </c>
      <c r="K13" s="116">
        <v>-4.0956340956340958</v>
      </c>
    </row>
    <row r="14" spans="1:15" ht="15.95" customHeight="1" x14ac:dyDescent="0.2">
      <c r="A14" s="306" t="s">
        <v>230</v>
      </c>
      <c r="B14" s="307"/>
      <c r="C14" s="308"/>
      <c r="D14" s="113">
        <v>42.536900369003689</v>
      </c>
      <c r="E14" s="115">
        <v>4611</v>
      </c>
      <c r="F14" s="114">
        <v>4880</v>
      </c>
      <c r="G14" s="114">
        <v>5055</v>
      </c>
      <c r="H14" s="114">
        <v>4990</v>
      </c>
      <c r="I14" s="140">
        <v>4829</v>
      </c>
      <c r="J14" s="115">
        <v>-218</v>
      </c>
      <c r="K14" s="116">
        <v>-4.5143922137088426</v>
      </c>
    </row>
    <row r="15" spans="1:15" ht="15.95" customHeight="1" x14ac:dyDescent="0.2">
      <c r="A15" s="306" t="s">
        <v>231</v>
      </c>
      <c r="B15" s="307"/>
      <c r="C15" s="308"/>
      <c r="D15" s="113">
        <v>5.3321033210332107</v>
      </c>
      <c r="E15" s="115">
        <v>578</v>
      </c>
      <c r="F15" s="114">
        <v>579</v>
      </c>
      <c r="G15" s="114">
        <v>586</v>
      </c>
      <c r="H15" s="114">
        <v>555</v>
      </c>
      <c r="I15" s="140">
        <v>549</v>
      </c>
      <c r="J15" s="115">
        <v>29</v>
      </c>
      <c r="K15" s="116">
        <v>5.2823315118397085</v>
      </c>
    </row>
    <row r="16" spans="1:15" ht="15.95" customHeight="1" x14ac:dyDescent="0.2">
      <c r="A16" s="306" t="s">
        <v>232</v>
      </c>
      <c r="B16" s="307"/>
      <c r="C16" s="308"/>
      <c r="D16" s="113">
        <v>3.1088560885608856</v>
      </c>
      <c r="E16" s="115">
        <v>337</v>
      </c>
      <c r="F16" s="114">
        <v>323</v>
      </c>
      <c r="G16" s="114">
        <v>323</v>
      </c>
      <c r="H16" s="114">
        <v>314</v>
      </c>
      <c r="I16" s="140">
        <v>315</v>
      </c>
      <c r="J16" s="115">
        <v>22</v>
      </c>
      <c r="K16" s="116">
        <v>6.9841269841269842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3.1273062730627306</v>
      </c>
      <c r="E18" s="115">
        <v>339</v>
      </c>
      <c r="F18" s="114">
        <v>340</v>
      </c>
      <c r="G18" s="114">
        <v>358</v>
      </c>
      <c r="H18" s="114">
        <v>346</v>
      </c>
      <c r="I18" s="140">
        <v>358</v>
      </c>
      <c r="J18" s="115">
        <v>-19</v>
      </c>
      <c r="K18" s="116">
        <v>-5.3072625698324023</v>
      </c>
    </row>
    <row r="19" spans="1:11" ht="14.1" customHeight="1" x14ac:dyDescent="0.2">
      <c r="A19" s="306" t="s">
        <v>235</v>
      </c>
      <c r="B19" s="307" t="s">
        <v>236</v>
      </c>
      <c r="C19" s="308"/>
      <c r="D19" s="113">
        <v>2.481549815498155</v>
      </c>
      <c r="E19" s="115">
        <v>269</v>
      </c>
      <c r="F19" s="114">
        <v>268</v>
      </c>
      <c r="G19" s="114">
        <v>287</v>
      </c>
      <c r="H19" s="114">
        <v>278</v>
      </c>
      <c r="I19" s="140">
        <v>286</v>
      </c>
      <c r="J19" s="115">
        <v>-17</v>
      </c>
      <c r="K19" s="116">
        <v>-5.9440559440559442</v>
      </c>
    </row>
    <row r="20" spans="1:11" ht="14.1" customHeight="1" x14ac:dyDescent="0.2">
      <c r="A20" s="306">
        <v>12</v>
      </c>
      <c r="B20" s="307" t="s">
        <v>237</v>
      </c>
      <c r="C20" s="308"/>
      <c r="D20" s="113">
        <v>1.5405904059040589</v>
      </c>
      <c r="E20" s="115">
        <v>167</v>
      </c>
      <c r="F20" s="114">
        <v>160</v>
      </c>
      <c r="G20" s="114">
        <v>183</v>
      </c>
      <c r="H20" s="114">
        <v>185</v>
      </c>
      <c r="I20" s="140">
        <v>178</v>
      </c>
      <c r="J20" s="115">
        <v>-11</v>
      </c>
      <c r="K20" s="116">
        <v>-6.1797752808988768</v>
      </c>
    </row>
    <row r="21" spans="1:11" ht="14.1" customHeight="1" x14ac:dyDescent="0.2">
      <c r="A21" s="306">
        <v>21</v>
      </c>
      <c r="B21" s="307" t="s">
        <v>238</v>
      </c>
      <c r="C21" s="308"/>
      <c r="D21" s="113">
        <v>0.18450184501845018</v>
      </c>
      <c r="E21" s="115">
        <v>20</v>
      </c>
      <c r="F21" s="114">
        <v>20</v>
      </c>
      <c r="G21" s="114">
        <v>19</v>
      </c>
      <c r="H21" s="114">
        <v>20</v>
      </c>
      <c r="I21" s="140">
        <v>18</v>
      </c>
      <c r="J21" s="115">
        <v>2</v>
      </c>
      <c r="K21" s="116">
        <v>11.111111111111111</v>
      </c>
    </row>
    <row r="22" spans="1:11" ht="14.1" customHeight="1" x14ac:dyDescent="0.2">
      <c r="A22" s="306">
        <v>22</v>
      </c>
      <c r="B22" s="307" t="s">
        <v>239</v>
      </c>
      <c r="C22" s="308"/>
      <c r="D22" s="113">
        <v>0.5627306273062731</v>
      </c>
      <c r="E22" s="115">
        <v>61</v>
      </c>
      <c r="F22" s="114">
        <v>65</v>
      </c>
      <c r="G22" s="114">
        <v>65</v>
      </c>
      <c r="H22" s="114">
        <v>70</v>
      </c>
      <c r="I22" s="140">
        <v>70</v>
      </c>
      <c r="J22" s="115">
        <v>-9</v>
      </c>
      <c r="K22" s="116">
        <v>-12.857142857142858</v>
      </c>
    </row>
    <row r="23" spans="1:11" ht="14.1" customHeight="1" x14ac:dyDescent="0.2">
      <c r="A23" s="306">
        <v>23</v>
      </c>
      <c r="B23" s="307" t="s">
        <v>240</v>
      </c>
      <c r="C23" s="308"/>
      <c r="D23" s="113">
        <v>0.2859778597785978</v>
      </c>
      <c r="E23" s="115">
        <v>31</v>
      </c>
      <c r="F23" s="114">
        <v>33</v>
      </c>
      <c r="G23" s="114">
        <v>37</v>
      </c>
      <c r="H23" s="114">
        <v>37</v>
      </c>
      <c r="I23" s="140">
        <v>38</v>
      </c>
      <c r="J23" s="115">
        <v>-7</v>
      </c>
      <c r="K23" s="116">
        <v>-18.421052631578949</v>
      </c>
    </row>
    <row r="24" spans="1:11" ht="14.1" customHeight="1" x14ac:dyDescent="0.2">
      <c r="A24" s="306">
        <v>24</v>
      </c>
      <c r="B24" s="307" t="s">
        <v>241</v>
      </c>
      <c r="C24" s="308"/>
      <c r="D24" s="113">
        <v>0.61808118081180807</v>
      </c>
      <c r="E24" s="115">
        <v>67</v>
      </c>
      <c r="F24" s="114">
        <v>71</v>
      </c>
      <c r="G24" s="114">
        <v>77</v>
      </c>
      <c r="H24" s="114">
        <v>79</v>
      </c>
      <c r="I24" s="140">
        <v>74</v>
      </c>
      <c r="J24" s="115">
        <v>-7</v>
      </c>
      <c r="K24" s="116">
        <v>-9.4594594594594597</v>
      </c>
    </row>
    <row r="25" spans="1:11" ht="14.1" customHeight="1" x14ac:dyDescent="0.2">
      <c r="A25" s="306">
        <v>25</v>
      </c>
      <c r="B25" s="307" t="s">
        <v>242</v>
      </c>
      <c r="C25" s="308"/>
      <c r="D25" s="113">
        <v>1.0793357933579335</v>
      </c>
      <c r="E25" s="115">
        <v>117</v>
      </c>
      <c r="F25" s="114">
        <v>129</v>
      </c>
      <c r="G25" s="114">
        <v>128</v>
      </c>
      <c r="H25" s="114">
        <v>127</v>
      </c>
      <c r="I25" s="140">
        <v>110</v>
      </c>
      <c r="J25" s="115">
        <v>7</v>
      </c>
      <c r="K25" s="116">
        <v>6.3636363636363633</v>
      </c>
    </row>
    <row r="26" spans="1:11" ht="14.1" customHeight="1" x14ac:dyDescent="0.2">
      <c r="A26" s="306">
        <v>26</v>
      </c>
      <c r="B26" s="307" t="s">
        <v>243</v>
      </c>
      <c r="C26" s="308"/>
      <c r="D26" s="113">
        <v>0.72878228782287824</v>
      </c>
      <c r="E26" s="115">
        <v>79</v>
      </c>
      <c r="F26" s="114">
        <v>83</v>
      </c>
      <c r="G26" s="114">
        <v>88</v>
      </c>
      <c r="H26" s="114">
        <v>84</v>
      </c>
      <c r="I26" s="140">
        <v>82</v>
      </c>
      <c r="J26" s="115">
        <v>-3</v>
      </c>
      <c r="K26" s="116">
        <v>-3.6585365853658538</v>
      </c>
    </row>
    <row r="27" spans="1:11" ht="14.1" customHeight="1" x14ac:dyDescent="0.2">
      <c r="A27" s="306">
        <v>27</v>
      </c>
      <c r="B27" s="307" t="s">
        <v>244</v>
      </c>
      <c r="C27" s="308"/>
      <c r="D27" s="113">
        <v>0.25830258302583026</v>
      </c>
      <c r="E27" s="115">
        <v>28</v>
      </c>
      <c r="F27" s="114">
        <v>29</v>
      </c>
      <c r="G27" s="114">
        <v>33</v>
      </c>
      <c r="H27" s="114">
        <v>30</v>
      </c>
      <c r="I27" s="140">
        <v>29</v>
      </c>
      <c r="J27" s="115">
        <v>-1</v>
      </c>
      <c r="K27" s="116">
        <v>-3.4482758620689653</v>
      </c>
    </row>
    <row r="28" spans="1:11" ht="14.1" customHeight="1" x14ac:dyDescent="0.2">
      <c r="A28" s="306">
        <v>28</v>
      </c>
      <c r="B28" s="307" t="s">
        <v>245</v>
      </c>
      <c r="C28" s="308"/>
      <c r="D28" s="113">
        <v>0.18450184501845018</v>
      </c>
      <c r="E28" s="115">
        <v>20</v>
      </c>
      <c r="F28" s="114">
        <v>20</v>
      </c>
      <c r="G28" s="114">
        <v>19</v>
      </c>
      <c r="H28" s="114">
        <v>22</v>
      </c>
      <c r="I28" s="140">
        <v>19</v>
      </c>
      <c r="J28" s="115">
        <v>1</v>
      </c>
      <c r="K28" s="116">
        <v>5.2631578947368425</v>
      </c>
    </row>
    <row r="29" spans="1:11" ht="14.1" customHeight="1" x14ac:dyDescent="0.2">
      <c r="A29" s="306">
        <v>29</v>
      </c>
      <c r="B29" s="307" t="s">
        <v>246</v>
      </c>
      <c r="C29" s="308"/>
      <c r="D29" s="113">
        <v>4.7232472324723247</v>
      </c>
      <c r="E29" s="115">
        <v>512</v>
      </c>
      <c r="F29" s="114">
        <v>588</v>
      </c>
      <c r="G29" s="114">
        <v>600</v>
      </c>
      <c r="H29" s="114">
        <v>609</v>
      </c>
      <c r="I29" s="140">
        <v>586</v>
      </c>
      <c r="J29" s="115">
        <v>-74</v>
      </c>
      <c r="K29" s="116">
        <v>-12.627986348122867</v>
      </c>
    </row>
    <row r="30" spans="1:11" ht="14.1" customHeight="1" x14ac:dyDescent="0.2">
      <c r="A30" s="306" t="s">
        <v>247</v>
      </c>
      <c r="B30" s="307" t="s">
        <v>248</v>
      </c>
      <c r="C30" s="308"/>
      <c r="D30" s="113">
        <v>0.74723247232472323</v>
      </c>
      <c r="E30" s="115">
        <v>81</v>
      </c>
      <c r="F30" s="114">
        <v>83</v>
      </c>
      <c r="G30" s="114">
        <v>83</v>
      </c>
      <c r="H30" s="114">
        <v>75</v>
      </c>
      <c r="I30" s="140">
        <v>77</v>
      </c>
      <c r="J30" s="115">
        <v>4</v>
      </c>
      <c r="K30" s="116">
        <v>5.1948051948051948</v>
      </c>
    </row>
    <row r="31" spans="1:11" ht="14.1" customHeight="1" x14ac:dyDescent="0.2">
      <c r="A31" s="306" t="s">
        <v>249</v>
      </c>
      <c r="B31" s="307" t="s">
        <v>250</v>
      </c>
      <c r="C31" s="308"/>
      <c r="D31" s="113">
        <v>3.8653136531365315</v>
      </c>
      <c r="E31" s="115">
        <v>419</v>
      </c>
      <c r="F31" s="114">
        <v>490</v>
      </c>
      <c r="G31" s="114">
        <v>501</v>
      </c>
      <c r="H31" s="114">
        <v>520</v>
      </c>
      <c r="I31" s="140">
        <v>495</v>
      </c>
      <c r="J31" s="115">
        <v>-76</v>
      </c>
      <c r="K31" s="116">
        <v>-15.353535353535353</v>
      </c>
    </row>
    <row r="32" spans="1:11" ht="14.1" customHeight="1" x14ac:dyDescent="0.2">
      <c r="A32" s="306">
        <v>31</v>
      </c>
      <c r="B32" s="307" t="s">
        <v>251</v>
      </c>
      <c r="C32" s="308"/>
      <c r="D32" s="113">
        <v>0.19372693726937271</v>
      </c>
      <c r="E32" s="115">
        <v>21</v>
      </c>
      <c r="F32" s="114">
        <v>18</v>
      </c>
      <c r="G32" s="114">
        <v>18</v>
      </c>
      <c r="H32" s="114">
        <v>14</v>
      </c>
      <c r="I32" s="140">
        <v>12</v>
      </c>
      <c r="J32" s="115">
        <v>9</v>
      </c>
      <c r="K32" s="116">
        <v>75</v>
      </c>
    </row>
    <row r="33" spans="1:11" ht="14.1" customHeight="1" x14ac:dyDescent="0.2">
      <c r="A33" s="306">
        <v>32</v>
      </c>
      <c r="B33" s="307" t="s">
        <v>252</v>
      </c>
      <c r="C33" s="308"/>
      <c r="D33" s="113">
        <v>1.2730627306273063</v>
      </c>
      <c r="E33" s="115">
        <v>138</v>
      </c>
      <c r="F33" s="114">
        <v>123</v>
      </c>
      <c r="G33" s="114">
        <v>130</v>
      </c>
      <c r="H33" s="114">
        <v>129</v>
      </c>
      <c r="I33" s="140">
        <v>116</v>
      </c>
      <c r="J33" s="115">
        <v>22</v>
      </c>
      <c r="K33" s="116">
        <v>18.96551724137931</v>
      </c>
    </row>
    <row r="34" spans="1:11" ht="14.1" customHeight="1" x14ac:dyDescent="0.2">
      <c r="A34" s="306">
        <v>33</v>
      </c>
      <c r="B34" s="307" t="s">
        <v>253</v>
      </c>
      <c r="C34" s="308"/>
      <c r="D34" s="113">
        <v>0.48892988929889297</v>
      </c>
      <c r="E34" s="115">
        <v>53</v>
      </c>
      <c r="F34" s="114">
        <v>47</v>
      </c>
      <c r="G34" s="114">
        <v>54</v>
      </c>
      <c r="H34" s="114">
        <v>63</v>
      </c>
      <c r="I34" s="140">
        <v>62</v>
      </c>
      <c r="J34" s="115">
        <v>-9</v>
      </c>
      <c r="K34" s="116">
        <v>-14.516129032258064</v>
      </c>
    </row>
    <row r="35" spans="1:11" ht="14.1" customHeight="1" x14ac:dyDescent="0.2">
      <c r="A35" s="306">
        <v>34</v>
      </c>
      <c r="B35" s="307" t="s">
        <v>254</v>
      </c>
      <c r="C35" s="308"/>
      <c r="D35" s="113">
        <v>4.0959409594095941</v>
      </c>
      <c r="E35" s="115">
        <v>444</v>
      </c>
      <c r="F35" s="114">
        <v>442</v>
      </c>
      <c r="G35" s="114">
        <v>438</v>
      </c>
      <c r="H35" s="114">
        <v>439</v>
      </c>
      <c r="I35" s="140">
        <v>430</v>
      </c>
      <c r="J35" s="115">
        <v>14</v>
      </c>
      <c r="K35" s="116">
        <v>3.2558139534883721</v>
      </c>
    </row>
    <row r="36" spans="1:11" ht="14.1" customHeight="1" x14ac:dyDescent="0.2">
      <c r="A36" s="306">
        <v>41</v>
      </c>
      <c r="B36" s="307" t="s">
        <v>255</v>
      </c>
      <c r="C36" s="308"/>
      <c r="D36" s="113">
        <v>9.2250922509225092E-2</v>
      </c>
      <c r="E36" s="115">
        <v>10</v>
      </c>
      <c r="F36" s="114">
        <v>10</v>
      </c>
      <c r="G36" s="114">
        <v>10</v>
      </c>
      <c r="H36" s="114">
        <v>8</v>
      </c>
      <c r="I36" s="140">
        <v>12</v>
      </c>
      <c r="J36" s="115">
        <v>-2</v>
      </c>
      <c r="K36" s="116">
        <v>-16.666666666666668</v>
      </c>
    </row>
    <row r="37" spans="1:11" ht="14.1" customHeight="1" x14ac:dyDescent="0.2">
      <c r="A37" s="306">
        <v>42</v>
      </c>
      <c r="B37" s="307" t="s">
        <v>256</v>
      </c>
      <c r="C37" s="308"/>
      <c r="D37" s="113">
        <v>3.6900369003690037E-2</v>
      </c>
      <c r="E37" s="115">
        <v>4</v>
      </c>
      <c r="F37" s="114" t="s">
        <v>513</v>
      </c>
      <c r="G37" s="114" t="s">
        <v>513</v>
      </c>
      <c r="H37" s="114">
        <v>5</v>
      </c>
      <c r="I37" s="140">
        <v>4</v>
      </c>
      <c r="J37" s="115">
        <v>0</v>
      </c>
      <c r="K37" s="116">
        <v>0</v>
      </c>
    </row>
    <row r="38" spans="1:11" ht="14.1" customHeight="1" x14ac:dyDescent="0.2">
      <c r="A38" s="306">
        <v>43</v>
      </c>
      <c r="B38" s="307" t="s">
        <v>257</v>
      </c>
      <c r="C38" s="308"/>
      <c r="D38" s="113">
        <v>0.4059040590405904</v>
      </c>
      <c r="E38" s="115">
        <v>44</v>
      </c>
      <c r="F38" s="114">
        <v>39</v>
      </c>
      <c r="G38" s="114">
        <v>38</v>
      </c>
      <c r="H38" s="114">
        <v>38</v>
      </c>
      <c r="I38" s="140">
        <v>42</v>
      </c>
      <c r="J38" s="115">
        <v>2</v>
      </c>
      <c r="K38" s="116">
        <v>4.7619047619047619</v>
      </c>
    </row>
    <row r="39" spans="1:11" ht="14.1" customHeight="1" x14ac:dyDescent="0.2">
      <c r="A39" s="306">
        <v>51</v>
      </c>
      <c r="B39" s="307" t="s">
        <v>258</v>
      </c>
      <c r="C39" s="308"/>
      <c r="D39" s="113">
        <v>6.6143911439114387</v>
      </c>
      <c r="E39" s="115">
        <v>717</v>
      </c>
      <c r="F39" s="114">
        <v>724</v>
      </c>
      <c r="G39" s="114">
        <v>718</v>
      </c>
      <c r="H39" s="114">
        <v>704</v>
      </c>
      <c r="I39" s="140">
        <v>713</v>
      </c>
      <c r="J39" s="115">
        <v>4</v>
      </c>
      <c r="K39" s="116">
        <v>0.56100981767180924</v>
      </c>
    </row>
    <row r="40" spans="1:11" ht="14.1" customHeight="1" x14ac:dyDescent="0.2">
      <c r="A40" s="306" t="s">
        <v>259</v>
      </c>
      <c r="B40" s="307" t="s">
        <v>260</v>
      </c>
      <c r="C40" s="308"/>
      <c r="D40" s="113">
        <v>6.5590405904059041</v>
      </c>
      <c r="E40" s="115">
        <v>711</v>
      </c>
      <c r="F40" s="114">
        <v>718</v>
      </c>
      <c r="G40" s="114">
        <v>711</v>
      </c>
      <c r="H40" s="114">
        <v>696</v>
      </c>
      <c r="I40" s="140">
        <v>706</v>
      </c>
      <c r="J40" s="115">
        <v>5</v>
      </c>
      <c r="K40" s="116">
        <v>0.70821529745042489</v>
      </c>
    </row>
    <row r="41" spans="1:11" ht="14.1" customHeight="1" x14ac:dyDescent="0.2">
      <c r="A41" s="306"/>
      <c r="B41" s="307" t="s">
        <v>261</v>
      </c>
      <c r="C41" s="308"/>
      <c r="D41" s="113">
        <v>2.0202952029520294</v>
      </c>
      <c r="E41" s="115">
        <v>219</v>
      </c>
      <c r="F41" s="114">
        <v>231</v>
      </c>
      <c r="G41" s="114">
        <v>242</v>
      </c>
      <c r="H41" s="114">
        <v>242</v>
      </c>
      <c r="I41" s="140">
        <v>247</v>
      </c>
      <c r="J41" s="115">
        <v>-28</v>
      </c>
      <c r="K41" s="116">
        <v>-11.336032388663968</v>
      </c>
    </row>
    <row r="42" spans="1:11" ht="14.1" customHeight="1" x14ac:dyDescent="0.2">
      <c r="A42" s="306">
        <v>52</v>
      </c>
      <c r="B42" s="307" t="s">
        <v>262</v>
      </c>
      <c r="C42" s="308"/>
      <c r="D42" s="113">
        <v>3.1365313653136533</v>
      </c>
      <c r="E42" s="115">
        <v>340</v>
      </c>
      <c r="F42" s="114">
        <v>411</v>
      </c>
      <c r="G42" s="114">
        <v>437</v>
      </c>
      <c r="H42" s="114">
        <v>385</v>
      </c>
      <c r="I42" s="140">
        <v>383</v>
      </c>
      <c r="J42" s="115">
        <v>-43</v>
      </c>
      <c r="K42" s="116">
        <v>-11.22715404699739</v>
      </c>
    </row>
    <row r="43" spans="1:11" ht="14.1" customHeight="1" x14ac:dyDescent="0.2">
      <c r="A43" s="306" t="s">
        <v>263</v>
      </c>
      <c r="B43" s="307" t="s">
        <v>264</v>
      </c>
      <c r="C43" s="308"/>
      <c r="D43" s="113">
        <v>2.9428044280442807</v>
      </c>
      <c r="E43" s="115">
        <v>319</v>
      </c>
      <c r="F43" s="114">
        <v>332</v>
      </c>
      <c r="G43" s="114">
        <v>353</v>
      </c>
      <c r="H43" s="114">
        <v>358</v>
      </c>
      <c r="I43" s="140">
        <v>355</v>
      </c>
      <c r="J43" s="115">
        <v>-36</v>
      </c>
      <c r="K43" s="116">
        <v>-10.140845070422536</v>
      </c>
    </row>
    <row r="44" spans="1:11" ht="14.1" customHeight="1" x14ac:dyDescent="0.2">
      <c r="A44" s="306">
        <v>53</v>
      </c>
      <c r="B44" s="307" t="s">
        <v>265</v>
      </c>
      <c r="C44" s="308"/>
      <c r="D44" s="113">
        <v>0.79335793357933582</v>
      </c>
      <c r="E44" s="115">
        <v>86</v>
      </c>
      <c r="F44" s="114">
        <v>93</v>
      </c>
      <c r="G44" s="114">
        <v>106</v>
      </c>
      <c r="H44" s="114">
        <v>95</v>
      </c>
      <c r="I44" s="140">
        <v>92</v>
      </c>
      <c r="J44" s="115">
        <v>-6</v>
      </c>
      <c r="K44" s="116">
        <v>-6.5217391304347823</v>
      </c>
    </row>
    <row r="45" spans="1:11" ht="14.1" customHeight="1" x14ac:dyDescent="0.2">
      <c r="A45" s="306" t="s">
        <v>266</v>
      </c>
      <c r="B45" s="307" t="s">
        <v>267</v>
      </c>
      <c r="C45" s="308"/>
      <c r="D45" s="113">
        <v>0.75645756457564572</v>
      </c>
      <c r="E45" s="115">
        <v>82</v>
      </c>
      <c r="F45" s="114">
        <v>89</v>
      </c>
      <c r="G45" s="114">
        <v>102</v>
      </c>
      <c r="H45" s="114">
        <v>91</v>
      </c>
      <c r="I45" s="140">
        <v>87</v>
      </c>
      <c r="J45" s="115">
        <v>-5</v>
      </c>
      <c r="K45" s="116">
        <v>-5.7471264367816088</v>
      </c>
    </row>
    <row r="46" spans="1:11" ht="14.1" customHeight="1" x14ac:dyDescent="0.2">
      <c r="A46" s="306">
        <v>54</v>
      </c>
      <c r="B46" s="307" t="s">
        <v>268</v>
      </c>
      <c r="C46" s="308"/>
      <c r="D46" s="113">
        <v>11.337638376383763</v>
      </c>
      <c r="E46" s="115">
        <v>1229</v>
      </c>
      <c r="F46" s="114">
        <v>1253</v>
      </c>
      <c r="G46" s="114">
        <v>1293</v>
      </c>
      <c r="H46" s="114">
        <v>1307</v>
      </c>
      <c r="I46" s="140">
        <v>1292</v>
      </c>
      <c r="J46" s="115">
        <v>-63</v>
      </c>
      <c r="K46" s="116">
        <v>-4.8761609907120746</v>
      </c>
    </row>
    <row r="47" spans="1:11" ht="14.1" customHeight="1" x14ac:dyDescent="0.2">
      <c r="A47" s="306">
        <v>61</v>
      </c>
      <c r="B47" s="307" t="s">
        <v>269</v>
      </c>
      <c r="C47" s="308"/>
      <c r="D47" s="113">
        <v>0.94095940959409596</v>
      </c>
      <c r="E47" s="115">
        <v>102</v>
      </c>
      <c r="F47" s="114">
        <v>99</v>
      </c>
      <c r="G47" s="114">
        <v>107</v>
      </c>
      <c r="H47" s="114">
        <v>85</v>
      </c>
      <c r="I47" s="140">
        <v>92</v>
      </c>
      <c r="J47" s="115">
        <v>10</v>
      </c>
      <c r="K47" s="116">
        <v>10.869565217391305</v>
      </c>
    </row>
    <row r="48" spans="1:11" ht="14.1" customHeight="1" x14ac:dyDescent="0.2">
      <c r="A48" s="306">
        <v>62</v>
      </c>
      <c r="B48" s="307" t="s">
        <v>270</v>
      </c>
      <c r="C48" s="308"/>
      <c r="D48" s="113">
        <v>10.645756457564575</v>
      </c>
      <c r="E48" s="115">
        <v>1154</v>
      </c>
      <c r="F48" s="114">
        <v>1189</v>
      </c>
      <c r="G48" s="114">
        <v>1179</v>
      </c>
      <c r="H48" s="114">
        <v>1246</v>
      </c>
      <c r="I48" s="140">
        <v>1174</v>
      </c>
      <c r="J48" s="115">
        <v>-20</v>
      </c>
      <c r="K48" s="116">
        <v>-1.7035775127768313</v>
      </c>
    </row>
    <row r="49" spans="1:11" ht="14.1" customHeight="1" x14ac:dyDescent="0.2">
      <c r="A49" s="306">
        <v>63</v>
      </c>
      <c r="B49" s="307" t="s">
        <v>271</v>
      </c>
      <c r="C49" s="308"/>
      <c r="D49" s="113">
        <v>11.992619926199263</v>
      </c>
      <c r="E49" s="115">
        <v>1300</v>
      </c>
      <c r="F49" s="114">
        <v>1464</v>
      </c>
      <c r="G49" s="114">
        <v>1573</v>
      </c>
      <c r="H49" s="114">
        <v>1564</v>
      </c>
      <c r="I49" s="140">
        <v>1449</v>
      </c>
      <c r="J49" s="115">
        <v>-149</v>
      </c>
      <c r="K49" s="116">
        <v>-10.28295376121463</v>
      </c>
    </row>
    <row r="50" spans="1:11" ht="14.1" customHeight="1" x14ac:dyDescent="0.2">
      <c r="A50" s="306" t="s">
        <v>272</v>
      </c>
      <c r="B50" s="307" t="s">
        <v>273</v>
      </c>
      <c r="C50" s="308"/>
      <c r="D50" s="113">
        <v>0.98708487084870844</v>
      </c>
      <c r="E50" s="115">
        <v>107</v>
      </c>
      <c r="F50" s="114">
        <v>119</v>
      </c>
      <c r="G50" s="114">
        <v>119</v>
      </c>
      <c r="H50" s="114">
        <v>129</v>
      </c>
      <c r="I50" s="140">
        <v>119</v>
      </c>
      <c r="J50" s="115">
        <v>-12</v>
      </c>
      <c r="K50" s="116">
        <v>-10.084033613445378</v>
      </c>
    </row>
    <row r="51" spans="1:11" ht="14.1" customHeight="1" x14ac:dyDescent="0.2">
      <c r="A51" s="306" t="s">
        <v>274</v>
      </c>
      <c r="B51" s="307" t="s">
        <v>275</v>
      </c>
      <c r="C51" s="308"/>
      <c r="D51" s="113">
        <v>10.784132841328413</v>
      </c>
      <c r="E51" s="115">
        <v>1169</v>
      </c>
      <c r="F51" s="114">
        <v>1317</v>
      </c>
      <c r="G51" s="114">
        <v>1428</v>
      </c>
      <c r="H51" s="114">
        <v>1410</v>
      </c>
      <c r="I51" s="140">
        <v>1302</v>
      </c>
      <c r="J51" s="115">
        <v>-133</v>
      </c>
      <c r="K51" s="116">
        <v>-10.21505376344086</v>
      </c>
    </row>
    <row r="52" spans="1:11" ht="14.1" customHeight="1" x14ac:dyDescent="0.2">
      <c r="A52" s="306">
        <v>71</v>
      </c>
      <c r="B52" s="307" t="s">
        <v>276</v>
      </c>
      <c r="C52" s="308"/>
      <c r="D52" s="113">
        <v>13.763837638376383</v>
      </c>
      <c r="E52" s="115">
        <v>1492</v>
      </c>
      <c r="F52" s="114">
        <v>1537</v>
      </c>
      <c r="G52" s="114">
        <v>1537</v>
      </c>
      <c r="H52" s="114">
        <v>1521</v>
      </c>
      <c r="I52" s="140">
        <v>1524</v>
      </c>
      <c r="J52" s="115">
        <v>-32</v>
      </c>
      <c r="K52" s="116">
        <v>-2.0997375328083989</v>
      </c>
    </row>
    <row r="53" spans="1:11" ht="14.1" customHeight="1" x14ac:dyDescent="0.2">
      <c r="A53" s="306" t="s">
        <v>277</v>
      </c>
      <c r="B53" s="307" t="s">
        <v>278</v>
      </c>
      <c r="C53" s="308"/>
      <c r="D53" s="113">
        <v>0.96863468634686345</v>
      </c>
      <c r="E53" s="115">
        <v>105</v>
      </c>
      <c r="F53" s="114">
        <v>105</v>
      </c>
      <c r="G53" s="114">
        <v>105</v>
      </c>
      <c r="H53" s="114">
        <v>105</v>
      </c>
      <c r="I53" s="140">
        <v>104</v>
      </c>
      <c r="J53" s="115">
        <v>1</v>
      </c>
      <c r="K53" s="116">
        <v>0.96153846153846156</v>
      </c>
    </row>
    <row r="54" spans="1:11" ht="14.1" customHeight="1" x14ac:dyDescent="0.2">
      <c r="A54" s="306" t="s">
        <v>279</v>
      </c>
      <c r="B54" s="307" t="s">
        <v>280</v>
      </c>
      <c r="C54" s="308"/>
      <c r="D54" s="113">
        <v>11.845018450184503</v>
      </c>
      <c r="E54" s="115">
        <v>1284</v>
      </c>
      <c r="F54" s="114">
        <v>1323</v>
      </c>
      <c r="G54" s="114">
        <v>1329</v>
      </c>
      <c r="H54" s="114">
        <v>1312</v>
      </c>
      <c r="I54" s="140">
        <v>1323</v>
      </c>
      <c r="J54" s="115">
        <v>-39</v>
      </c>
      <c r="K54" s="116">
        <v>-2.947845804988662</v>
      </c>
    </row>
    <row r="55" spans="1:11" ht="14.1" customHeight="1" x14ac:dyDescent="0.2">
      <c r="A55" s="306">
        <v>72</v>
      </c>
      <c r="B55" s="307" t="s">
        <v>281</v>
      </c>
      <c r="C55" s="308"/>
      <c r="D55" s="113">
        <v>1.3560885608856088</v>
      </c>
      <c r="E55" s="115">
        <v>147</v>
      </c>
      <c r="F55" s="114">
        <v>150</v>
      </c>
      <c r="G55" s="114">
        <v>143</v>
      </c>
      <c r="H55" s="114">
        <v>140</v>
      </c>
      <c r="I55" s="140">
        <v>133</v>
      </c>
      <c r="J55" s="115">
        <v>14</v>
      </c>
      <c r="K55" s="116">
        <v>10.526315789473685</v>
      </c>
    </row>
    <row r="56" spans="1:11" ht="14.1" customHeight="1" x14ac:dyDescent="0.2">
      <c r="A56" s="306" t="s">
        <v>282</v>
      </c>
      <c r="B56" s="307" t="s">
        <v>283</v>
      </c>
      <c r="C56" s="308"/>
      <c r="D56" s="113">
        <v>0.14760147601476015</v>
      </c>
      <c r="E56" s="115">
        <v>16</v>
      </c>
      <c r="F56" s="114">
        <v>17</v>
      </c>
      <c r="G56" s="114">
        <v>16</v>
      </c>
      <c r="H56" s="114">
        <v>14</v>
      </c>
      <c r="I56" s="140">
        <v>14</v>
      </c>
      <c r="J56" s="115">
        <v>2</v>
      </c>
      <c r="K56" s="116">
        <v>14.285714285714286</v>
      </c>
    </row>
    <row r="57" spans="1:11" ht="14.1" customHeight="1" x14ac:dyDescent="0.2">
      <c r="A57" s="306" t="s">
        <v>284</v>
      </c>
      <c r="B57" s="307" t="s">
        <v>285</v>
      </c>
      <c r="C57" s="308"/>
      <c r="D57" s="113">
        <v>0.80258302583025831</v>
      </c>
      <c r="E57" s="115">
        <v>87</v>
      </c>
      <c r="F57" s="114">
        <v>84</v>
      </c>
      <c r="G57" s="114">
        <v>79</v>
      </c>
      <c r="H57" s="114">
        <v>76</v>
      </c>
      <c r="I57" s="140">
        <v>73</v>
      </c>
      <c r="J57" s="115">
        <v>14</v>
      </c>
      <c r="K57" s="116">
        <v>19.17808219178082</v>
      </c>
    </row>
    <row r="58" spans="1:11" ht="14.1" customHeight="1" x14ac:dyDescent="0.2">
      <c r="A58" s="306">
        <v>73</v>
      </c>
      <c r="B58" s="307" t="s">
        <v>286</v>
      </c>
      <c r="C58" s="308"/>
      <c r="D58" s="113">
        <v>0.88560885608856088</v>
      </c>
      <c r="E58" s="115">
        <v>96</v>
      </c>
      <c r="F58" s="114">
        <v>97</v>
      </c>
      <c r="G58" s="114">
        <v>91</v>
      </c>
      <c r="H58" s="114">
        <v>94</v>
      </c>
      <c r="I58" s="140">
        <v>99</v>
      </c>
      <c r="J58" s="115">
        <v>-3</v>
      </c>
      <c r="K58" s="116">
        <v>-3.0303030303030303</v>
      </c>
    </row>
    <row r="59" spans="1:11" ht="14.1" customHeight="1" x14ac:dyDescent="0.2">
      <c r="A59" s="306" t="s">
        <v>287</v>
      </c>
      <c r="B59" s="307" t="s">
        <v>288</v>
      </c>
      <c r="C59" s="308"/>
      <c r="D59" s="113">
        <v>0.67343173431734316</v>
      </c>
      <c r="E59" s="115">
        <v>73</v>
      </c>
      <c r="F59" s="114">
        <v>75</v>
      </c>
      <c r="G59" s="114">
        <v>66</v>
      </c>
      <c r="H59" s="114">
        <v>67</v>
      </c>
      <c r="I59" s="140">
        <v>71</v>
      </c>
      <c r="J59" s="115">
        <v>2</v>
      </c>
      <c r="K59" s="116">
        <v>2.816901408450704</v>
      </c>
    </row>
    <row r="60" spans="1:11" ht="14.1" customHeight="1" x14ac:dyDescent="0.2">
      <c r="A60" s="306">
        <v>81</v>
      </c>
      <c r="B60" s="307" t="s">
        <v>289</v>
      </c>
      <c r="C60" s="308"/>
      <c r="D60" s="113">
        <v>3.7730627306273061</v>
      </c>
      <c r="E60" s="115">
        <v>409</v>
      </c>
      <c r="F60" s="114">
        <v>408</v>
      </c>
      <c r="G60" s="114">
        <v>420</v>
      </c>
      <c r="H60" s="114">
        <v>409</v>
      </c>
      <c r="I60" s="140">
        <v>412</v>
      </c>
      <c r="J60" s="115">
        <v>-3</v>
      </c>
      <c r="K60" s="116">
        <v>-0.72815533980582525</v>
      </c>
    </row>
    <row r="61" spans="1:11" ht="14.1" customHeight="1" x14ac:dyDescent="0.2">
      <c r="A61" s="306" t="s">
        <v>290</v>
      </c>
      <c r="B61" s="307" t="s">
        <v>291</v>
      </c>
      <c r="C61" s="308"/>
      <c r="D61" s="113">
        <v>1.2730627306273063</v>
      </c>
      <c r="E61" s="115">
        <v>138</v>
      </c>
      <c r="F61" s="114">
        <v>137</v>
      </c>
      <c r="G61" s="114">
        <v>142</v>
      </c>
      <c r="H61" s="114">
        <v>148</v>
      </c>
      <c r="I61" s="140">
        <v>150</v>
      </c>
      <c r="J61" s="115">
        <v>-12</v>
      </c>
      <c r="K61" s="116">
        <v>-8</v>
      </c>
    </row>
    <row r="62" spans="1:11" ht="14.1" customHeight="1" x14ac:dyDescent="0.2">
      <c r="A62" s="306" t="s">
        <v>292</v>
      </c>
      <c r="B62" s="307" t="s">
        <v>293</v>
      </c>
      <c r="C62" s="308"/>
      <c r="D62" s="113">
        <v>1.4206642066420665</v>
      </c>
      <c r="E62" s="115">
        <v>154</v>
      </c>
      <c r="F62" s="114">
        <v>153</v>
      </c>
      <c r="G62" s="114">
        <v>157</v>
      </c>
      <c r="H62" s="114">
        <v>151</v>
      </c>
      <c r="I62" s="140">
        <v>152</v>
      </c>
      <c r="J62" s="115">
        <v>2</v>
      </c>
      <c r="K62" s="116">
        <v>1.3157894736842106</v>
      </c>
    </row>
    <row r="63" spans="1:11" ht="14.1" customHeight="1" x14ac:dyDescent="0.2">
      <c r="A63" s="306"/>
      <c r="B63" s="307" t="s">
        <v>294</v>
      </c>
      <c r="C63" s="308"/>
      <c r="D63" s="113">
        <v>1.3560885608856088</v>
      </c>
      <c r="E63" s="115">
        <v>147</v>
      </c>
      <c r="F63" s="114">
        <v>142</v>
      </c>
      <c r="G63" s="114">
        <v>147</v>
      </c>
      <c r="H63" s="114">
        <v>143</v>
      </c>
      <c r="I63" s="140">
        <v>144</v>
      </c>
      <c r="J63" s="115">
        <v>3</v>
      </c>
      <c r="K63" s="116">
        <v>2.0833333333333335</v>
      </c>
    </row>
    <row r="64" spans="1:11" ht="14.1" customHeight="1" x14ac:dyDescent="0.2">
      <c r="A64" s="306" t="s">
        <v>295</v>
      </c>
      <c r="B64" s="307" t="s">
        <v>296</v>
      </c>
      <c r="C64" s="308"/>
      <c r="D64" s="113">
        <v>0.11992619926199262</v>
      </c>
      <c r="E64" s="115">
        <v>13</v>
      </c>
      <c r="F64" s="114">
        <v>10</v>
      </c>
      <c r="G64" s="114">
        <v>8</v>
      </c>
      <c r="H64" s="114">
        <v>6</v>
      </c>
      <c r="I64" s="140">
        <v>6</v>
      </c>
      <c r="J64" s="115">
        <v>7</v>
      </c>
      <c r="K64" s="116">
        <v>116.66666666666667</v>
      </c>
    </row>
    <row r="65" spans="1:11" ht="14.1" customHeight="1" x14ac:dyDescent="0.2">
      <c r="A65" s="306" t="s">
        <v>297</v>
      </c>
      <c r="B65" s="307" t="s">
        <v>298</v>
      </c>
      <c r="C65" s="308"/>
      <c r="D65" s="113">
        <v>0.65498154981549817</v>
      </c>
      <c r="E65" s="115">
        <v>71</v>
      </c>
      <c r="F65" s="114">
        <v>71</v>
      </c>
      <c r="G65" s="114">
        <v>72</v>
      </c>
      <c r="H65" s="114">
        <v>68</v>
      </c>
      <c r="I65" s="140">
        <v>68</v>
      </c>
      <c r="J65" s="115">
        <v>3</v>
      </c>
      <c r="K65" s="116">
        <v>4.4117647058823533</v>
      </c>
    </row>
    <row r="66" spans="1:11" ht="14.1" customHeight="1" x14ac:dyDescent="0.2">
      <c r="A66" s="306">
        <v>82</v>
      </c>
      <c r="B66" s="307" t="s">
        <v>299</v>
      </c>
      <c r="C66" s="308"/>
      <c r="D66" s="113">
        <v>2.3154981549815496</v>
      </c>
      <c r="E66" s="115">
        <v>251</v>
      </c>
      <c r="F66" s="114">
        <v>267</v>
      </c>
      <c r="G66" s="114">
        <v>281</v>
      </c>
      <c r="H66" s="114">
        <v>267</v>
      </c>
      <c r="I66" s="140">
        <v>279</v>
      </c>
      <c r="J66" s="115">
        <v>-28</v>
      </c>
      <c r="K66" s="116">
        <v>-10.035842293906811</v>
      </c>
    </row>
    <row r="67" spans="1:11" ht="14.1" customHeight="1" x14ac:dyDescent="0.2">
      <c r="A67" s="306" t="s">
        <v>300</v>
      </c>
      <c r="B67" s="307" t="s">
        <v>301</v>
      </c>
      <c r="C67" s="308"/>
      <c r="D67" s="113">
        <v>0.78413284132841332</v>
      </c>
      <c r="E67" s="115">
        <v>85</v>
      </c>
      <c r="F67" s="114">
        <v>94</v>
      </c>
      <c r="G67" s="114">
        <v>106</v>
      </c>
      <c r="H67" s="114">
        <v>94</v>
      </c>
      <c r="I67" s="140">
        <v>96</v>
      </c>
      <c r="J67" s="115">
        <v>-11</v>
      </c>
      <c r="K67" s="116">
        <v>-11.458333333333334</v>
      </c>
    </row>
    <row r="68" spans="1:11" ht="14.1" customHeight="1" x14ac:dyDescent="0.2">
      <c r="A68" s="306" t="s">
        <v>302</v>
      </c>
      <c r="B68" s="307" t="s">
        <v>303</v>
      </c>
      <c r="C68" s="308"/>
      <c r="D68" s="113">
        <v>0.91328413284132837</v>
      </c>
      <c r="E68" s="115">
        <v>99</v>
      </c>
      <c r="F68" s="114">
        <v>106</v>
      </c>
      <c r="G68" s="114">
        <v>103</v>
      </c>
      <c r="H68" s="114">
        <v>98</v>
      </c>
      <c r="I68" s="140">
        <v>104</v>
      </c>
      <c r="J68" s="115">
        <v>-5</v>
      </c>
      <c r="K68" s="116">
        <v>-4.8076923076923075</v>
      </c>
    </row>
    <row r="69" spans="1:11" ht="14.1" customHeight="1" x14ac:dyDescent="0.2">
      <c r="A69" s="306">
        <v>83</v>
      </c>
      <c r="B69" s="307" t="s">
        <v>304</v>
      </c>
      <c r="C69" s="308"/>
      <c r="D69" s="113">
        <v>3.8745387453874538</v>
      </c>
      <c r="E69" s="115">
        <v>420</v>
      </c>
      <c r="F69" s="114">
        <v>416</v>
      </c>
      <c r="G69" s="114">
        <v>405</v>
      </c>
      <c r="H69" s="114">
        <v>388</v>
      </c>
      <c r="I69" s="140">
        <v>386</v>
      </c>
      <c r="J69" s="115">
        <v>34</v>
      </c>
      <c r="K69" s="116">
        <v>8.8082901554404138</v>
      </c>
    </row>
    <row r="70" spans="1:11" ht="14.1" customHeight="1" x14ac:dyDescent="0.2">
      <c r="A70" s="306" t="s">
        <v>305</v>
      </c>
      <c r="B70" s="307" t="s">
        <v>306</v>
      </c>
      <c r="C70" s="308"/>
      <c r="D70" s="113">
        <v>2.4538745387453873</v>
      </c>
      <c r="E70" s="115">
        <v>266</v>
      </c>
      <c r="F70" s="114">
        <v>262</v>
      </c>
      <c r="G70" s="114">
        <v>264</v>
      </c>
      <c r="H70" s="114">
        <v>256</v>
      </c>
      <c r="I70" s="140">
        <v>252</v>
      </c>
      <c r="J70" s="115">
        <v>14</v>
      </c>
      <c r="K70" s="116">
        <v>5.5555555555555554</v>
      </c>
    </row>
    <row r="71" spans="1:11" ht="14.1" customHeight="1" x14ac:dyDescent="0.2">
      <c r="A71" s="306"/>
      <c r="B71" s="307" t="s">
        <v>307</v>
      </c>
      <c r="C71" s="308"/>
      <c r="D71" s="113">
        <v>1.3929889298892988</v>
      </c>
      <c r="E71" s="115">
        <v>151</v>
      </c>
      <c r="F71" s="114">
        <v>156</v>
      </c>
      <c r="G71" s="114">
        <v>151</v>
      </c>
      <c r="H71" s="114">
        <v>151</v>
      </c>
      <c r="I71" s="140">
        <v>150</v>
      </c>
      <c r="J71" s="115">
        <v>1</v>
      </c>
      <c r="K71" s="116">
        <v>0.66666666666666663</v>
      </c>
    </row>
    <row r="72" spans="1:11" ht="14.1" customHeight="1" x14ac:dyDescent="0.2">
      <c r="A72" s="306">
        <v>84</v>
      </c>
      <c r="B72" s="307" t="s">
        <v>308</v>
      </c>
      <c r="C72" s="308"/>
      <c r="D72" s="113">
        <v>1.3929889298892988</v>
      </c>
      <c r="E72" s="115">
        <v>151</v>
      </c>
      <c r="F72" s="114">
        <v>147</v>
      </c>
      <c r="G72" s="114">
        <v>148</v>
      </c>
      <c r="H72" s="114">
        <v>144</v>
      </c>
      <c r="I72" s="140">
        <v>147</v>
      </c>
      <c r="J72" s="115">
        <v>4</v>
      </c>
      <c r="K72" s="116">
        <v>2.7210884353741496</v>
      </c>
    </row>
    <row r="73" spans="1:11" ht="14.1" customHeight="1" x14ac:dyDescent="0.2">
      <c r="A73" s="306" t="s">
        <v>309</v>
      </c>
      <c r="B73" s="307" t="s">
        <v>310</v>
      </c>
      <c r="C73" s="308"/>
      <c r="D73" s="113">
        <v>0.25830258302583026</v>
      </c>
      <c r="E73" s="115">
        <v>28</v>
      </c>
      <c r="F73" s="114">
        <v>21</v>
      </c>
      <c r="G73" s="114">
        <v>13</v>
      </c>
      <c r="H73" s="114">
        <v>15</v>
      </c>
      <c r="I73" s="140">
        <v>22</v>
      </c>
      <c r="J73" s="115">
        <v>6</v>
      </c>
      <c r="K73" s="116">
        <v>27.272727272727273</v>
      </c>
    </row>
    <row r="74" spans="1:11" ht="14.1" customHeight="1" x14ac:dyDescent="0.2">
      <c r="A74" s="306" t="s">
        <v>311</v>
      </c>
      <c r="B74" s="307" t="s">
        <v>312</v>
      </c>
      <c r="C74" s="308"/>
      <c r="D74" s="113">
        <v>0.14760147601476015</v>
      </c>
      <c r="E74" s="115">
        <v>16</v>
      </c>
      <c r="F74" s="114">
        <v>16</v>
      </c>
      <c r="G74" s="114">
        <v>15</v>
      </c>
      <c r="H74" s="114">
        <v>17</v>
      </c>
      <c r="I74" s="140">
        <v>17</v>
      </c>
      <c r="J74" s="115">
        <v>-1</v>
      </c>
      <c r="K74" s="116">
        <v>-5.882352941176471</v>
      </c>
    </row>
    <row r="75" spans="1:11" ht="14.1" customHeight="1" x14ac:dyDescent="0.2">
      <c r="A75" s="306" t="s">
        <v>313</v>
      </c>
      <c r="B75" s="307" t="s">
        <v>314</v>
      </c>
      <c r="C75" s="308"/>
      <c r="D75" s="113">
        <v>2.7675276752767528E-2</v>
      </c>
      <c r="E75" s="115">
        <v>3</v>
      </c>
      <c r="F75" s="114">
        <v>3</v>
      </c>
      <c r="G75" s="114">
        <v>7</v>
      </c>
      <c r="H75" s="114">
        <v>6</v>
      </c>
      <c r="I75" s="140">
        <v>4</v>
      </c>
      <c r="J75" s="115">
        <v>-1</v>
      </c>
      <c r="K75" s="116">
        <v>-25</v>
      </c>
    </row>
    <row r="76" spans="1:11" ht="14.1" customHeight="1" x14ac:dyDescent="0.2">
      <c r="A76" s="306">
        <v>91</v>
      </c>
      <c r="B76" s="307" t="s">
        <v>315</v>
      </c>
      <c r="C76" s="308"/>
      <c r="D76" s="113">
        <v>2.7675276752767528E-2</v>
      </c>
      <c r="E76" s="115">
        <v>3</v>
      </c>
      <c r="F76" s="114" t="s">
        <v>513</v>
      </c>
      <c r="G76" s="114" t="s">
        <v>513</v>
      </c>
      <c r="H76" s="114">
        <v>4</v>
      </c>
      <c r="I76" s="140">
        <v>5</v>
      </c>
      <c r="J76" s="115">
        <v>-2</v>
      </c>
      <c r="K76" s="116">
        <v>-40</v>
      </c>
    </row>
    <row r="77" spans="1:11" ht="14.1" customHeight="1" x14ac:dyDescent="0.2">
      <c r="A77" s="306">
        <v>92</v>
      </c>
      <c r="B77" s="307" t="s">
        <v>316</v>
      </c>
      <c r="C77" s="308"/>
      <c r="D77" s="113">
        <v>0.23985239852398524</v>
      </c>
      <c r="E77" s="115">
        <v>26</v>
      </c>
      <c r="F77" s="114">
        <v>26</v>
      </c>
      <c r="G77" s="114">
        <v>24</v>
      </c>
      <c r="H77" s="114">
        <v>29</v>
      </c>
      <c r="I77" s="140">
        <v>25</v>
      </c>
      <c r="J77" s="115">
        <v>1</v>
      </c>
      <c r="K77" s="116">
        <v>4</v>
      </c>
    </row>
    <row r="78" spans="1:11" ht="14.1" customHeight="1" x14ac:dyDescent="0.2">
      <c r="A78" s="306">
        <v>93</v>
      </c>
      <c r="B78" s="307" t="s">
        <v>317</v>
      </c>
      <c r="C78" s="308"/>
      <c r="D78" s="113">
        <v>0.14760147601476015</v>
      </c>
      <c r="E78" s="115">
        <v>16</v>
      </c>
      <c r="F78" s="114">
        <v>17</v>
      </c>
      <c r="G78" s="114">
        <v>18</v>
      </c>
      <c r="H78" s="114">
        <v>20</v>
      </c>
      <c r="I78" s="140">
        <v>18</v>
      </c>
      <c r="J78" s="115">
        <v>-2</v>
      </c>
      <c r="K78" s="116">
        <v>-11.111111111111111</v>
      </c>
    </row>
    <row r="79" spans="1:11" ht="14.1" customHeight="1" x14ac:dyDescent="0.2">
      <c r="A79" s="306">
        <v>94</v>
      </c>
      <c r="B79" s="307" t="s">
        <v>318</v>
      </c>
      <c r="C79" s="308"/>
      <c r="D79" s="113">
        <v>0.4151291512915129</v>
      </c>
      <c r="E79" s="115">
        <v>45</v>
      </c>
      <c r="F79" s="114">
        <v>47</v>
      </c>
      <c r="G79" s="114">
        <v>61</v>
      </c>
      <c r="H79" s="114">
        <v>48</v>
      </c>
      <c r="I79" s="140">
        <v>40</v>
      </c>
      <c r="J79" s="115">
        <v>5</v>
      </c>
      <c r="K79" s="116">
        <v>12.5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6.4667896678966788</v>
      </c>
      <c r="E81" s="143">
        <v>701</v>
      </c>
      <c r="F81" s="144">
        <v>731</v>
      </c>
      <c r="G81" s="144">
        <v>723</v>
      </c>
      <c r="H81" s="144">
        <v>734</v>
      </c>
      <c r="I81" s="145">
        <v>704</v>
      </c>
      <c r="J81" s="143">
        <v>-3</v>
      </c>
      <c r="K81" s="146">
        <v>-0.42613636363636365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2901</v>
      </c>
      <c r="G12" s="536">
        <v>2028</v>
      </c>
      <c r="H12" s="536">
        <v>3567</v>
      </c>
      <c r="I12" s="536">
        <v>2698</v>
      </c>
      <c r="J12" s="537">
        <v>3111</v>
      </c>
      <c r="K12" s="538">
        <v>-210</v>
      </c>
      <c r="L12" s="349">
        <v>-6.750241080038573</v>
      </c>
    </row>
    <row r="13" spans="1:17" s="110" customFormat="1" ht="15" customHeight="1" x14ac:dyDescent="0.2">
      <c r="A13" s="350" t="s">
        <v>344</v>
      </c>
      <c r="B13" s="351" t="s">
        <v>345</v>
      </c>
      <c r="C13" s="347"/>
      <c r="D13" s="347"/>
      <c r="E13" s="348"/>
      <c r="F13" s="536">
        <v>1666</v>
      </c>
      <c r="G13" s="536">
        <v>1036</v>
      </c>
      <c r="H13" s="536">
        <v>2003</v>
      </c>
      <c r="I13" s="536">
        <v>1560</v>
      </c>
      <c r="J13" s="537">
        <v>1813</v>
      </c>
      <c r="K13" s="538">
        <v>-147</v>
      </c>
      <c r="L13" s="349">
        <v>-8.1081081081081088</v>
      </c>
    </row>
    <row r="14" spans="1:17" s="110" customFormat="1" ht="22.5" customHeight="1" x14ac:dyDescent="0.2">
      <c r="A14" s="350"/>
      <c r="B14" s="351" t="s">
        <v>346</v>
      </c>
      <c r="C14" s="347"/>
      <c r="D14" s="347"/>
      <c r="E14" s="348"/>
      <c r="F14" s="536">
        <v>1235</v>
      </c>
      <c r="G14" s="536">
        <v>992</v>
      </c>
      <c r="H14" s="536">
        <v>1564</v>
      </c>
      <c r="I14" s="536">
        <v>1138</v>
      </c>
      <c r="J14" s="537">
        <v>1298</v>
      </c>
      <c r="K14" s="538">
        <v>-63</v>
      </c>
      <c r="L14" s="349">
        <v>-4.8536209553158702</v>
      </c>
    </row>
    <row r="15" spans="1:17" s="110" customFormat="1" ht="15" customHeight="1" x14ac:dyDescent="0.2">
      <c r="A15" s="350" t="s">
        <v>347</v>
      </c>
      <c r="B15" s="351" t="s">
        <v>108</v>
      </c>
      <c r="C15" s="347"/>
      <c r="D15" s="347"/>
      <c r="E15" s="348"/>
      <c r="F15" s="536">
        <v>604</v>
      </c>
      <c r="G15" s="536">
        <v>417</v>
      </c>
      <c r="H15" s="536">
        <v>1256</v>
      </c>
      <c r="I15" s="536">
        <v>555</v>
      </c>
      <c r="J15" s="537">
        <v>594</v>
      </c>
      <c r="K15" s="538">
        <v>10</v>
      </c>
      <c r="L15" s="349">
        <v>1.6835016835016836</v>
      </c>
    </row>
    <row r="16" spans="1:17" s="110" customFormat="1" ht="15" customHeight="1" x14ac:dyDescent="0.2">
      <c r="A16" s="350"/>
      <c r="B16" s="351" t="s">
        <v>109</v>
      </c>
      <c r="C16" s="347"/>
      <c r="D16" s="347"/>
      <c r="E16" s="348"/>
      <c r="F16" s="536">
        <v>1913</v>
      </c>
      <c r="G16" s="536">
        <v>1400</v>
      </c>
      <c r="H16" s="536">
        <v>1958</v>
      </c>
      <c r="I16" s="536">
        <v>1797</v>
      </c>
      <c r="J16" s="537">
        <v>2147</v>
      </c>
      <c r="K16" s="538">
        <v>-234</v>
      </c>
      <c r="L16" s="349">
        <v>-10.898928737773637</v>
      </c>
    </row>
    <row r="17" spans="1:12" s="110" customFormat="1" ht="15" customHeight="1" x14ac:dyDescent="0.2">
      <c r="A17" s="350"/>
      <c r="B17" s="351" t="s">
        <v>110</v>
      </c>
      <c r="C17" s="347"/>
      <c r="D17" s="347"/>
      <c r="E17" s="348"/>
      <c r="F17" s="536">
        <v>352</v>
      </c>
      <c r="G17" s="536">
        <v>187</v>
      </c>
      <c r="H17" s="536">
        <v>300</v>
      </c>
      <c r="I17" s="536">
        <v>294</v>
      </c>
      <c r="J17" s="537">
        <v>322</v>
      </c>
      <c r="K17" s="538">
        <v>30</v>
      </c>
      <c r="L17" s="349">
        <v>9.316770186335404</v>
      </c>
    </row>
    <row r="18" spans="1:12" s="110" customFormat="1" ht="15" customHeight="1" x14ac:dyDescent="0.2">
      <c r="A18" s="350"/>
      <c r="B18" s="351" t="s">
        <v>111</v>
      </c>
      <c r="C18" s="347"/>
      <c r="D18" s="347"/>
      <c r="E18" s="348"/>
      <c r="F18" s="536">
        <v>32</v>
      </c>
      <c r="G18" s="536">
        <v>24</v>
      </c>
      <c r="H18" s="536">
        <v>53</v>
      </c>
      <c r="I18" s="536">
        <v>52</v>
      </c>
      <c r="J18" s="537">
        <v>48</v>
      </c>
      <c r="K18" s="538">
        <v>-16</v>
      </c>
      <c r="L18" s="349">
        <v>-33.333333333333336</v>
      </c>
    </row>
    <row r="19" spans="1:12" s="110" customFormat="1" ht="15" customHeight="1" x14ac:dyDescent="0.2">
      <c r="A19" s="118" t="s">
        <v>113</v>
      </c>
      <c r="B19" s="119" t="s">
        <v>181</v>
      </c>
      <c r="C19" s="347"/>
      <c r="D19" s="347"/>
      <c r="E19" s="348"/>
      <c r="F19" s="536">
        <v>1902</v>
      </c>
      <c r="G19" s="536">
        <v>1248</v>
      </c>
      <c r="H19" s="536">
        <v>2531</v>
      </c>
      <c r="I19" s="536">
        <v>1811</v>
      </c>
      <c r="J19" s="537">
        <v>2101</v>
      </c>
      <c r="K19" s="538">
        <v>-199</v>
      </c>
      <c r="L19" s="349">
        <v>-9.4716801523084246</v>
      </c>
    </row>
    <row r="20" spans="1:12" s="110" customFormat="1" ht="15" customHeight="1" x14ac:dyDescent="0.2">
      <c r="A20" s="118"/>
      <c r="B20" s="119" t="s">
        <v>182</v>
      </c>
      <c r="C20" s="347"/>
      <c r="D20" s="347"/>
      <c r="E20" s="348"/>
      <c r="F20" s="536">
        <v>999</v>
      </c>
      <c r="G20" s="536">
        <v>780</v>
      </c>
      <c r="H20" s="536">
        <v>1036</v>
      </c>
      <c r="I20" s="536">
        <v>887</v>
      </c>
      <c r="J20" s="537">
        <v>1010</v>
      </c>
      <c r="K20" s="538">
        <v>-11</v>
      </c>
      <c r="L20" s="349">
        <v>-1.0891089108910892</v>
      </c>
    </row>
    <row r="21" spans="1:12" s="110" customFormat="1" ht="15" customHeight="1" x14ac:dyDescent="0.2">
      <c r="A21" s="118" t="s">
        <v>113</v>
      </c>
      <c r="B21" s="119" t="s">
        <v>116</v>
      </c>
      <c r="C21" s="347"/>
      <c r="D21" s="347"/>
      <c r="E21" s="348"/>
      <c r="F21" s="536">
        <v>1979</v>
      </c>
      <c r="G21" s="536">
        <v>1445</v>
      </c>
      <c r="H21" s="536">
        <v>2544</v>
      </c>
      <c r="I21" s="536">
        <v>1730</v>
      </c>
      <c r="J21" s="537">
        <v>2185</v>
      </c>
      <c r="K21" s="538">
        <v>-206</v>
      </c>
      <c r="L21" s="349">
        <v>-9.4279176201373005</v>
      </c>
    </row>
    <row r="22" spans="1:12" s="110" customFormat="1" ht="15" customHeight="1" x14ac:dyDescent="0.2">
      <c r="A22" s="118"/>
      <c r="B22" s="119" t="s">
        <v>117</v>
      </c>
      <c r="C22" s="347"/>
      <c r="D22" s="347"/>
      <c r="E22" s="348"/>
      <c r="F22" s="536">
        <v>921</v>
      </c>
      <c r="G22" s="536">
        <v>583</v>
      </c>
      <c r="H22" s="536">
        <v>1022</v>
      </c>
      <c r="I22" s="536">
        <v>965</v>
      </c>
      <c r="J22" s="537">
        <v>925</v>
      </c>
      <c r="K22" s="538">
        <v>-4</v>
      </c>
      <c r="L22" s="349">
        <v>-0.43243243243243246</v>
      </c>
    </row>
    <row r="23" spans="1:12" s="110" customFormat="1" ht="15" customHeight="1" x14ac:dyDescent="0.2">
      <c r="A23" s="352" t="s">
        <v>347</v>
      </c>
      <c r="B23" s="353" t="s">
        <v>193</v>
      </c>
      <c r="C23" s="354"/>
      <c r="D23" s="354"/>
      <c r="E23" s="355"/>
      <c r="F23" s="539">
        <v>63</v>
      </c>
      <c r="G23" s="539">
        <v>114</v>
      </c>
      <c r="H23" s="539">
        <v>691</v>
      </c>
      <c r="I23" s="539">
        <v>61</v>
      </c>
      <c r="J23" s="540">
        <v>143</v>
      </c>
      <c r="K23" s="541">
        <v>-80</v>
      </c>
      <c r="L23" s="356">
        <v>-55.944055944055947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40.200000000000003</v>
      </c>
      <c r="G25" s="542">
        <v>38.700000000000003</v>
      </c>
      <c r="H25" s="542">
        <v>44.2</v>
      </c>
      <c r="I25" s="542">
        <v>43.1</v>
      </c>
      <c r="J25" s="542">
        <v>35.700000000000003</v>
      </c>
      <c r="K25" s="543" t="s">
        <v>349</v>
      </c>
      <c r="L25" s="364">
        <v>4.5</v>
      </c>
    </row>
    <row r="26" spans="1:12" s="110" customFormat="1" ht="15" customHeight="1" x14ac:dyDescent="0.2">
      <c r="A26" s="365" t="s">
        <v>105</v>
      </c>
      <c r="B26" s="366" t="s">
        <v>345</v>
      </c>
      <c r="C26" s="362"/>
      <c r="D26" s="362"/>
      <c r="E26" s="363"/>
      <c r="F26" s="542">
        <v>38.700000000000003</v>
      </c>
      <c r="G26" s="542">
        <v>40.700000000000003</v>
      </c>
      <c r="H26" s="542">
        <v>44.8</v>
      </c>
      <c r="I26" s="542">
        <v>43.4</v>
      </c>
      <c r="J26" s="544">
        <v>34.5</v>
      </c>
      <c r="K26" s="543" t="s">
        <v>349</v>
      </c>
      <c r="L26" s="364">
        <v>4.2000000000000028</v>
      </c>
    </row>
    <row r="27" spans="1:12" s="110" customFormat="1" ht="15" customHeight="1" x14ac:dyDescent="0.2">
      <c r="A27" s="365"/>
      <c r="B27" s="366" t="s">
        <v>346</v>
      </c>
      <c r="C27" s="362"/>
      <c r="D27" s="362"/>
      <c r="E27" s="363"/>
      <c r="F27" s="542">
        <v>42.2</v>
      </c>
      <c r="G27" s="542">
        <v>36.4</v>
      </c>
      <c r="H27" s="542">
        <v>43.5</v>
      </c>
      <c r="I27" s="542">
        <v>42.6</v>
      </c>
      <c r="J27" s="542">
        <v>37.299999999999997</v>
      </c>
      <c r="K27" s="543" t="s">
        <v>349</v>
      </c>
      <c r="L27" s="364">
        <v>4.9000000000000057</v>
      </c>
    </row>
    <row r="28" spans="1:12" s="110" customFormat="1" ht="15" customHeight="1" x14ac:dyDescent="0.2">
      <c r="A28" s="365" t="s">
        <v>113</v>
      </c>
      <c r="B28" s="366" t="s">
        <v>108</v>
      </c>
      <c r="C28" s="362"/>
      <c r="D28" s="362"/>
      <c r="E28" s="363"/>
      <c r="F28" s="542">
        <v>47.9</v>
      </c>
      <c r="G28" s="542">
        <v>44.1</v>
      </c>
      <c r="H28" s="542">
        <v>49.7</v>
      </c>
      <c r="I28" s="542">
        <v>46.6</v>
      </c>
      <c r="J28" s="542">
        <v>45</v>
      </c>
      <c r="K28" s="543" t="s">
        <v>349</v>
      </c>
      <c r="L28" s="364">
        <v>2.8999999999999986</v>
      </c>
    </row>
    <row r="29" spans="1:12" s="110" customFormat="1" ht="11.25" x14ac:dyDescent="0.2">
      <c r="A29" s="365"/>
      <c r="B29" s="366" t="s">
        <v>109</v>
      </c>
      <c r="C29" s="362"/>
      <c r="D29" s="362"/>
      <c r="E29" s="363"/>
      <c r="F29" s="542">
        <v>38.700000000000003</v>
      </c>
      <c r="G29" s="542">
        <v>38.200000000000003</v>
      </c>
      <c r="H29" s="542">
        <v>41.5</v>
      </c>
      <c r="I29" s="542">
        <v>41.5</v>
      </c>
      <c r="J29" s="544">
        <v>33.299999999999997</v>
      </c>
      <c r="K29" s="543" t="s">
        <v>349</v>
      </c>
      <c r="L29" s="364">
        <v>5.4000000000000057</v>
      </c>
    </row>
    <row r="30" spans="1:12" s="110" customFormat="1" ht="15" customHeight="1" x14ac:dyDescent="0.2">
      <c r="A30" s="365"/>
      <c r="B30" s="366" t="s">
        <v>110</v>
      </c>
      <c r="C30" s="362"/>
      <c r="D30" s="362"/>
      <c r="E30" s="363"/>
      <c r="F30" s="542">
        <v>36</v>
      </c>
      <c r="G30" s="542">
        <v>32.799999999999997</v>
      </c>
      <c r="H30" s="542">
        <v>51.8</v>
      </c>
      <c r="I30" s="542">
        <v>47.8</v>
      </c>
      <c r="J30" s="542">
        <v>37.4</v>
      </c>
      <c r="K30" s="543" t="s">
        <v>349</v>
      </c>
      <c r="L30" s="364">
        <v>-1.3999999999999986</v>
      </c>
    </row>
    <row r="31" spans="1:12" s="110" customFormat="1" ht="15" customHeight="1" x14ac:dyDescent="0.2">
      <c r="A31" s="365"/>
      <c r="B31" s="366" t="s">
        <v>111</v>
      </c>
      <c r="C31" s="362"/>
      <c r="D31" s="362"/>
      <c r="E31" s="363"/>
      <c r="F31" s="542">
        <v>43.8</v>
      </c>
      <c r="G31" s="542">
        <v>41.7</v>
      </c>
      <c r="H31" s="542">
        <v>37.700000000000003</v>
      </c>
      <c r="I31" s="542">
        <v>36.5</v>
      </c>
      <c r="J31" s="542">
        <v>35.4</v>
      </c>
      <c r="K31" s="543" t="s">
        <v>349</v>
      </c>
      <c r="L31" s="364">
        <v>8.3999999999999986</v>
      </c>
    </row>
    <row r="32" spans="1:12" s="110" customFormat="1" ht="15" customHeight="1" x14ac:dyDescent="0.2">
      <c r="A32" s="367" t="s">
        <v>113</v>
      </c>
      <c r="B32" s="368" t="s">
        <v>181</v>
      </c>
      <c r="C32" s="362"/>
      <c r="D32" s="362"/>
      <c r="E32" s="363"/>
      <c r="F32" s="542">
        <v>39.6</v>
      </c>
      <c r="G32" s="542">
        <v>41.5</v>
      </c>
      <c r="H32" s="542">
        <v>47.1</v>
      </c>
      <c r="I32" s="542">
        <v>44.8</v>
      </c>
      <c r="J32" s="544">
        <v>35.4</v>
      </c>
      <c r="K32" s="543" t="s">
        <v>349</v>
      </c>
      <c r="L32" s="364">
        <v>4.2000000000000028</v>
      </c>
    </row>
    <row r="33" spans="1:12" s="110" customFormat="1" ht="15" customHeight="1" x14ac:dyDescent="0.2">
      <c r="A33" s="367"/>
      <c r="B33" s="368" t="s">
        <v>182</v>
      </c>
      <c r="C33" s="362"/>
      <c r="D33" s="362"/>
      <c r="E33" s="363"/>
      <c r="F33" s="542">
        <v>41.2</v>
      </c>
      <c r="G33" s="542">
        <v>34.6</v>
      </c>
      <c r="H33" s="542">
        <v>39</v>
      </c>
      <c r="I33" s="542">
        <v>39.700000000000003</v>
      </c>
      <c r="J33" s="542">
        <v>36.299999999999997</v>
      </c>
      <c r="K33" s="543" t="s">
        <v>349</v>
      </c>
      <c r="L33" s="364">
        <v>4.9000000000000057</v>
      </c>
    </row>
    <row r="34" spans="1:12" s="369" customFormat="1" ht="15" customHeight="1" x14ac:dyDescent="0.2">
      <c r="A34" s="367" t="s">
        <v>113</v>
      </c>
      <c r="B34" s="368" t="s">
        <v>116</v>
      </c>
      <c r="C34" s="362"/>
      <c r="D34" s="362"/>
      <c r="E34" s="363"/>
      <c r="F34" s="542">
        <v>34.4</v>
      </c>
      <c r="G34" s="542">
        <v>31.8</v>
      </c>
      <c r="H34" s="542">
        <v>38.299999999999997</v>
      </c>
      <c r="I34" s="542">
        <v>34.700000000000003</v>
      </c>
      <c r="J34" s="542">
        <v>29.9</v>
      </c>
      <c r="K34" s="543" t="s">
        <v>349</v>
      </c>
      <c r="L34" s="364">
        <v>4.5</v>
      </c>
    </row>
    <row r="35" spans="1:12" s="369" customFormat="1" ht="11.25" x14ac:dyDescent="0.2">
      <c r="A35" s="370"/>
      <c r="B35" s="371" t="s">
        <v>117</v>
      </c>
      <c r="C35" s="372"/>
      <c r="D35" s="372"/>
      <c r="E35" s="373"/>
      <c r="F35" s="545">
        <v>52.1</v>
      </c>
      <c r="G35" s="545">
        <v>54.9</v>
      </c>
      <c r="H35" s="545">
        <v>55.5</v>
      </c>
      <c r="I35" s="545">
        <v>57.7</v>
      </c>
      <c r="J35" s="546">
        <v>48.5</v>
      </c>
      <c r="K35" s="547" t="s">
        <v>349</v>
      </c>
      <c r="L35" s="374">
        <v>3.6000000000000014</v>
      </c>
    </row>
    <row r="36" spans="1:12" s="369" customFormat="1" ht="15.95" customHeight="1" x14ac:dyDescent="0.2">
      <c r="A36" s="375" t="s">
        <v>350</v>
      </c>
      <c r="B36" s="376"/>
      <c r="C36" s="377"/>
      <c r="D36" s="376"/>
      <c r="E36" s="378"/>
      <c r="F36" s="548">
        <v>2804</v>
      </c>
      <c r="G36" s="548">
        <v>1883</v>
      </c>
      <c r="H36" s="548">
        <v>2776</v>
      </c>
      <c r="I36" s="548">
        <v>2617</v>
      </c>
      <c r="J36" s="548">
        <v>2955</v>
      </c>
      <c r="K36" s="549">
        <v>-151</v>
      </c>
      <c r="L36" s="380">
        <v>-5.1099830795262271</v>
      </c>
    </row>
    <row r="37" spans="1:12" s="369" customFormat="1" ht="15.95" customHeight="1" x14ac:dyDescent="0.2">
      <c r="A37" s="381"/>
      <c r="B37" s="382" t="s">
        <v>113</v>
      </c>
      <c r="C37" s="382" t="s">
        <v>351</v>
      </c>
      <c r="D37" s="382"/>
      <c r="E37" s="383"/>
      <c r="F37" s="548">
        <v>1126</v>
      </c>
      <c r="G37" s="548">
        <v>728</v>
      </c>
      <c r="H37" s="548">
        <v>1227</v>
      </c>
      <c r="I37" s="548">
        <v>1127</v>
      </c>
      <c r="J37" s="548">
        <v>1054</v>
      </c>
      <c r="K37" s="549">
        <v>72</v>
      </c>
      <c r="L37" s="380">
        <v>6.8311195445920303</v>
      </c>
    </row>
    <row r="38" spans="1:12" s="369" customFormat="1" ht="15.95" customHeight="1" x14ac:dyDescent="0.2">
      <c r="A38" s="381"/>
      <c r="B38" s="384" t="s">
        <v>105</v>
      </c>
      <c r="C38" s="384" t="s">
        <v>106</v>
      </c>
      <c r="D38" s="385"/>
      <c r="E38" s="383"/>
      <c r="F38" s="548">
        <v>1609</v>
      </c>
      <c r="G38" s="548">
        <v>972</v>
      </c>
      <c r="H38" s="548">
        <v>1575</v>
      </c>
      <c r="I38" s="548">
        <v>1522</v>
      </c>
      <c r="J38" s="550">
        <v>1736</v>
      </c>
      <c r="K38" s="549">
        <v>-127</v>
      </c>
      <c r="L38" s="380">
        <v>-7.3156682027649769</v>
      </c>
    </row>
    <row r="39" spans="1:12" s="369" customFormat="1" ht="15.95" customHeight="1" x14ac:dyDescent="0.2">
      <c r="A39" s="381"/>
      <c r="B39" s="385"/>
      <c r="C39" s="382" t="s">
        <v>352</v>
      </c>
      <c r="D39" s="385"/>
      <c r="E39" s="383"/>
      <c r="F39" s="548">
        <v>622</v>
      </c>
      <c r="G39" s="548">
        <v>396</v>
      </c>
      <c r="H39" s="548">
        <v>705</v>
      </c>
      <c r="I39" s="548">
        <v>660</v>
      </c>
      <c r="J39" s="548">
        <v>599</v>
      </c>
      <c r="K39" s="549">
        <v>23</v>
      </c>
      <c r="L39" s="380">
        <v>3.8397328881469117</v>
      </c>
    </row>
    <row r="40" spans="1:12" s="369" customFormat="1" ht="15.95" customHeight="1" x14ac:dyDescent="0.2">
      <c r="A40" s="381"/>
      <c r="B40" s="384"/>
      <c r="C40" s="384" t="s">
        <v>107</v>
      </c>
      <c r="D40" s="385"/>
      <c r="E40" s="383"/>
      <c r="F40" s="548">
        <v>1195</v>
      </c>
      <c r="G40" s="548">
        <v>911</v>
      </c>
      <c r="H40" s="548">
        <v>1201</v>
      </c>
      <c r="I40" s="548">
        <v>1095</v>
      </c>
      <c r="J40" s="548">
        <v>1219</v>
      </c>
      <c r="K40" s="549">
        <v>-24</v>
      </c>
      <c r="L40" s="380">
        <v>-1.9688269073010665</v>
      </c>
    </row>
    <row r="41" spans="1:12" s="369" customFormat="1" ht="24" customHeight="1" x14ac:dyDescent="0.2">
      <c r="A41" s="381"/>
      <c r="B41" s="385"/>
      <c r="C41" s="382" t="s">
        <v>352</v>
      </c>
      <c r="D41" s="385"/>
      <c r="E41" s="383"/>
      <c r="F41" s="548">
        <v>504</v>
      </c>
      <c r="G41" s="548">
        <v>332</v>
      </c>
      <c r="H41" s="548">
        <v>522</v>
      </c>
      <c r="I41" s="548">
        <v>467</v>
      </c>
      <c r="J41" s="550">
        <v>455</v>
      </c>
      <c r="K41" s="549">
        <v>49</v>
      </c>
      <c r="L41" s="380">
        <v>10.76923076923077</v>
      </c>
    </row>
    <row r="42" spans="1:12" s="110" customFormat="1" ht="15" customHeight="1" x14ac:dyDescent="0.2">
      <c r="A42" s="381"/>
      <c r="B42" s="384" t="s">
        <v>113</v>
      </c>
      <c r="C42" s="384" t="s">
        <v>353</v>
      </c>
      <c r="D42" s="385"/>
      <c r="E42" s="383"/>
      <c r="F42" s="548">
        <v>526</v>
      </c>
      <c r="G42" s="548">
        <v>304</v>
      </c>
      <c r="H42" s="548">
        <v>576</v>
      </c>
      <c r="I42" s="548">
        <v>494</v>
      </c>
      <c r="J42" s="548">
        <v>480</v>
      </c>
      <c r="K42" s="549">
        <v>46</v>
      </c>
      <c r="L42" s="380">
        <v>9.5833333333333339</v>
      </c>
    </row>
    <row r="43" spans="1:12" s="110" customFormat="1" ht="15" customHeight="1" x14ac:dyDescent="0.2">
      <c r="A43" s="381"/>
      <c r="B43" s="385"/>
      <c r="C43" s="382" t="s">
        <v>352</v>
      </c>
      <c r="D43" s="385"/>
      <c r="E43" s="383"/>
      <c r="F43" s="548">
        <v>252</v>
      </c>
      <c r="G43" s="548">
        <v>134</v>
      </c>
      <c r="H43" s="548">
        <v>286</v>
      </c>
      <c r="I43" s="548">
        <v>230</v>
      </c>
      <c r="J43" s="548">
        <v>216</v>
      </c>
      <c r="K43" s="549">
        <v>36</v>
      </c>
      <c r="L43" s="380">
        <v>16.666666666666668</v>
      </c>
    </row>
    <row r="44" spans="1:12" s="110" customFormat="1" ht="15" customHeight="1" x14ac:dyDescent="0.2">
      <c r="A44" s="381"/>
      <c r="B44" s="384"/>
      <c r="C44" s="366" t="s">
        <v>109</v>
      </c>
      <c r="D44" s="385"/>
      <c r="E44" s="383"/>
      <c r="F44" s="548">
        <v>1896</v>
      </c>
      <c r="G44" s="548">
        <v>1369</v>
      </c>
      <c r="H44" s="548">
        <v>1848</v>
      </c>
      <c r="I44" s="548">
        <v>1778</v>
      </c>
      <c r="J44" s="550">
        <v>2106</v>
      </c>
      <c r="K44" s="549">
        <v>-210</v>
      </c>
      <c r="L44" s="380">
        <v>-9.9715099715099722</v>
      </c>
    </row>
    <row r="45" spans="1:12" s="110" customFormat="1" ht="15" customHeight="1" x14ac:dyDescent="0.2">
      <c r="A45" s="381"/>
      <c r="B45" s="385"/>
      <c r="C45" s="382" t="s">
        <v>352</v>
      </c>
      <c r="D45" s="385"/>
      <c r="E45" s="383"/>
      <c r="F45" s="548">
        <v>734</v>
      </c>
      <c r="G45" s="548">
        <v>523</v>
      </c>
      <c r="H45" s="548">
        <v>766</v>
      </c>
      <c r="I45" s="548">
        <v>738</v>
      </c>
      <c r="J45" s="548">
        <v>701</v>
      </c>
      <c r="K45" s="549">
        <v>33</v>
      </c>
      <c r="L45" s="380">
        <v>4.7075606276747504</v>
      </c>
    </row>
    <row r="46" spans="1:12" s="110" customFormat="1" ht="15" customHeight="1" x14ac:dyDescent="0.2">
      <c r="A46" s="381"/>
      <c r="B46" s="384"/>
      <c r="C46" s="366" t="s">
        <v>110</v>
      </c>
      <c r="D46" s="385"/>
      <c r="E46" s="383"/>
      <c r="F46" s="548">
        <v>350</v>
      </c>
      <c r="G46" s="548">
        <v>186</v>
      </c>
      <c r="H46" s="548">
        <v>299</v>
      </c>
      <c r="I46" s="548">
        <v>293</v>
      </c>
      <c r="J46" s="548">
        <v>321</v>
      </c>
      <c r="K46" s="549">
        <v>29</v>
      </c>
      <c r="L46" s="380">
        <v>9.0342679127725862</v>
      </c>
    </row>
    <row r="47" spans="1:12" s="110" customFormat="1" ht="15" customHeight="1" x14ac:dyDescent="0.2">
      <c r="A47" s="381"/>
      <c r="B47" s="385"/>
      <c r="C47" s="382" t="s">
        <v>352</v>
      </c>
      <c r="D47" s="385"/>
      <c r="E47" s="383"/>
      <c r="F47" s="548">
        <v>126</v>
      </c>
      <c r="G47" s="548">
        <v>61</v>
      </c>
      <c r="H47" s="548">
        <v>155</v>
      </c>
      <c r="I47" s="548">
        <v>140</v>
      </c>
      <c r="J47" s="550">
        <v>120</v>
      </c>
      <c r="K47" s="549">
        <v>6</v>
      </c>
      <c r="L47" s="380">
        <v>5</v>
      </c>
    </row>
    <row r="48" spans="1:12" s="110" customFormat="1" ht="15" customHeight="1" x14ac:dyDescent="0.2">
      <c r="A48" s="381"/>
      <c r="B48" s="385"/>
      <c r="C48" s="366" t="s">
        <v>111</v>
      </c>
      <c r="D48" s="386"/>
      <c r="E48" s="387"/>
      <c r="F48" s="548">
        <v>32</v>
      </c>
      <c r="G48" s="548">
        <v>24</v>
      </c>
      <c r="H48" s="548">
        <v>53</v>
      </c>
      <c r="I48" s="548">
        <v>52</v>
      </c>
      <c r="J48" s="548">
        <v>48</v>
      </c>
      <c r="K48" s="549">
        <v>-16</v>
      </c>
      <c r="L48" s="380">
        <v>-33.333333333333336</v>
      </c>
    </row>
    <row r="49" spans="1:12" s="110" customFormat="1" ht="15" customHeight="1" x14ac:dyDescent="0.2">
      <c r="A49" s="381"/>
      <c r="B49" s="385"/>
      <c r="C49" s="382" t="s">
        <v>352</v>
      </c>
      <c r="D49" s="385"/>
      <c r="E49" s="383"/>
      <c r="F49" s="548">
        <v>14</v>
      </c>
      <c r="G49" s="548">
        <v>10</v>
      </c>
      <c r="H49" s="548">
        <v>20</v>
      </c>
      <c r="I49" s="548">
        <v>19</v>
      </c>
      <c r="J49" s="548">
        <v>17</v>
      </c>
      <c r="K49" s="549">
        <v>-3</v>
      </c>
      <c r="L49" s="380">
        <v>-17.647058823529413</v>
      </c>
    </row>
    <row r="50" spans="1:12" s="110" customFormat="1" ht="15" customHeight="1" x14ac:dyDescent="0.2">
      <c r="A50" s="381"/>
      <c r="B50" s="384" t="s">
        <v>113</v>
      </c>
      <c r="C50" s="382" t="s">
        <v>181</v>
      </c>
      <c r="D50" s="385"/>
      <c r="E50" s="383"/>
      <c r="F50" s="548">
        <v>1809</v>
      </c>
      <c r="G50" s="548">
        <v>1117</v>
      </c>
      <c r="H50" s="548">
        <v>1771</v>
      </c>
      <c r="I50" s="548">
        <v>1735</v>
      </c>
      <c r="J50" s="550">
        <v>1951</v>
      </c>
      <c r="K50" s="549">
        <v>-142</v>
      </c>
      <c r="L50" s="380">
        <v>-7.2783188108662227</v>
      </c>
    </row>
    <row r="51" spans="1:12" s="110" customFormat="1" ht="15" customHeight="1" x14ac:dyDescent="0.2">
      <c r="A51" s="381"/>
      <c r="B51" s="385"/>
      <c r="C51" s="382" t="s">
        <v>352</v>
      </c>
      <c r="D51" s="385"/>
      <c r="E51" s="383"/>
      <c r="F51" s="548">
        <v>716</v>
      </c>
      <c r="G51" s="548">
        <v>463</v>
      </c>
      <c r="H51" s="548">
        <v>835</v>
      </c>
      <c r="I51" s="548">
        <v>777</v>
      </c>
      <c r="J51" s="548">
        <v>690</v>
      </c>
      <c r="K51" s="549">
        <v>26</v>
      </c>
      <c r="L51" s="380">
        <v>3.7681159420289854</v>
      </c>
    </row>
    <row r="52" spans="1:12" s="110" customFormat="1" ht="15" customHeight="1" x14ac:dyDescent="0.2">
      <c r="A52" s="381"/>
      <c r="B52" s="384"/>
      <c r="C52" s="382" t="s">
        <v>182</v>
      </c>
      <c r="D52" s="385"/>
      <c r="E52" s="383"/>
      <c r="F52" s="548">
        <v>995</v>
      </c>
      <c r="G52" s="548">
        <v>766</v>
      </c>
      <c r="H52" s="548">
        <v>1005</v>
      </c>
      <c r="I52" s="548">
        <v>882</v>
      </c>
      <c r="J52" s="548">
        <v>1004</v>
      </c>
      <c r="K52" s="549">
        <v>-9</v>
      </c>
      <c r="L52" s="380">
        <v>-0.89641434262948205</v>
      </c>
    </row>
    <row r="53" spans="1:12" s="269" customFormat="1" ht="11.25" customHeight="1" x14ac:dyDescent="0.2">
      <c r="A53" s="381"/>
      <c r="B53" s="385"/>
      <c r="C53" s="382" t="s">
        <v>352</v>
      </c>
      <c r="D53" s="385"/>
      <c r="E53" s="383"/>
      <c r="F53" s="548">
        <v>410</v>
      </c>
      <c r="G53" s="548">
        <v>265</v>
      </c>
      <c r="H53" s="548">
        <v>392</v>
      </c>
      <c r="I53" s="548">
        <v>350</v>
      </c>
      <c r="J53" s="550">
        <v>364</v>
      </c>
      <c r="K53" s="549">
        <v>46</v>
      </c>
      <c r="L53" s="380">
        <v>12.637362637362637</v>
      </c>
    </row>
    <row r="54" spans="1:12" s="151" customFormat="1" ht="12.75" customHeight="1" x14ac:dyDescent="0.2">
      <c r="A54" s="381"/>
      <c r="B54" s="384" t="s">
        <v>113</v>
      </c>
      <c r="C54" s="384" t="s">
        <v>116</v>
      </c>
      <c r="D54" s="385"/>
      <c r="E54" s="383"/>
      <c r="F54" s="548">
        <v>1895</v>
      </c>
      <c r="G54" s="548">
        <v>1322</v>
      </c>
      <c r="H54" s="548">
        <v>1826</v>
      </c>
      <c r="I54" s="548">
        <v>1660</v>
      </c>
      <c r="J54" s="548">
        <v>2039</v>
      </c>
      <c r="K54" s="549">
        <v>-144</v>
      </c>
      <c r="L54" s="380">
        <v>-7.0622854340362924</v>
      </c>
    </row>
    <row r="55" spans="1:12" ht="11.25" x14ac:dyDescent="0.2">
      <c r="A55" s="381"/>
      <c r="B55" s="385"/>
      <c r="C55" s="382" t="s">
        <v>352</v>
      </c>
      <c r="D55" s="385"/>
      <c r="E55" s="383"/>
      <c r="F55" s="548">
        <v>652</v>
      </c>
      <c r="G55" s="548">
        <v>420</v>
      </c>
      <c r="H55" s="548">
        <v>699</v>
      </c>
      <c r="I55" s="548">
        <v>576</v>
      </c>
      <c r="J55" s="548">
        <v>609</v>
      </c>
      <c r="K55" s="549">
        <v>43</v>
      </c>
      <c r="L55" s="380">
        <v>7.0607553366174054</v>
      </c>
    </row>
    <row r="56" spans="1:12" ht="14.25" customHeight="1" x14ac:dyDescent="0.2">
      <c r="A56" s="381"/>
      <c r="B56" s="385"/>
      <c r="C56" s="384" t="s">
        <v>117</v>
      </c>
      <c r="D56" s="385"/>
      <c r="E56" s="383"/>
      <c r="F56" s="548">
        <v>908</v>
      </c>
      <c r="G56" s="548">
        <v>561</v>
      </c>
      <c r="H56" s="548">
        <v>949</v>
      </c>
      <c r="I56" s="548">
        <v>954</v>
      </c>
      <c r="J56" s="548">
        <v>915</v>
      </c>
      <c r="K56" s="549">
        <v>-7</v>
      </c>
      <c r="L56" s="380">
        <v>-0.76502732240437155</v>
      </c>
    </row>
    <row r="57" spans="1:12" ht="18.75" customHeight="1" x14ac:dyDescent="0.2">
      <c r="A57" s="388"/>
      <c r="B57" s="389"/>
      <c r="C57" s="390" t="s">
        <v>352</v>
      </c>
      <c r="D57" s="389"/>
      <c r="E57" s="391"/>
      <c r="F57" s="551">
        <v>473</v>
      </c>
      <c r="G57" s="552">
        <v>308</v>
      </c>
      <c r="H57" s="552">
        <v>527</v>
      </c>
      <c r="I57" s="552">
        <v>550</v>
      </c>
      <c r="J57" s="552">
        <v>444</v>
      </c>
      <c r="K57" s="553">
        <f t="shared" ref="K57" si="0">IF(OR(F57=".",J57=".")=TRUE,".",IF(OR(F57="*",J57="*")=TRUE,"*",IF(AND(F57="-",J57="-")=TRUE,"-",IF(AND(ISNUMBER(J57),ISNUMBER(F57))=TRUE,IF(F57-J57=0,0,F57-J57),IF(ISNUMBER(F57)=TRUE,F57,-J57)))))</f>
        <v>29</v>
      </c>
      <c r="L57" s="392">
        <f t="shared" ref="L57" si="1">IF(K57 =".",".",IF(K57 ="*","*",IF(K57="-","-",IF(K57=0,0,IF(OR(J57="-",J57=".",F57="-",F57=".")=TRUE,"X",IF(J57=0,"0,0",IF(ABS(K57*100/J57)&gt;250,".X",(K57*100/J57))))))))</f>
        <v>6.5315315315315319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2901</v>
      </c>
      <c r="E11" s="114">
        <v>2028</v>
      </c>
      <c r="F11" s="114">
        <v>3567</v>
      </c>
      <c r="G11" s="114">
        <v>2698</v>
      </c>
      <c r="H11" s="140">
        <v>3111</v>
      </c>
      <c r="I11" s="115">
        <v>-210</v>
      </c>
      <c r="J11" s="116">
        <v>-6.750241080038573</v>
      </c>
    </row>
    <row r="12" spans="1:15" s="110" customFormat="1" ht="24.95" customHeight="1" x14ac:dyDescent="0.2">
      <c r="A12" s="193" t="s">
        <v>132</v>
      </c>
      <c r="B12" s="194" t="s">
        <v>133</v>
      </c>
      <c r="C12" s="113">
        <v>13.68493622888659</v>
      </c>
      <c r="D12" s="115">
        <v>397</v>
      </c>
      <c r="E12" s="114">
        <v>232</v>
      </c>
      <c r="F12" s="114">
        <v>429</v>
      </c>
      <c r="G12" s="114">
        <v>398</v>
      </c>
      <c r="H12" s="140">
        <v>315</v>
      </c>
      <c r="I12" s="115">
        <v>82</v>
      </c>
      <c r="J12" s="116">
        <v>26.031746031746032</v>
      </c>
    </row>
    <row r="13" spans="1:15" s="110" customFormat="1" ht="24.95" customHeight="1" x14ac:dyDescent="0.2">
      <c r="A13" s="193" t="s">
        <v>134</v>
      </c>
      <c r="B13" s="199" t="s">
        <v>214</v>
      </c>
      <c r="C13" s="113">
        <v>0.6894174422612892</v>
      </c>
      <c r="D13" s="115">
        <v>20</v>
      </c>
      <c r="E13" s="114">
        <v>8</v>
      </c>
      <c r="F13" s="114">
        <v>27</v>
      </c>
      <c r="G13" s="114">
        <v>8</v>
      </c>
      <c r="H13" s="140">
        <v>14</v>
      </c>
      <c r="I13" s="115">
        <v>6</v>
      </c>
      <c r="J13" s="116">
        <v>42.857142857142854</v>
      </c>
    </row>
    <row r="14" spans="1:15" s="287" customFormat="1" ht="24.95" customHeight="1" x14ac:dyDescent="0.2">
      <c r="A14" s="193" t="s">
        <v>215</v>
      </c>
      <c r="B14" s="199" t="s">
        <v>137</v>
      </c>
      <c r="C14" s="113">
        <v>12.202688728024819</v>
      </c>
      <c r="D14" s="115">
        <v>354</v>
      </c>
      <c r="E14" s="114">
        <v>116</v>
      </c>
      <c r="F14" s="114">
        <v>340</v>
      </c>
      <c r="G14" s="114">
        <v>216</v>
      </c>
      <c r="H14" s="140">
        <v>381</v>
      </c>
      <c r="I14" s="115">
        <v>-27</v>
      </c>
      <c r="J14" s="116">
        <v>-7.0866141732283463</v>
      </c>
      <c r="K14" s="110"/>
      <c r="L14" s="110"/>
      <c r="M14" s="110"/>
      <c r="N14" s="110"/>
      <c r="O14" s="110"/>
    </row>
    <row r="15" spans="1:15" s="110" customFormat="1" ht="24.95" customHeight="1" x14ac:dyDescent="0.2">
      <c r="A15" s="193" t="s">
        <v>216</v>
      </c>
      <c r="B15" s="199" t="s">
        <v>217</v>
      </c>
      <c r="C15" s="113">
        <v>2.2061358152361255</v>
      </c>
      <c r="D15" s="115">
        <v>64</v>
      </c>
      <c r="E15" s="114">
        <v>47</v>
      </c>
      <c r="F15" s="114">
        <v>201</v>
      </c>
      <c r="G15" s="114">
        <v>79</v>
      </c>
      <c r="H15" s="140">
        <v>72</v>
      </c>
      <c r="I15" s="115">
        <v>-8</v>
      </c>
      <c r="J15" s="116">
        <v>-11.111111111111111</v>
      </c>
    </row>
    <row r="16" spans="1:15" s="287" customFormat="1" ht="24.95" customHeight="1" x14ac:dyDescent="0.2">
      <c r="A16" s="193" t="s">
        <v>218</v>
      </c>
      <c r="B16" s="199" t="s">
        <v>141</v>
      </c>
      <c r="C16" s="113">
        <v>3.6194415718717683</v>
      </c>
      <c r="D16" s="115">
        <v>105</v>
      </c>
      <c r="E16" s="114">
        <v>44</v>
      </c>
      <c r="F16" s="114">
        <v>79</v>
      </c>
      <c r="G16" s="114">
        <v>93</v>
      </c>
      <c r="H16" s="140">
        <v>261</v>
      </c>
      <c r="I16" s="115">
        <v>-156</v>
      </c>
      <c r="J16" s="116">
        <v>-59.770114942528735</v>
      </c>
      <c r="K16" s="110"/>
      <c r="L16" s="110"/>
      <c r="M16" s="110"/>
      <c r="N16" s="110"/>
      <c r="O16" s="110"/>
    </row>
    <row r="17" spans="1:15" s="110" customFormat="1" ht="24.95" customHeight="1" x14ac:dyDescent="0.2">
      <c r="A17" s="193" t="s">
        <v>142</v>
      </c>
      <c r="B17" s="199" t="s">
        <v>220</v>
      </c>
      <c r="C17" s="113">
        <v>6.3771113409169251</v>
      </c>
      <c r="D17" s="115">
        <v>185</v>
      </c>
      <c r="E17" s="114">
        <v>25</v>
      </c>
      <c r="F17" s="114">
        <v>60</v>
      </c>
      <c r="G17" s="114">
        <v>44</v>
      </c>
      <c r="H17" s="140">
        <v>48</v>
      </c>
      <c r="I17" s="115">
        <v>137</v>
      </c>
      <c r="J17" s="116" t="s">
        <v>514</v>
      </c>
    </row>
    <row r="18" spans="1:15" s="287" customFormat="1" ht="24.95" customHeight="1" x14ac:dyDescent="0.2">
      <c r="A18" s="201" t="s">
        <v>144</v>
      </c>
      <c r="B18" s="202" t="s">
        <v>145</v>
      </c>
      <c r="C18" s="113">
        <v>7.514650120648052</v>
      </c>
      <c r="D18" s="115">
        <v>218</v>
      </c>
      <c r="E18" s="114">
        <v>113</v>
      </c>
      <c r="F18" s="114">
        <v>286</v>
      </c>
      <c r="G18" s="114">
        <v>208</v>
      </c>
      <c r="H18" s="140">
        <v>246</v>
      </c>
      <c r="I18" s="115">
        <v>-28</v>
      </c>
      <c r="J18" s="116">
        <v>-11.382113821138212</v>
      </c>
      <c r="K18" s="110"/>
      <c r="L18" s="110"/>
      <c r="M18" s="110"/>
      <c r="N18" s="110"/>
      <c r="O18" s="110"/>
    </row>
    <row r="19" spans="1:15" s="110" customFormat="1" ht="24.95" customHeight="1" x14ac:dyDescent="0.2">
      <c r="A19" s="193" t="s">
        <v>146</v>
      </c>
      <c r="B19" s="199" t="s">
        <v>147</v>
      </c>
      <c r="C19" s="113">
        <v>12.44398483281627</v>
      </c>
      <c r="D19" s="115">
        <v>361</v>
      </c>
      <c r="E19" s="114">
        <v>301</v>
      </c>
      <c r="F19" s="114">
        <v>450</v>
      </c>
      <c r="G19" s="114">
        <v>342</v>
      </c>
      <c r="H19" s="140">
        <v>351</v>
      </c>
      <c r="I19" s="115">
        <v>10</v>
      </c>
      <c r="J19" s="116">
        <v>2.8490028490028489</v>
      </c>
    </row>
    <row r="20" spans="1:15" s="287" customFormat="1" ht="24.95" customHeight="1" x14ac:dyDescent="0.2">
      <c r="A20" s="193" t="s">
        <v>148</v>
      </c>
      <c r="B20" s="199" t="s">
        <v>149</v>
      </c>
      <c r="C20" s="113">
        <v>4.7569803516028957</v>
      </c>
      <c r="D20" s="115">
        <v>138</v>
      </c>
      <c r="E20" s="114">
        <v>106</v>
      </c>
      <c r="F20" s="114">
        <v>202</v>
      </c>
      <c r="G20" s="114">
        <v>160</v>
      </c>
      <c r="H20" s="140">
        <v>181</v>
      </c>
      <c r="I20" s="115">
        <v>-43</v>
      </c>
      <c r="J20" s="116">
        <v>-23.756906077348066</v>
      </c>
      <c r="K20" s="110"/>
      <c r="L20" s="110"/>
      <c r="M20" s="110"/>
      <c r="N20" s="110"/>
      <c r="O20" s="110"/>
    </row>
    <row r="21" spans="1:15" s="110" customFormat="1" ht="24.95" customHeight="1" x14ac:dyDescent="0.2">
      <c r="A21" s="201" t="s">
        <v>150</v>
      </c>
      <c r="B21" s="202" t="s">
        <v>151</v>
      </c>
      <c r="C21" s="113">
        <v>9.3416063426404694</v>
      </c>
      <c r="D21" s="115">
        <v>271</v>
      </c>
      <c r="E21" s="114">
        <v>217</v>
      </c>
      <c r="F21" s="114">
        <v>323</v>
      </c>
      <c r="G21" s="114">
        <v>315</v>
      </c>
      <c r="H21" s="140">
        <v>315</v>
      </c>
      <c r="I21" s="115">
        <v>-44</v>
      </c>
      <c r="J21" s="116">
        <v>-13.968253968253968</v>
      </c>
    </row>
    <row r="22" spans="1:15" s="110" customFormat="1" ht="24.95" customHeight="1" x14ac:dyDescent="0.2">
      <c r="A22" s="201" t="s">
        <v>152</v>
      </c>
      <c r="B22" s="199" t="s">
        <v>153</v>
      </c>
      <c r="C22" s="113">
        <v>0.55153395380903136</v>
      </c>
      <c r="D22" s="115">
        <v>16</v>
      </c>
      <c r="E22" s="114">
        <v>19</v>
      </c>
      <c r="F22" s="114">
        <v>28</v>
      </c>
      <c r="G22" s="114">
        <v>20</v>
      </c>
      <c r="H22" s="140">
        <v>27</v>
      </c>
      <c r="I22" s="115">
        <v>-11</v>
      </c>
      <c r="J22" s="116">
        <v>-40.74074074074074</v>
      </c>
    </row>
    <row r="23" spans="1:15" s="110" customFormat="1" ht="24.95" customHeight="1" x14ac:dyDescent="0.2">
      <c r="A23" s="193" t="s">
        <v>154</v>
      </c>
      <c r="B23" s="199" t="s">
        <v>155</v>
      </c>
      <c r="C23" s="113">
        <v>1.0685970355049983</v>
      </c>
      <c r="D23" s="115">
        <v>31</v>
      </c>
      <c r="E23" s="114">
        <v>87</v>
      </c>
      <c r="F23" s="114">
        <v>33</v>
      </c>
      <c r="G23" s="114">
        <v>17</v>
      </c>
      <c r="H23" s="140">
        <v>30</v>
      </c>
      <c r="I23" s="115">
        <v>1</v>
      </c>
      <c r="J23" s="116">
        <v>3.3333333333333335</v>
      </c>
    </row>
    <row r="24" spans="1:15" s="110" customFormat="1" ht="24.95" customHeight="1" x14ac:dyDescent="0.2">
      <c r="A24" s="193" t="s">
        <v>156</v>
      </c>
      <c r="B24" s="199" t="s">
        <v>221</v>
      </c>
      <c r="C24" s="113">
        <v>4.9293347121682176</v>
      </c>
      <c r="D24" s="115">
        <v>143</v>
      </c>
      <c r="E24" s="114">
        <v>94</v>
      </c>
      <c r="F24" s="114">
        <v>149</v>
      </c>
      <c r="G24" s="114">
        <v>100</v>
      </c>
      <c r="H24" s="140">
        <v>146</v>
      </c>
      <c r="I24" s="115">
        <v>-3</v>
      </c>
      <c r="J24" s="116">
        <v>-2.0547945205479454</v>
      </c>
    </row>
    <row r="25" spans="1:15" s="110" customFormat="1" ht="24.95" customHeight="1" x14ac:dyDescent="0.2">
      <c r="A25" s="193" t="s">
        <v>222</v>
      </c>
      <c r="B25" s="204" t="s">
        <v>159</v>
      </c>
      <c r="C25" s="113">
        <v>3.9641502930024131</v>
      </c>
      <c r="D25" s="115">
        <v>115</v>
      </c>
      <c r="E25" s="114">
        <v>95</v>
      </c>
      <c r="F25" s="114">
        <v>140</v>
      </c>
      <c r="G25" s="114">
        <v>112</v>
      </c>
      <c r="H25" s="140">
        <v>126</v>
      </c>
      <c r="I25" s="115">
        <v>-11</v>
      </c>
      <c r="J25" s="116">
        <v>-8.7301587301587293</v>
      </c>
    </row>
    <row r="26" spans="1:15" s="110" customFormat="1" ht="24.95" customHeight="1" x14ac:dyDescent="0.2">
      <c r="A26" s="201">
        <v>782.78300000000002</v>
      </c>
      <c r="B26" s="203" t="s">
        <v>160</v>
      </c>
      <c r="C26" s="113">
        <v>3.6194415718717683</v>
      </c>
      <c r="D26" s="115">
        <v>105</v>
      </c>
      <c r="E26" s="114">
        <v>68</v>
      </c>
      <c r="F26" s="114">
        <v>155</v>
      </c>
      <c r="G26" s="114">
        <v>173</v>
      </c>
      <c r="H26" s="140">
        <v>179</v>
      </c>
      <c r="I26" s="115">
        <v>-74</v>
      </c>
      <c r="J26" s="116">
        <v>-41.340782122905026</v>
      </c>
    </row>
    <row r="27" spans="1:15" s="110" customFormat="1" ht="24.95" customHeight="1" x14ac:dyDescent="0.2">
      <c r="A27" s="193" t="s">
        <v>161</v>
      </c>
      <c r="B27" s="199" t="s">
        <v>162</v>
      </c>
      <c r="C27" s="113">
        <v>2.7231988969320922</v>
      </c>
      <c r="D27" s="115">
        <v>79</v>
      </c>
      <c r="E27" s="114">
        <v>68</v>
      </c>
      <c r="F27" s="114">
        <v>110</v>
      </c>
      <c r="G27" s="114">
        <v>68</v>
      </c>
      <c r="H27" s="140">
        <v>70</v>
      </c>
      <c r="I27" s="115">
        <v>9</v>
      </c>
      <c r="J27" s="116">
        <v>12.857142857142858</v>
      </c>
    </row>
    <row r="28" spans="1:15" s="110" customFormat="1" ht="24.95" customHeight="1" x14ac:dyDescent="0.2">
      <c r="A28" s="193" t="s">
        <v>163</v>
      </c>
      <c r="B28" s="199" t="s">
        <v>164</v>
      </c>
      <c r="C28" s="113">
        <v>3.5849706997587041</v>
      </c>
      <c r="D28" s="115">
        <v>104</v>
      </c>
      <c r="E28" s="114">
        <v>70</v>
      </c>
      <c r="F28" s="114">
        <v>183</v>
      </c>
      <c r="G28" s="114">
        <v>69</v>
      </c>
      <c r="H28" s="140">
        <v>117</v>
      </c>
      <c r="I28" s="115">
        <v>-13</v>
      </c>
      <c r="J28" s="116">
        <v>-11.111111111111111</v>
      </c>
    </row>
    <row r="29" spans="1:15" s="110" customFormat="1" ht="24.95" customHeight="1" x14ac:dyDescent="0.2">
      <c r="A29" s="193">
        <v>86</v>
      </c>
      <c r="B29" s="199" t="s">
        <v>165</v>
      </c>
      <c r="C29" s="113">
        <v>4.7914512237159599</v>
      </c>
      <c r="D29" s="115">
        <v>139</v>
      </c>
      <c r="E29" s="114">
        <v>160</v>
      </c>
      <c r="F29" s="114">
        <v>251</v>
      </c>
      <c r="G29" s="114">
        <v>164</v>
      </c>
      <c r="H29" s="140">
        <v>249</v>
      </c>
      <c r="I29" s="115">
        <v>-110</v>
      </c>
      <c r="J29" s="116">
        <v>-44.176706827309239</v>
      </c>
    </row>
    <row r="30" spans="1:15" s="110" customFormat="1" ht="24.95" customHeight="1" x14ac:dyDescent="0.2">
      <c r="A30" s="193">
        <v>87.88</v>
      </c>
      <c r="B30" s="204" t="s">
        <v>166</v>
      </c>
      <c r="C30" s="113">
        <v>7.6870044812133749</v>
      </c>
      <c r="D30" s="115">
        <v>223</v>
      </c>
      <c r="E30" s="114">
        <v>189</v>
      </c>
      <c r="F30" s="114">
        <v>320</v>
      </c>
      <c r="G30" s="114">
        <v>176</v>
      </c>
      <c r="H30" s="140">
        <v>156</v>
      </c>
      <c r="I30" s="115">
        <v>67</v>
      </c>
      <c r="J30" s="116">
        <v>42.948717948717949</v>
      </c>
    </row>
    <row r="31" spans="1:15" s="110" customFormat="1" ht="24.95" customHeight="1" x14ac:dyDescent="0.2">
      <c r="A31" s="193" t="s">
        <v>167</v>
      </c>
      <c r="B31" s="199" t="s">
        <v>168</v>
      </c>
      <c r="C31" s="113">
        <v>6.4460530851430544</v>
      </c>
      <c r="D31" s="115">
        <v>187</v>
      </c>
      <c r="E31" s="114">
        <v>85</v>
      </c>
      <c r="F31" s="114">
        <v>141</v>
      </c>
      <c r="G31" s="114">
        <v>152</v>
      </c>
      <c r="H31" s="140">
        <v>208</v>
      </c>
      <c r="I31" s="115">
        <v>-21</v>
      </c>
      <c r="J31" s="116">
        <v>-10.096153846153847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13.68493622888659</v>
      </c>
      <c r="D34" s="115">
        <v>397</v>
      </c>
      <c r="E34" s="114">
        <v>232</v>
      </c>
      <c r="F34" s="114">
        <v>429</v>
      </c>
      <c r="G34" s="114">
        <v>398</v>
      </c>
      <c r="H34" s="140">
        <v>315</v>
      </c>
      <c r="I34" s="115">
        <v>82</v>
      </c>
      <c r="J34" s="116">
        <v>26.031746031746032</v>
      </c>
    </row>
    <row r="35" spans="1:10" s="110" customFormat="1" ht="24.95" customHeight="1" x14ac:dyDescent="0.2">
      <c r="A35" s="292" t="s">
        <v>171</v>
      </c>
      <c r="B35" s="293" t="s">
        <v>172</v>
      </c>
      <c r="C35" s="113">
        <v>20.406756290934162</v>
      </c>
      <c r="D35" s="115">
        <v>592</v>
      </c>
      <c r="E35" s="114">
        <v>237</v>
      </c>
      <c r="F35" s="114">
        <v>653</v>
      </c>
      <c r="G35" s="114">
        <v>432</v>
      </c>
      <c r="H35" s="140">
        <v>641</v>
      </c>
      <c r="I35" s="115">
        <v>-49</v>
      </c>
      <c r="J35" s="116">
        <v>-7.6443057722308891</v>
      </c>
    </row>
    <row r="36" spans="1:10" s="110" customFormat="1" ht="24.95" customHeight="1" x14ac:dyDescent="0.2">
      <c r="A36" s="294" t="s">
        <v>173</v>
      </c>
      <c r="B36" s="295" t="s">
        <v>174</v>
      </c>
      <c r="C36" s="125">
        <v>65.908307480179246</v>
      </c>
      <c r="D36" s="143">
        <v>1912</v>
      </c>
      <c r="E36" s="144">
        <v>1559</v>
      </c>
      <c r="F36" s="144">
        <v>2485</v>
      </c>
      <c r="G36" s="144">
        <v>1868</v>
      </c>
      <c r="H36" s="145">
        <v>2155</v>
      </c>
      <c r="I36" s="143">
        <v>-243</v>
      </c>
      <c r="J36" s="146">
        <v>-11.276102088167054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2901</v>
      </c>
      <c r="F11" s="264">
        <v>2028</v>
      </c>
      <c r="G11" s="264">
        <v>3567</v>
      </c>
      <c r="H11" s="264">
        <v>2698</v>
      </c>
      <c r="I11" s="265">
        <v>3111</v>
      </c>
      <c r="J11" s="263">
        <v>-210</v>
      </c>
      <c r="K11" s="266">
        <v>-6.750241080038573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38.641847638745261</v>
      </c>
      <c r="E13" s="115">
        <v>1121</v>
      </c>
      <c r="F13" s="114">
        <v>728</v>
      </c>
      <c r="G13" s="114">
        <v>1211</v>
      </c>
      <c r="H13" s="114">
        <v>1117</v>
      </c>
      <c r="I13" s="140">
        <v>1003</v>
      </c>
      <c r="J13" s="115">
        <v>118</v>
      </c>
      <c r="K13" s="116">
        <v>11.764705882352942</v>
      </c>
    </row>
    <row r="14" spans="1:15" ht="15.95" customHeight="1" x14ac:dyDescent="0.2">
      <c r="A14" s="306" t="s">
        <v>230</v>
      </c>
      <c r="B14" s="307"/>
      <c r="C14" s="308"/>
      <c r="D14" s="113">
        <v>48.603929679420887</v>
      </c>
      <c r="E14" s="115">
        <v>1410</v>
      </c>
      <c r="F14" s="114">
        <v>1016</v>
      </c>
      <c r="G14" s="114">
        <v>1939</v>
      </c>
      <c r="H14" s="114">
        <v>1277</v>
      </c>
      <c r="I14" s="140">
        <v>1589</v>
      </c>
      <c r="J14" s="115">
        <v>-179</v>
      </c>
      <c r="K14" s="116">
        <v>-11.264946507237257</v>
      </c>
    </row>
    <row r="15" spans="1:15" ht="15.95" customHeight="1" x14ac:dyDescent="0.2">
      <c r="A15" s="306" t="s">
        <v>231</v>
      </c>
      <c r="B15" s="307"/>
      <c r="C15" s="308"/>
      <c r="D15" s="113">
        <v>5.7221647707687007</v>
      </c>
      <c r="E15" s="115">
        <v>166</v>
      </c>
      <c r="F15" s="114">
        <v>128</v>
      </c>
      <c r="G15" s="114">
        <v>171</v>
      </c>
      <c r="H15" s="114">
        <v>137</v>
      </c>
      <c r="I15" s="140">
        <v>235</v>
      </c>
      <c r="J15" s="115">
        <v>-69</v>
      </c>
      <c r="K15" s="116">
        <v>-29.361702127659573</v>
      </c>
    </row>
    <row r="16" spans="1:15" ht="15.95" customHeight="1" x14ac:dyDescent="0.2">
      <c r="A16" s="306" t="s">
        <v>232</v>
      </c>
      <c r="B16" s="307"/>
      <c r="C16" s="308"/>
      <c r="D16" s="113">
        <v>6.7907618062736983</v>
      </c>
      <c r="E16" s="115">
        <v>197</v>
      </c>
      <c r="F16" s="114">
        <v>148</v>
      </c>
      <c r="G16" s="114">
        <v>225</v>
      </c>
      <c r="H16" s="114">
        <v>156</v>
      </c>
      <c r="I16" s="140">
        <v>272</v>
      </c>
      <c r="J16" s="115">
        <v>-75</v>
      </c>
      <c r="K16" s="116">
        <v>-27.573529411764707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14.37435367114788</v>
      </c>
      <c r="E18" s="115">
        <v>417</v>
      </c>
      <c r="F18" s="114">
        <v>246</v>
      </c>
      <c r="G18" s="114">
        <v>522</v>
      </c>
      <c r="H18" s="114">
        <v>427</v>
      </c>
      <c r="I18" s="140">
        <v>350</v>
      </c>
      <c r="J18" s="115">
        <v>67</v>
      </c>
      <c r="K18" s="116">
        <v>19.142857142857142</v>
      </c>
    </row>
    <row r="19" spans="1:11" ht="14.1" customHeight="1" x14ac:dyDescent="0.2">
      <c r="A19" s="306" t="s">
        <v>235</v>
      </c>
      <c r="B19" s="307" t="s">
        <v>236</v>
      </c>
      <c r="C19" s="308"/>
      <c r="D19" s="113">
        <v>13.167873147190624</v>
      </c>
      <c r="E19" s="115">
        <v>382</v>
      </c>
      <c r="F19" s="114">
        <v>224</v>
      </c>
      <c r="G19" s="114">
        <v>409</v>
      </c>
      <c r="H19" s="114">
        <v>402</v>
      </c>
      <c r="I19" s="140">
        <v>313</v>
      </c>
      <c r="J19" s="115">
        <v>69</v>
      </c>
      <c r="K19" s="116">
        <v>22.044728434504794</v>
      </c>
    </row>
    <row r="20" spans="1:11" ht="14.1" customHeight="1" x14ac:dyDescent="0.2">
      <c r="A20" s="306">
        <v>12</v>
      </c>
      <c r="B20" s="307" t="s">
        <v>237</v>
      </c>
      <c r="C20" s="308"/>
      <c r="D20" s="113">
        <v>0.75835918648741818</v>
      </c>
      <c r="E20" s="115">
        <v>22</v>
      </c>
      <c r="F20" s="114">
        <v>27</v>
      </c>
      <c r="G20" s="114">
        <v>33</v>
      </c>
      <c r="H20" s="114">
        <v>39</v>
      </c>
      <c r="I20" s="140">
        <v>33</v>
      </c>
      <c r="J20" s="115">
        <v>-11</v>
      </c>
      <c r="K20" s="116">
        <v>-33.333333333333336</v>
      </c>
    </row>
    <row r="21" spans="1:11" ht="14.1" customHeight="1" x14ac:dyDescent="0.2">
      <c r="A21" s="306">
        <v>21</v>
      </c>
      <c r="B21" s="307" t="s">
        <v>238</v>
      </c>
      <c r="C21" s="308"/>
      <c r="D21" s="113">
        <v>0.1723543605653223</v>
      </c>
      <c r="E21" s="115">
        <v>5</v>
      </c>
      <c r="F21" s="114" t="s">
        <v>513</v>
      </c>
      <c r="G21" s="114">
        <v>7</v>
      </c>
      <c r="H21" s="114">
        <v>3</v>
      </c>
      <c r="I21" s="140">
        <v>8</v>
      </c>
      <c r="J21" s="115">
        <v>-3</v>
      </c>
      <c r="K21" s="116">
        <v>-37.5</v>
      </c>
    </row>
    <row r="22" spans="1:11" ht="14.1" customHeight="1" x14ac:dyDescent="0.2">
      <c r="A22" s="306">
        <v>22</v>
      </c>
      <c r="B22" s="307" t="s">
        <v>239</v>
      </c>
      <c r="C22" s="308"/>
      <c r="D22" s="113">
        <v>0.82730093071354704</v>
      </c>
      <c r="E22" s="115">
        <v>24</v>
      </c>
      <c r="F22" s="114">
        <v>23</v>
      </c>
      <c r="G22" s="114">
        <v>42</v>
      </c>
      <c r="H22" s="114">
        <v>30</v>
      </c>
      <c r="I22" s="140">
        <v>32</v>
      </c>
      <c r="J22" s="115">
        <v>-8</v>
      </c>
      <c r="K22" s="116">
        <v>-25</v>
      </c>
    </row>
    <row r="23" spans="1:11" ht="14.1" customHeight="1" x14ac:dyDescent="0.2">
      <c r="A23" s="306">
        <v>23</v>
      </c>
      <c r="B23" s="307" t="s">
        <v>240</v>
      </c>
      <c r="C23" s="308"/>
      <c r="D23" s="113">
        <v>2.8955532574974145</v>
      </c>
      <c r="E23" s="115">
        <v>84</v>
      </c>
      <c r="F23" s="114">
        <v>12</v>
      </c>
      <c r="G23" s="114">
        <v>17</v>
      </c>
      <c r="H23" s="114">
        <v>8</v>
      </c>
      <c r="I23" s="140">
        <v>20</v>
      </c>
      <c r="J23" s="115">
        <v>64</v>
      </c>
      <c r="K23" s="116" t="s">
        <v>514</v>
      </c>
    </row>
    <row r="24" spans="1:11" ht="14.1" customHeight="1" x14ac:dyDescent="0.2">
      <c r="A24" s="306">
        <v>24</v>
      </c>
      <c r="B24" s="307" t="s">
        <v>241</v>
      </c>
      <c r="C24" s="308"/>
      <c r="D24" s="113">
        <v>3.378145467080317</v>
      </c>
      <c r="E24" s="115">
        <v>98</v>
      </c>
      <c r="F24" s="114">
        <v>67</v>
      </c>
      <c r="G24" s="114">
        <v>115</v>
      </c>
      <c r="H24" s="114">
        <v>139</v>
      </c>
      <c r="I24" s="140">
        <v>165</v>
      </c>
      <c r="J24" s="115">
        <v>-67</v>
      </c>
      <c r="K24" s="116">
        <v>-40.606060606060609</v>
      </c>
    </row>
    <row r="25" spans="1:11" ht="14.1" customHeight="1" x14ac:dyDescent="0.2">
      <c r="A25" s="306">
        <v>25</v>
      </c>
      <c r="B25" s="307" t="s">
        <v>242</v>
      </c>
      <c r="C25" s="308"/>
      <c r="D25" s="113">
        <v>5.8600482592209584</v>
      </c>
      <c r="E25" s="115">
        <v>170</v>
      </c>
      <c r="F25" s="114">
        <v>58</v>
      </c>
      <c r="G25" s="114">
        <v>172</v>
      </c>
      <c r="H25" s="114">
        <v>124</v>
      </c>
      <c r="I25" s="140">
        <v>163</v>
      </c>
      <c r="J25" s="115">
        <v>7</v>
      </c>
      <c r="K25" s="116">
        <v>4.294478527607362</v>
      </c>
    </row>
    <row r="26" spans="1:11" ht="14.1" customHeight="1" x14ac:dyDescent="0.2">
      <c r="A26" s="306">
        <v>26</v>
      </c>
      <c r="B26" s="307" t="s">
        <v>243</v>
      </c>
      <c r="C26" s="308"/>
      <c r="D26" s="113">
        <v>2.3440193036883832</v>
      </c>
      <c r="E26" s="115">
        <v>68</v>
      </c>
      <c r="F26" s="114">
        <v>24</v>
      </c>
      <c r="G26" s="114">
        <v>58</v>
      </c>
      <c r="H26" s="114">
        <v>50</v>
      </c>
      <c r="I26" s="140">
        <v>61</v>
      </c>
      <c r="J26" s="115">
        <v>7</v>
      </c>
      <c r="K26" s="116">
        <v>11.475409836065573</v>
      </c>
    </row>
    <row r="27" spans="1:11" ht="14.1" customHeight="1" x14ac:dyDescent="0.2">
      <c r="A27" s="306">
        <v>27</v>
      </c>
      <c r="B27" s="307" t="s">
        <v>244</v>
      </c>
      <c r="C27" s="308"/>
      <c r="D27" s="113">
        <v>0.79283005860048261</v>
      </c>
      <c r="E27" s="115">
        <v>23</v>
      </c>
      <c r="F27" s="114">
        <v>17</v>
      </c>
      <c r="G27" s="114">
        <v>20</v>
      </c>
      <c r="H27" s="114">
        <v>21</v>
      </c>
      <c r="I27" s="140">
        <v>118</v>
      </c>
      <c r="J27" s="115">
        <v>-95</v>
      </c>
      <c r="K27" s="116">
        <v>-80.508474576271183</v>
      </c>
    </row>
    <row r="28" spans="1:11" ht="14.1" customHeight="1" x14ac:dyDescent="0.2">
      <c r="A28" s="306">
        <v>28</v>
      </c>
      <c r="B28" s="307" t="s">
        <v>245</v>
      </c>
      <c r="C28" s="308"/>
      <c r="D28" s="113">
        <v>0</v>
      </c>
      <c r="E28" s="115">
        <v>0</v>
      </c>
      <c r="F28" s="114" t="s">
        <v>513</v>
      </c>
      <c r="G28" s="114" t="s">
        <v>513</v>
      </c>
      <c r="H28" s="114">
        <v>3</v>
      </c>
      <c r="I28" s="140" t="s">
        <v>513</v>
      </c>
      <c r="J28" s="115" t="s">
        <v>513</v>
      </c>
      <c r="K28" s="116" t="s">
        <v>513</v>
      </c>
    </row>
    <row r="29" spans="1:11" ht="14.1" customHeight="1" x14ac:dyDescent="0.2">
      <c r="A29" s="306">
        <v>29</v>
      </c>
      <c r="B29" s="307" t="s">
        <v>246</v>
      </c>
      <c r="C29" s="308"/>
      <c r="D29" s="113">
        <v>5.2395725611857982</v>
      </c>
      <c r="E29" s="115">
        <v>152</v>
      </c>
      <c r="F29" s="114">
        <v>126</v>
      </c>
      <c r="G29" s="114">
        <v>236</v>
      </c>
      <c r="H29" s="114">
        <v>182</v>
      </c>
      <c r="I29" s="140">
        <v>175</v>
      </c>
      <c r="J29" s="115">
        <v>-23</v>
      </c>
      <c r="K29" s="116">
        <v>-13.142857142857142</v>
      </c>
    </row>
    <row r="30" spans="1:11" ht="14.1" customHeight="1" x14ac:dyDescent="0.2">
      <c r="A30" s="306" t="s">
        <v>247</v>
      </c>
      <c r="B30" s="307" t="s">
        <v>248</v>
      </c>
      <c r="C30" s="308"/>
      <c r="D30" s="113">
        <v>0.65494657014822477</v>
      </c>
      <c r="E30" s="115">
        <v>19</v>
      </c>
      <c r="F30" s="114">
        <v>17</v>
      </c>
      <c r="G30" s="114">
        <v>79</v>
      </c>
      <c r="H30" s="114">
        <v>31</v>
      </c>
      <c r="I30" s="140">
        <v>20</v>
      </c>
      <c r="J30" s="115">
        <v>-1</v>
      </c>
      <c r="K30" s="116">
        <v>-5</v>
      </c>
    </row>
    <row r="31" spans="1:11" ht="14.1" customHeight="1" x14ac:dyDescent="0.2">
      <c r="A31" s="306" t="s">
        <v>249</v>
      </c>
      <c r="B31" s="307" t="s">
        <v>250</v>
      </c>
      <c r="C31" s="308"/>
      <c r="D31" s="113">
        <v>4.4467425025853151</v>
      </c>
      <c r="E31" s="115">
        <v>129</v>
      </c>
      <c r="F31" s="114">
        <v>106</v>
      </c>
      <c r="G31" s="114">
        <v>141</v>
      </c>
      <c r="H31" s="114">
        <v>146</v>
      </c>
      <c r="I31" s="140">
        <v>149</v>
      </c>
      <c r="J31" s="115">
        <v>-20</v>
      </c>
      <c r="K31" s="116">
        <v>-13.422818791946309</v>
      </c>
    </row>
    <row r="32" spans="1:11" ht="14.1" customHeight="1" x14ac:dyDescent="0.2">
      <c r="A32" s="306">
        <v>31</v>
      </c>
      <c r="B32" s="307" t="s">
        <v>251</v>
      </c>
      <c r="C32" s="308"/>
      <c r="D32" s="113">
        <v>0.1723543605653223</v>
      </c>
      <c r="E32" s="115">
        <v>5</v>
      </c>
      <c r="F32" s="114">
        <v>6</v>
      </c>
      <c r="G32" s="114">
        <v>6</v>
      </c>
      <c r="H32" s="114">
        <v>6</v>
      </c>
      <c r="I32" s="140">
        <v>14</v>
      </c>
      <c r="J32" s="115">
        <v>-9</v>
      </c>
      <c r="K32" s="116">
        <v>-64.285714285714292</v>
      </c>
    </row>
    <row r="33" spans="1:11" ht="14.1" customHeight="1" x14ac:dyDescent="0.2">
      <c r="A33" s="306">
        <v>32</v>
      </c>
      <c r="B33" s="307" t="s">
        <v>252</v>
      </c>
      <c r="C33" s="308"/>
      <c r="D33" s="113">
        <v>3.2402619786280593</v>
      </c>
      <c r="E33" s="115">
        <v>94</v>
      </c>
      <c r="F33" s="114">
        <v>39</v>
      </c>
      <c r="G33" s="114">
        <v>106</v>
      </c>
      <c r="H33" s="114">
        <v>70</v>
      </c>
      <c r="I33" s="140">
        <v>85</v>
      </c>
      <c r="J33" s="115">
        <v>9</v>
      </c>
      <c r="K33" s="116">
        <v>10.588235294117647</v>
      </c>
    </row>
    <row r="34" spans="1:11" ht="14.1" customHeight="1" x14ac:dyDescent="0.2">
      <c r="A34" s="306">
        <v>33</v>
      </c>
      <c r="B34" s="307" t="s">
        <v>253</v>
      </c>
      <c r="C34" s="308"/>
      <c r="D34" s="113">
        <v>1.206480523957256</v>
      </c>
      <c r="E34" s="115">
        <v>35</v>
      </c>
      <c r="F34" s="114">
        <v>17</v>
      </c>
      <c r="G34" s="114">
        <v>62</v>
      </c>
      <c r="H34" s="114">
        <v>47</v>
      </c>
      <c r="I34" s="140">
        <v>43</v>
      </c>
      <c r="J34" s="115">
        <v>-8</v>
      </c>
      <c r="K34" s="116">
        <v>-18.604651162790699</v>
      </c>
    </row>
    <row r="35" spans="1:11" ht="14.1" customHeight="1" x14ac:dyDescent="0.2">
      <c r="A35" s="306">
        <v>34</v>
      </c>
      <c r="B35" s="307" t="s">
        <v>254</v>
      </c>
      <c r="C35" s="308"/>
      <c r="D35" s="113">
        <v>1.9993105825577386</v>
      </c>
      <c r="E35" s="115">
        <v>58</v>
      </c>
      <c r="F35" s="114">
        <v>31</v>
      </c>
      <c r="G35" s="114">
        <v>64</v>
      </c>
      <c r="H35" s="114">
        <v>43</v>
      </c>
      <c r="I35" s="140">
        <v>61</v>
      </c>
      <c r="J35" s="115">
        <v>-3</v>
      </c>
      <c r="K35" s="116">
        <v>-4.918032786885246</v>
      </c>
    </row>
    <row r="36" spans="1:11" ht="14.1" customHeight="1" x14ac:dyDescent="0.2">
      <c r="A36" s="306">
        <v>41</v>
      </c>
      <c r="B36" s="307" t="s">
        <v>255</v>
      </c>
      <c r="C36" s="308"/>
      <c r="D36" s="113">
        <v>0.27576697690451568</v>
      </c>
      <c r="E36" s="115">
        <v>8</v>
      </c>
      <c r="F36" s="114">
        <v>5</v>
      </c>
      <c r="G36" s="114">
        <v>14</v>
      </c>
      <c r="H36" s="114">
        <v>22</v>
      </c>
      <c r="I36" s="140">
        <v>10</v>
      </c>
      <c r="J36" s="115">
        <v>-2</v>
      </c>
      <c r="K36" s="116">
        <v>-20</v>
      </c>
    </row>
    <row r="37" spans="1:11" ht="14.1" customHeight="1" x14ac:dyDescent="0.2">
      <c r="A37" s="306">
        <v>42</v>
      </c>
      <c r="B37" s="307" t="s">
        <v>256</v>
      </c>
      <c r="C37" s="308"/>
      <c r="D37" s="113">
        <v>0.13788348845225784</v>
      </c>
      <c r="E37" s="115">
        <v>4</v>
      </c>
      <c r="F37" s="114">
        <v>0</v>
      </c>
      <c r="G37" s="114" t="s">
        <v>513</v>
      </c>
      <c r="H37" s="114" t="s">
        <v>513</v>
      </c>
      <c r="I37" s="140">
        <v>7</v>
      </c>
      <c r="J37" s="115">
        <v>-3</v>
      </c>
      <c r="K37" s="116">
        <v>-42.857142857142854</v>
      </c>
    </row>
    <row r="38" spans="1:11" ht="14.1" customHeight="1" x14ac:dyDescent="0.2">
      <c r="A38" s="306">
        <v>43</v>
      </c>
      <c r="B38" s="307" t="s">
        <v>257</v>
      </c>
      <c r="C38" s="308"/>
      <c r="D38" s="113">
        <v>0.48259220958290244</v>
      </c>
      <c r="E38" s="115">
        <v>14</v>
      </c>
      <c r="F38" s="114">
        <v>9</v>
      </c>
      <c r="G38" s="114">
        <v>21</v>
      </c>
      <c r="H38" s="114">
        <v>22</v>
      </c>
      <c r="I38" s="140">
        <v>19</v>
      </c>
      <c r="J38" s="115">
        <v>-5</v>
      </c>
      <c r="K38" s="116">
        <v>-26.315789473684209</v>
      </c>
    </row>
    <row r="39" spans="1:11" ht="14.1" customHeight="1" x14ac:dyDescent="0.2">
      <c r="A39" s="306">
        <v>51</v>
      </c>
      <c r="B39" s="307" t="s">
        <v>258</v>
      </c>
      <c r="C39" s="308"/>
      <c r="D39" s="113">
        <v>3.1368493622888658</v>
      </c>
      <c r="E39" s="115">
        <v>91</v>
      </c>
      <c r="F39" s="114">
        <v>85</v>
      </c>
      <c r="G39" s="114">
        <v>111</v>
      </c>
      <c r="H39" s="114">
        <v>88</v>
      </c>
      <c r="I39" s="140">
        <v>115</v>
      </c>
      <c r="J39" s="115">
        <v>-24</v>
      </c>
      <c r="K39" s="116">
        <v>-20.869565217391305</v>
      </c>
    </row>
    <row r="40" spans="1:11" ht="14.1" customHeight="1" x14ac:dyDescent="0.2">
      <c r="A40" s="306" t="s">
        <v>259</v>
      </c>
      <c r="B40" s="307" t="s">
        <v>260</v>
      </c>
      <c r="C40" s="308"/>
      <c r="D40" s="113">
        <v>2.7231988969320922</v>
      </c>
      <c r="E40" s="115">
        <v>79</v>
      </c>
      <c r="F40" s="114">
        <v>78</v>
      </c>
      <c r="G40" s="114">
        <v>98</v>
      </c>
      <c r="H40" s="114">
        <v>77</v>
      </c>
      <c r="I40" s="140">
        <v>99</v>
      </c>
      <c r="J40" s="115">
        <v>-20</v>
      </c>
      <c r="K40" s="116">
        <v>-20.202020202020201</v>
      </c>
    </row>
    <row r="41" spans="1:11" ht="14.1" customHeight="1" x14ac:dyDescent="0.2">
      <c r="A41" s="306"/>
      <c r="B41" s="307" t="s">
        <v>261</v>
      </c>
      <c r="C41" s="308"/>
      <c r="D41" s="113">
        <v>2.1371940710099966</v>
      </c>
      <c r="E41" s="115">
        <v>62</v>
      </c>
      <c r="F41" s="114">
        <v>38</v>
      </c>
      <c r="G41" s="114">
        <v>59</v>
      </c>
      <c r="H41" s="114">
        <v>45</v>
      </c>
      <c r="I41" s="140">
        <v>66</v>
      </c>
      <c r="J41" s="115">
        <v>-4</v>
      </c>
      <c r="K41" s="116">
        <v>-6.0606060606060606</v>
      </c>
    </row>
    <row r="42" spans="1:11" ht="14.1" customHeight="1" x14ac:dyDescent="0.2">
      <c r="A42" s="306">
        <v>52</v>
      </c>
      <c r="B42" s="307" t="s">
        <v>262</v>
      </c>
      <c r="C42" s="308"/>
      <c r="D42" s="113">
        <v>4.5846259910375728</v>
      </c>
      <c r="E42" s="115">
        <v>133</v>
      </c>
      <c r="F42" s="114">
        <v>80</v>
      </c>
      <c r="G42" s="114">
        <v>140</v>
      </c>
      <c r="H42" s="114">
        <v>119</v>
      </c>
      <c r="I42" s="140">
        <v>132</v>
      </c>
      <c r="J42" s="115">
        <v>1</v>
      </c>
      <c r="K42" s="116">
        <v>0.75757575757575757</v>
      </c>
    </row>
    <row r="43" spans="1:11" ht="14.1" customHeight="1" x14ac:dyDescent="0.2">
      <c r="A43" s="306" t="s">
        <v>263</v>
      </c>
      <c r="B43" s="307" t="s">
        <v>264</v>
      </c>
      <c r="C43" s="308"/>
      <c r="D43" s="113">
        <v>3.9641502930024131</v>
      </c>
      <c r="E43" s="115">
        <v>115</v>
      </c>
      <c r="F43" s="114">
        <v>72</v>
      </c>
      <c r="G43" s="114">
        <v>126</v>
      </c>
      <c r="H43" s="114">
        <v>108</v>
      </c>
      <c r="I43" s="140">
        <v>108</v>
      </c>
      <c r="J43" s="115">
        <v>7</v>
      </c>
      <c r="K43" s="116">
        <v>6.4814814814814818</v>
      </c>
    </row>
    <row r="44" spans="1:11" ht="14.1" customHeight="1" x14ac:dyDescent="0.2">
      <c r="A44" s="306">
        <v>53</v>
      </c>
      <c r="B44" s="307" t="s">
        <v>265</v>
      </c>
      <c r="C44" s="308"/>
      <c r="D44" s="113">
        <v>0.37917959324370909</v>
      </c>
      <c r="E44" s="115">
        <v>11</v>
      </c>
      <c r="F44" s="114">
        <v>18</v>
      </c>
      <c r="G44" s="114">
        <v>21</v>
      </c>
      <c r="H44" s="114">
        <v>19</v>
      </c>
      <c r="I44" s="140">
        <v>21</v>
      </c>
      <c r="J44" s="115">
        <v>-10</v>
      </c>
      <c r="K44" s="116">
        <v>-47.61904761904762</v>
      </c>
    </row>
    <row r="45" spans="1:11" ht="14.1" customHeight="1" x14ac:dyDescent="0.2">
      <c r="A45" s="306" t="s">
        <v>266</v>
      </c>
      <c r="B45" s="307" t="s">
        <v>267</v>
      </c>
      <c r="C45" s="308"/>
      <c r="D45" s="113">
        <v>0.31023784901758017</v>
      </c>
      <c r="E45" s="115">
        <v>9</v>
      </c>
      <c r="F45" s="114">
        <v>18</v>
      </c>
      <c r="G45" s="114">
        <v>21</v>
      </c>
      <c r="H45" s="114">
        <v>19</v>
      </c>
      <c r="I45" s="140">
        <v>21</v>
      </c>
      <c r="J45" s="115">
        <v>-12</v>
      </c>
      <c r="K45" s="116">
        <v>-57.142857142857146</v>
      </c>
    </row>
    <row r="46" spans="1:11" ht="14.1" customHeight="1" x14ac:dyDescent="0.2">
      <c r="A46" s="306">
        <v>54</v>
      </c>
      <c r="B46" s="307" t="s">
        <v>268</v>
      </c>
      <c r="C46" s="308"/>
      <c r="D46" s="113">
        <v>2.3784901758014478</v>
      </c>
      <c r="E46" s="115">
        <v>69</v>
      </c>
      <c r="F46" s="114">
        <v>68</v>
      </c>
      <c r="G46" s="114">
        <v>113</v>
      </c>
      <c r="H46" s="114">
        <v>70</v>
      </c>
      <c r="I46" s="140">
        <v>87</v>
      </c>
      <c r="J46" s="115">
        <v>-18</v>
      </c>
      <c r="K46" s="116">
        <v>-20.689655172413794</v>
      </c>
    </row>
    <row r="47" spans="1:11" ht="14.1" customHeight="1" x14ac:dyDescent="0.2">
      <c r="A47" s="306">
        <v>61</v>
      </c>
      <c r="B47" s="307" t="s">
        <v>269</v>
      </c>
      <c r="C47" s="308"/>
      <c r="D47" s="113">
        <v>2.0337814546708031</v>
      </c>
      <c r="E47" s="115">
        <v>59</v>
      </c>
      <c r="F47" s="114">
        <v>28</v>
      </c>
      <c r="G47" s="114">
        <v>41</v>
      </c>
      <c r="H47" s="114">
        <v>35</v>
      </c>
      <c r="I47" s="140">
        <v>54</v>
      </c>
      <c r="J47" s="115">
        <v>5</v>
      </c>
      <c r="K47" s="116">
        <v>9.2592592592592595</v>
      </c>
    </row>
    <row r="48" spans="1:11" ht="14.1" customHeight="1" x14ac:dyDescent="0.2">
      <c r="A48" s="306">
        <v>62</v>
      </c>
      <c r="B48" s="307" t="s">
        <v>270</v>
      </c>
      <c r="C48" s="308"/>
      <c r="D48" s="113">
        <v>6.7562909341606341</v>
      </c>
      <c r="E48" s="115">
        <v>196</v>
      </c>
      <c r="F48" s="114">
        <v>158</v>
      </c>
      <c r="G48" s="114">
        <v>230</v>
      </c>
      <c r="H48" s="114">
        <v>193</v>
      </c>
      <c r="I48" s="140">
        <v>191</v>
      </c>
      <c r="J48" s="115">
        <v>5</v>
      </c>
      <c r="K48" s="116">
        <v>2.6178010471204187</v>
      </c>
    </row>
    <row r="49" spans="1:11" ht="14.1" customHeight="1" x14ac:dyDescent="0.2">
      <c r="A49" s="306">
        <v>63</v>
      </c>
      <c r="B49" s="307" t="s">
        <v>271</v>
      </c>
      <c r="C49" s="308"/>
      <c r="D49" s="113">
        <v>5.4808686659772494</v>
      </c>
      <c r="E49" s="115">
        <v>159</v>
      </c>
      <c r="F49" s="114">
        <v>116</v>
      </c>
      <c r="G49" s="114">
        <v>183</v>
      </c>
      <c r="H49" s="114">
        <v>176</v>
      </c>
      <c r="I49" s="140">
        <v>168</v>
      </c>
      <c r="J49" s="115">
        <v>-9</v>
      </c>
      <c r="K49" s="116">
        <v>-5.3571428571428568</v>
      </c>
    </row>
    <row r="50" spans="1:11" ht="14.1" customHeight="1" x14ac:dyDescent="0.2">
      <c r="A50" s="306" t="s">
        <v>272</v>
      </c>
      <c r="B50" s="307" t="s">
        <v>273</v>
      </c>
      <c r="C50" s="308"/>
      <c r="D50" s="113">
        <v>0.93071354705274045</v>
      </c>
      <c r="E50" s="115">
        <v>27</v>
      </c>
      <c r="F50" s="114">
        <v>28</v>
      </c>
      <c r="G50" s="114">
        <v>60</v>
      </c>
      <c r="H50" s="114">
        <v>38</v>
      </c>
      <c r="I50" s="140">
        <v>32</v>
      </c>
      <c r="J50" s="115">
        <v>-5</v>
      </c>
      <c r="K50" s="116">
        <v>-15.625</v>
      </c>
    </row>
    <row r="51" spans="1:11" ht="14.1" customHeight="1" x14ac:dyDescent="0.2">
      <c r="A51" s="306" t="s">
        <v>274</v>
      </c>
      <c r="B51" s="307" t="s">
        <v>275</v>
      </c>
      <c r="C51" s="308"/>
      <c r="D51" s="113">
        <v>4.1020337814546712</v>
      </c>
      <c r="E51" s="115">
        <v>119</v>
      </c>
      <c r="F51" s="114">
        <v>77</v>
      </c>
      <c r="G51" s="114">
        <v>114</v>
      </c>
      <c r="H51" s="114">
        <v>134</v>
      </c>
      <c r="I51" s="140">
        <v>130</v>
      </c>
      <c r="J51" s="115">
        <v>-11</v>
      </c>
      <c r="K51" s="116">
        <v>-8.4615384615384617</v>
      </c>
    </row>
    <row r="52" spans="1:11" ht="14.1" customHeight="1" x14ac:dyDescent="0.2">
      <c r="A52" s="306">
        <v>71</v>
      </c>
      <c r="B52" s="307" t="s">
        <v>276</v>
      </c>
      <c r="C52" s="308"/>
      <c r="D52" s="113">
        <v>8.4798345398138579</v>
      </c>
      <c r="E52" s="115">
        <v>246</v>
      </c>
      <c r="F52" s="114">
        <v>147</v>
      </c>
      <c r="G52" s="114">
        <v>257</v>
      </c>
      <c r="H52" s="114">
        <v>193</v>
      </c>
      <c r="I52" s="140">
        <v>236</v>
      </c>
      <c r="J52" s="115">
        <v>10</v>
      </c>
      <c r="K52" s="116">
        <v>4.2372881355932206</v>
      </c>
    </row>
    <row r="53" spans="1:11" ht="14.1" customHeight="1" x14ac:dyDescent="0.2">
      <c r="A53" s="306" t="s">
        <v>277</v>
      </c>
      <c r="B53" s="307" t="s">
        <v>278</v>
      </c>
      <c r="C53" s="308"/>
      <c r="D53" s="113">
        <v>1.4477766287487073</v>
      </c>
      <c r="E53" s="115">
        <v>42</v>
      </c>
      <c r="F53" s="114">
        <v>29</v>
      </c>
      <c r="G53" s="114">
        <v>55</v>
      </c>
      <c r="H53" s="114">
        <v>45</v>
      </c>
      <c r="I53" s="140">
        <v>59</v>
      </c>
      <c r="J53" s="115">
        <v>-17</v>
      </c>
      <c r="K53" s="116">
        <v>-28.8135593220339</v>
      </c>
    </row>
    <row r="54" spans="1:11" ht="14.1" customHeight="1" x14ac:dyDescent="0.2">
      <c r="A54" s="306" t="s">
        <v>279</v>
      </c>
      <c r="B54" s="307" t="s">
        <v>280</v>
      </c>
      <c r="C54" s="308"/>
      <c r="D54" s="113">
        <v>6.3426404688038609</v>
      </c>
      <c r="E54" s="115">
        <v>184</v>
      </c>
      <c r="F54" s="114">
        <v>111</v>
      </c>
      <c r="G54" s="114">
        <v>172</v>
      </c>
      <c r="H54" s="114">
        <v>126</v>
      </c>
      <c r="I54" s="140">
        <v>166</v>
      </c>
      <c r="J54" s="115">
        <v>18</v>
      </c>
      <c r="K54" s="116">
        <v>10.843373493975903</v>
      </c>
    </row>
    <row r="55" spans="1:11" ht="14.1" customHeight="1" x14ac:dyDescent="0.2">
      <c r="A55" s="306">
        <v>72</v>
      </c>
      <c r="B55" s="307" t="s">
        <v>281</v>
      </c>
      <c r="C55" s="308"/>
      <c r="D55" s="113">
        <v>1.5856601172009652</v>
      </c>
      <c r="E55" s="115">
        <v>46</v>
      </c>
      <c r="F55" s="114">
        <v>107</v>
      </c>
      <c r="G55" s="114">
        <v>68</v>
      </c>
      <c r="H55" s="114">
        <v>50</v>
      </c>
      <c r="I55" s="140">
        <v>67</v>
      </c>
      <c r="J55" s="115">
        <v>-21</v>
      </c>
      <c r="K55" s="116">
        <v>-31.343283582089551</v>
      </c>
    </row>
    <row r="56" spans="1:11" ht="14.1" customHeight="1" x14ac:dyDescent="0.2">
      <c r="A56" s="306" t="s">
        <v>282</v>
      </c>
      <c r="B56" s="307" t="s">
        <v>283</v>
      </c>
      <c r="C56" s="308"/>
      <c r="D56" s="113">
        <v>0.72388831437435364</v>
      </c>
      <c r="E56" s="115">
        <v>21</v>
      </c>
      <c r="F56" s="114">
        <v>79</v>
      </c>
      <c r="G56" s="114">
        <v>26</v>
      </c>
      <c r="H56" s="114">
        <v>14</v>
      </c>
      <c r="I56" s="140">
        <v>22</v>
      </c>
      <c r="J56" s="115">
        <v>-1</v>
      </c>
      <c r="K56" s="116">
        <v>-4.5454545454545459</v>
      </c>
    </row>
    <row r="57" spans="1:11" ht="14.1" customHeight="1" x14ac:dyDescent="0.2">
      <c r="A57" s="306" t="s">
        <v>284</v>
      </c>
      <c r="B57" s="307" t="s">
        <v>285</v>
      </c>
      <c r="C57" s="308"/>
      <c r="D57" s="113">
        <v>0.51706308169596693</v>
      </c>
      <c r="E57" s="115">
        <v>15</v>
      </c>
      <c r="F57" s="114">
        <v>15</v>
      </c>
      <c r="G57" s="114">
        <v>14</v>
      </c>
      <c r="H57" s="114">
        <v>21</v>
      </c>
      <c r="I57" s="140">
        <v>28</v>
      </c>
      <c r="J57" s="115">
        <v>-13</v>
      </c>
      <c r="K57" s="116">
        <v>-46.428571428571431</v>
      </c>
    </row>
    <row r="58" spans="1:11" ht="14.1" customHeight="1" x14ac:dyDescent="0.2">
      <c r="A58" s="306">
        <v>73</v>
      </c>
      <c r="B58" s="307" t="s">
        <v>286</v>
      </c>
      <c r="C58" s="308"/>
      <c r="D58" s="113">
        <v>1.5167183729748364</v>
      </c>
      <c r="E58" s="115">
        <v>44</v>
      </c>
      <c r="F58" s="114">
        <v>37</v>
      </c>
      <c r="G58" s="114">
        <v>58</v>
      </c>
      <c r="H58" s="114">
        <v>33</v>
      </c>
      <c r="I58" s="140">
        <v>33</v>
      </c>
      <c r="J58" s="115">
        <v>11</v>
      </c>
      <c r="K58" s="116">
        <v>33.333333333333336</v>
      </c>
    </row>
    <row r="59" spans="1:11" ht="14.1" customHeight="1" x14ac:dyDescent="0.2">
      <c r="A59" s="306" t="s">
        <v>287</v>
      </c>
      <c r="B59" s="307" t="s">
        <v>288</v>
      </c>
      <c r="C59" s="308"/>
      <c r="D59" s="113">
        <v>1.2409513960703207</v>
      </c>
      <c r="E59" s="115">
        <v>36</v>
      </c>
      <c r="F59" s="114">
        <v>27</v>
      </c>
      <c r="G59" s="114">
        <v>39</v>
      </c>
      <c r="H59" s="114">
        <v>30</v>
      </c>
      <c r="I59" s="140">
        <v>26</v>
      </c>
      <c r="J59" s="115">
        <v>10</v>
      </c>
      <c r="K59" s="116">
        <v>38.46153846153846</v>
      </c>
    </row>
    <row r="60" spans="1:11" ht="14.1" customHeight="1" x14ac:dyDescent="0.2">
      <c r="A60" s="306">
        <v>81</v>
      </c>
      <c r="B60" s="307" t="s">
        <v>289</v>
      </c>
      <c r="C60" s="308"/>
      <c r="D60" s="113">
        <v>5.8255773871078942</v>
      </c>
      <c r="E60" s="115">
        <v>169</v>
      </c>
      <c r="F60" s="114">
        <v>174</v>
      </c>
      <c r="G60" s="114">
        <v>283</v>
      </c>
      <c r="H60" s="114">
        <v>175</v>
      </c>
      <c r="I60" s="140">
        <v>251</v>
      </c>
      <c r="J60" s="115">
        <v>-82</v>
      </c>
      <c r="K60" s="116">
        <v>-32.669322709163346</v>
      </c>
    </row>
    <row r="61" spans="1:11" ht="14.1" customHeight="1" x14ac:dyDescent="0.2">
      <c r="A61" s="306" t="s">
        <v>290</v>
      </c>
      <c r="B61" s="307" t="s">
        <v>291</v>
      </c>
      <c r="C61" s="308"/>
      <c r="D61" s="113">
        <v>1.4822475008617717</v>
      </c>
      <c r="E61" s="115">
        <v>43</v>
      </c>
      <c r="F61" s="114">
        <v>36</v>
      </c>
      <c r="G61" s="114">
        <v>92</v>
      </c>
      <c r="H61" s="114">
        <v>66</v>
      </c>
      <c r="I61" s="140">
        <v>56</v>
      </c>
      <c r="J61" s="115">
        <v>-13</v>
      </c>
      <c r="K61" s="116">
        <v>-23.214285714285715</v>
      </c>
    </row>
    <row r="62" spans="1:11" ht="14.1" customHeight="1" x14ac:dyDescent="0.2">
      <c r="A62" s="306" t="s">
        <v>292</v>
      </c>
      <c r="B62" s="307" t="s">
        <v>293</v>
      </c>
      <c r="C62" s="308"/>
      <c r="D62" s="113">
        <v>2.3784901758014478</v>
      </c>
      <c r="E62" s="115">
        <v>69</v>
      </c>
      <c r="F62" s="114">
        <v>61</v>
      </c>
      <c r="G62" s="114">
        <v>87</v>
      </c>
      <c r="H62" s="114">
        <v>57</v>
      </c>
      <c r="I62" s="140">
        <v>49</v>
      </c>
      <c r="J62" s="115">
        <v>20</v>
      </c>
      <c r="K62" s="116">
        <v>40.816326530612244</v>
      </c>
    </row>
    <row r="63" spans="1:11" ht="14.1" customHeight="1" x14ac:dyDescent="0.2">
      <c r="A63" s="306"/>
      <c r="B63" s="307" t="s">
        <v>294</v>
      </c>
      <c r="C63" s="308"/>
      <c r="D63" s="113">
        <v>1.9303688383316098</v>
      </c>
      <c r="E63" s="115">
        <v>56</v>
      </c>
      <c r="F63" s="114">
        <v>56</v>
      </c>
      <c r="G63" s="114">
        <v>79</v>
      </c>
      <c r="H63" s="114">
        <v>51</v>
      </c>
      <c r="I63" s="140">
        <v>44</v>
      </c>
      <c r="J63" s="115">
        <v>12</v>
      </c>
      <c r="K63" s="116">
        <v>27.272727272727273</v>
      </c>
    </row>
    <row r="64" spans="1:11" ht="14.1" customHeight="1" x14ac:dyDescent="0.2">
      <c r="A64" s="306" t="s">
        <v>295</v>
      </c>
      <c r="B64" s="307" t="s">
        <v>296</v>
      </c>
      <c r="C64" s="308"/>
      <c r="D64" s="113">
        <v>0.51706308169596693</v>
      </c>
      <c r="E64" s="115">
        <v>15</v>
      </c>
      <c r="F64" s="114">
        <v>29</v>
      </c>
      <c r="G64" s="114">
        <v>20</v>
      </c>
      <c r="H64" s="114">
        <v>22</v>
      </c>
      <c r="I64" s="140">
        <v>33</v>
      </c>
      <c r="J64" s="115">
        <v>-18</v>
      </c>
      <c r="K64" s="116">
        <v>-54.545454545454547</v>
      </c>
    </row>
    <row r="65" spans="1:11" ht="14.1" customHeight="1" x14ac:dyDescent="0.2">
      <c r="A65" s="306" t="s">
        <v>297</v>
      </c>
      <c r="B65" s="307" t="s">
        <v>298</v>
      </c>
      <c r="C65" s="308"/>
      <c r="D65" s="113">
        <v>0.62047569803516034</v>
      </c>
      <c r="E65" s="115">
        <v>18</v>
      </c>
      <c r="F65" s="114">
        <v>31</v>
      </c>
      <c r="G65" s="114">
        <v>61</v>
      </c>
      <c r="H65" s="114">
        <v>13</v>
      </c>
      <c r="I65" s="140">
        <v>90</v>
      </c>
      <c r="J65" s="115">
        <v>-72</v>
      </c>
      <c r="K65" s="116">
        <v>-80</v>
      </c>
    </row>
    <row r="66" spans="1:11" ht="14.1" customHeight="1" x14ac:dyDescent="0.2">
      <c r="A66" s="306">
        <v>82</v>
      </c>
      <c r="B66" s="307" t="s">
        <v>299</v>
      </c>
      <c r="C66" s="308"/>
      <c r="D66" s="113">
        <v>4.0330920372285419</v>
      </c>
      <c r="E66" s="115">
        <v>117</v>
      </c>
      <c r="F66" s="114">
        <v>106</v>
      </c>
      <c r="G66" s="114">
        <v>156</v>
      </c>
      <c r="H66" s="114">
        <v>92</v>
      </c>
      <c r="I66" s="140">
        <v>110</v>
      </c>
      <c r="J66" s="115">
        <v>7</v>
      </c>
      <c r="K66" s="116">
        <v>6.3636363636363633</v>
      </c>
    </row>
    <row r="67" spans="1:11" ht="14.1" customHeight="1" x14ac:dyDescent="0.2">
      <c r="A67" s="306" t="s">
        <v>300</v>
      </c>
      <c r="B67" s="307" t="s">
        <v>301</v>
      </c>
      <c r="C67" s="308"/>
      <c r="D67" s="113">
        <v>3.0334367459496727</v>
      </c>
      <c r="E67" s="115">
        <v>88</v>
      </c>
      <c r="F67" s="114">
        <v>81</v>
      </c>
      <c r="G67" s="114">
        <v>103</v>
      </c>
      <c r="H67" s="114">
        <v>63</v>
      </c>
      <c r="I67" s="140">
        <v>62</v>
      </c>
      <c r="J67" s="115">
        <v>26</v>
      </c>
      <c r="K67" s="116">
        <v>41.935483870967744</v>
      </c>
    </row>
    <row r="68" spans="1:11" ht="14.1" customHeight="1" x14ac:dyDescent="0.2">
      <c r="A68" s="306" t="s">
        <v>302</v>
      </c>
      <c r="B68" s="307" t="s">
        <v>303</v>
      </c>
      <c r="C68" s="308"/>
      <c r="D68" s="113">
        <v>0.79283005860048261</v>
      </c>
      <c r="E68" s="115">
        <v>23</v>
      </c>
      <c r="F68" s="114">
        <v>17</v>
      </c>
      <c r="G68" s="114">
        <v>34</v>
      </c>
      <c r="H68" s="114">
        <v>21</v>
      </c>
      <c r="I68" s="140">
        <v>36</v>
      </c>
      <c r="J68" s="115">
        <v>-13</v>
      </c>
      <c r="K68" s="116">
        <v>-36.111111111111114</v>
      </c>
    </row>
    <row r="69" spans="1:11" ht="14.1" customHeight="1" x14ac:dyDescent="0.2">
      <c r="A69" s="306">
        <v>83</v>
      </c>
      <c r="B69" s="307" t="s">
        <v>304</v>
      </c>
      <c r="C69" s="308"/>
      <c r="D69" s="113">
        <v>6.6528783178214406</v>
      </c>
      <c r="E69" s="115">
        <v>193</v>
      </c>
      <c r="F69" s="114">
        <v>143</v>
      </c>
      <c r="G69" s="114">
        <v>276</v>
      </c>
      <c r="H69" s="114">
        <v>149</v>
      </c>
      <c r="I69" s="140">
        <v>190</v>
      </c>
      <c r="J69" s="115">
        <v>3</v>
      </c>
      <c r="K69" s="116">
        <v>1.5789473684210527</v>
      </c>
    </row>
    <row r="70" spans="1:11" ht="14.1" customHeight="1" x14ac:dyDescent="0.2">
      <c r="A70" s="306" t="s">
        <v>305</v>
      </c>
      <c r="B70" s="307" t="s">
        <v>306</v>
      </c>
      <c r="C70" s="308"/>
      <c r="D70" s="113">
        <v>5.1706308169596689</v>
      </c>
      <c r="E70" s="115">
        <v>150</v>
      </c>
      <c r="F70" s="114">
        <v>107</v>
      </c>
      <c r="G70" s="114">
        <v>236</v>
      </c>
      <c r="H70" s="114">
        <v>109</v>
      </c>
      <c r="I70" s="140">
        <v>149</v>
      </c>
      <c r="J70" s="115">
        <v>1</v>
      </c>
      <c r="K70" s="116">
        <v>0.67114093959731547</v>
      </c>
    </row>
    <row r="71" spans="1:11" ht="14.1" customHeight="1" x14ac:dyDescent="0.2">
      <c r="A71" s="306"/>
      <c r="B71" s="307" t="s">
        <v>307</v>
      </c>
      <c r="C71" s="308"/>
      <c r="D71" s="113">
        <v>2.9644950017235434</v>
      </c>
      <c r="E71" s="115">
        <v>86</v>
      </c>
      <c r="F71" s="114">
        <v>74</v>
      </c>
      <c r="G71" s="114">
        <v>151</v>
      </c>
      <c r="H71" s="114">
        <v>66</v>
      </c>
      <c r="I71" s="140">
        <v>115</v>
      </c>
      <c r="J71" s="115">
        <v>-29</v>
      </c>
      <c r="K71" s="116">
        <v>-25.217391304347824</v>
      </c>
    </row>
    <row r="72" spans="1:11" ht="14.1" customHeight="1" x14ac:dyDescent="0.2">
      <c r="A72" s="306">
        <v>84</v>
      </c>
      <c r="B72" s="307" t="s">
        <v>308</v>
      </c>
      <c r="C72" s="308"/>
      <c r="D72" s="113">
        <v>1.723543605653223</v>
      </c>
      <c r="E72" s="115">
        <v>50</v>
      </c>
      <c r="F72" s="114">
        <v>24</v>
      </c>
      <c r="G72" s="114">
        <v>63</v>
      </c>
      <c r="H72" s="114">
        <v>24</v>
      </c>
      <c r="I72" s="140">
        <v>44</v>
      </c>
      <c r="J72" s="115">
        <v>6</v>
      </c>
      <c r="K72" s="116">
        <v>13.636363636363637</v>
      </c>
    </row>
    <row r="73" spans="1:11" ht="14.1" customHeight="1" x14ac:dyDescent="0.2">
      <c r="A73" s="306" t="s">
        <v>309</v>
      </c>
      <c r="B73" s="307" t="s">
        <v>310</v>
      </c>
      <c r="C73" s="308"/>
      <c r="D73" s="113">
        <v>1.0341261633919339</v>
      </c>
      <c r="E73" s="115">
        <v>30</v>
      </c>
      <c r="F73" s="114">
        <v>13</v>
      </c>
      <c r="G73" s="114">
        <v>37</v>
      </c>
      <c r="H73" s="114">
        <v>9</v>
      </c>
      <c r="I73" s="140">
        <v>21</v>
      </c>
      <c r="J73" s="115">
        <v>9</v>
      </c>
      <c r="K73" s="116">
        <v>42.857142857142854</v>
      </c>
    </row>
    <row r="74" spans="1:11" ht="14.1" customHeight="1" x14ac:dyDescent="0.2">
      <c r="A74" s="306" t="s">
        <v>311</v>
      </c>
      <c r="B74" s="307" t="s">
        <v>312</v>
      </c>
      <c r="C74" s="308"/>
      <c r="D74" s="113" t="s">
        <v>513</v>
      </c>
      <c r="E74" s="115" t="s">
        <v>513</v>
      </c>
      <c r="F74" s="114">
        <v>0</v>
      </c>
      <c r="G74" s="114">
        <v>3</v>
      </c>
      <c r="H74" s="114" t="s">
        <v>513</v>
      </c>
      <c r="I74" s="140" t="s">
        <v>513</v>
      </c>
      <c r="J74" s="115" t="s">
        <v>513</v>
      </c>
      <c r="K74" s="116" t="s">
        <v>513</v>
      </c>
    </row>
    <row r="75" spans="1:11" ht="14.1" customHeight="1" x14ac:dyDescent="0.2">
      <c r="A75" s="306" t="s">
        <v>313</v>
      </c>
      <c r="B75" s="307" t="s">
        <v>314</v>
      </c>
      <c r="C75" s="308"/>
      <c r="D75" s="113">
        <v>0.20682523267838676</v>
      </c>
      <c r="E75" s="115">
        <v>6</v>
      </c>
      <c r="F75" s="114">
        <v>5</v>
      </c>
      <c r="G75" s="114">
        <v>5</v>
      </c>
      <c r="H75" s="114">
        <v>3</v>
      </c>
      <c r="I75" s="140">
        <v>5</v>
      </c>
      <c r="J75" s="115">
        <v>1</v>
      </c>
      <c r="K75" s="116">
        <v>20</v>
      </c>
    </row>
    <row r="76" spans="1:11" ht="14.1" customHeight="1" x14ac:dyDescent="0.2">
      <c r="A76" s="306">
        <v>91</v>
      </c>
      <c r="B76" s="307" t="s">
        <v>315</v>
      </c>
      <c r="C76" s="308"/>
      <c r="D76" s="113" t="s">
        <v>513</v>
      </c>
      <c r="E76" s="115" t="s">
        <v>513</v>
      </c>
      <c r="F76" s="114">
        <v>5</v>
      </c>
      <c r="G76" s="114">
        <v>8</v>
      </c>
      <c r="H76" s="114" t="s">
        <v>513</v>
      </c>
      <c r="I76" s="140" t="s">
        <v>513</v>
      </c>
      <c r="J76" s="115" t="s">
        <v>513</v>
      </c>
      <c r="K76" s="116" t="s">
        <v>513</v>
      </c>
    </row>
    <row r="77" spans="1:11" ht="14.1" customHeight="1" x14ac:dyDescent="0.2">
      <c r="A77" s="306">
        <v>92</v>
      </c>
      <c r="B77" s="307" t="s">
        <v>316</v>
      </c>
      <c r="C77" s="308"/>
      <c r="D77" s="113">
        <v>0.37917959324370909</v>
      </c>
      <c r="E77" s="115">
        <v>11</v>
      </c>
      <c r="F77" s="114">
        <v>6</v>
      </c>
      <c r="G77" s="114">
        <v>9</v>
      </c>
      <c r="H77" s="114">
        <v>7</v>
      </c>
      <c r="I77" s="140">
        <v>10</v>
      </c>
      <c r="J77" s="115">
        <v>1</v>
      </c>
      <c r="K77" s="116">
        <v>10</v>
      </c>
    </row>
    <row r="78" spans="1:11" ht="14.1" customHeight="1" x14ac:dyDescent="0.2">
      <c r="A78" s="306">
        <v>93</v>
      </c>
      <c r="B78" s="307" t="s">
        <v>317</v>
      </c>
      <c r="C78" s="308"/>
      <c r="D78" s="113">
        <v>0.20682523267838676</v>
      </c>
      <c r="E78" s="115">
        <v>6</v>
      </c>
      <c r="F78" s="114">
        <v>0</v>
      </c>
      <c r="G78" s="114">
        <v>13</v>
      </c>
      <c r="H78" s="114">
        <v>3</v>
      </c>
      <c r="I78" s="140">
        <v>7</v>
      </c>
      <c r="J78" s="115">
        <v>-1</v>
      </c>
      <c r="K78" s="116">
        <v>-14.285714285714286</v>
      </c>
    </row>
    <row r="79" spans="1:11" ht="14.1" customHeight="1" x14ac:dyDescent="0.2">
      <c r="A79" s="306">
        <v>94</v>
      </c>
      <c r="B79" s="307" t="s">
        <v>318</v>
      </c>
      <c r="C79" s="308"/>
      <c r="D79" s="113">
        <v>0.31023784901758017</v>
      </c>
      <c r="E79" s="115">
        <v>9</v>
      </c>
      <c r="F79" s="114">
        <v>8</v>
      </c>
      <c r="G79" s="114">
        <v>18</v>
      </c>
      <c r="H79" s="114">
        <v>22</v>
      </c>
      <c r="I79" s="140">
        <v>15</v>
      </c>
      <c r="J79" s="115">
        <v>-6</v>
      </c>
      <c r="K79" s="116">
        <v>-40</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0.24129610479145122</v>
      </c>
      <c r="E81" s="143">
        <v>7</v>
      </c>
      <c r="F81" s="144">
        <v>8</v>
      </c>
      <c r="G81" s="144">
        <v>21</v>
      </c>
      <c r="H81" s="144">
        <v>11</v>
      </c>
      <c r="I81" s="145">
        <v>12</v>
      </c>
      <c r="J81" s="143">
        <v>-5</v>
      </c>
      <c r="K81" s="146">
        <v>-41.666666666666664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2897</v>
      </c>
      <c r="E11" s="114">
        <v>2824</v>
      </c>
      <c r="F11" s="114">
        <v>3010</v>
      </c>
      <c r="G11" s="114">
        <v>2680</v>
      </c>
      <c r="H11" s="140">
        <v>2775</v>
      </c>
      <c r="I11" s="115">
        <v>122</v>
      </c>
      <c r="J11" s="116">
        <v>4.3963963963963968</v>
      </c>
    </row>
    <row r="12" spans="1:15" s="110" customFormat="1" ht="24.95" customHeight="1" x14ac:dyDescent="0.2">
      <c r="A12" s="193" t="s">
        <v>132</v>
      </c>
      <c r="B12" s="194" t="s">
        <v>133</v>
      </c>
      <c r="C12" s="113">
        <v>8.8022091819123229</v>
      </c>
      <c r="D12" s="115">
        <v>255</v>
      </c>
      <c r="E12" s="114">
        <v>461</v>
      </c>
      <c r="F12" s="114">
        <v>443</v>
      </c>
      <c r="G12" s="114">
        <v>263</v>
      </c>
      <c r="H12" s="140">
        <v>186</v>
      </c>
      <c r="I12" s="115">
        <v>69</v>
      </c>
      <c r="J12" s="116">
        <v>37.096774193548384</v>
      </c>
    </row>
    <row r="13" spans="1:15" s="110" customFormat="1" ht="24.95" customHeight="1" x14ac:dyDescent="0.2">
      <c r="A13" s="193" t="s">
        <v>134</v>
      </c>
      <c r="B13" s="199" t="s">
        <v>214</v>
      </c>
      <c r="C13" s="113">
        <v>0.55229547808077317</v>
      </c>
      <c r="D13" s="115">
        <v>16</v>
      </c>
      <c r="E13" s="114">
        <v>8</v>
      </c>
      <c r="F13" s="114">
        <v>12</v>
      </c>
      <c r="G13" s="114">
        <v>9</v>
      </c>
      <c r="H13" s="140">
        <v>21</v>
      </c>
      <c r="I13" s="115">
        <v>-5</v>
      </c>
      <c r="J13" s="116">
        <v>-23.80952380952381</v>
      </c>
    </row>
    <row r="14" spans="1:15" s="287" customFormat="1" ht="24.95" customHeight="1" x14ac:dyDescent="0.2">
      <c r="A14" s="193" t="s">
        <v>215</v>
      </c>
      <c r="B14" s="199" t="s">
        <v>137</v>
      </c>
      <c r="C14" s="113">
        <v>16.914049016223679</v>
      </c>
      <c r="D14" s="115">
        <v>490</v>
      </c>
      <c r="E14" s="114">
        <v>250</v>
      </c>
      <c r="F14" s="114">
        <v>225</v>
      </c>
      <c r="G14" s="114">
        <v>255</v>
      </c>
      <c r="H14" s="140">
        <v>405</v>
      </c>
      <c r="I14" s="115">
        <v>85</v>
      </c>
      <c r="J14" s="116">
        <v>20.987654320987655</v>
      </c>
      <c r="K14" s="110"/>
      <c r="L14" s="110"/>
      <c r="M14" s="110"/>
      <c r="N14" s="110"/>
      <c r="O14" s="110"/>
    </row>
    <row r="15" spans="1:15" s="110" customFormat="1" ht="24.95" customHeight="1" x14ac:dyDescent="0.2">
      <c r="A15" s="193" t="s">
        <v>216</v>
      </c>
      <c r="B15" s="199" t="s">
        <v>217</v>
      </c>
      <c r="C15" s="113">
        <v>4.4874007594062828</v>
      </c>
      <c r="D15" s="115">
        <v>130</v>
      </c>
      <c r="E15" s="114">
        <v>111</v>
      </c>
      <c r="F15" s="114">
        <v>93</v>
      </c>
      <c r="G15" s="114">
        <v>85</v>
      </c>
      <c r="H15" s="140">
        <v>80</v>
      </c>
      <c r="I15" s="115">
        <v>50</v>
      </c>
      <c r="J15" s="116">
        <v>62.5</v>
      </c>
    </row>
    <row r="16" spans="1:15" s="287" customFormat="1" ht="24.95" customHeight="1" x14ac:dyDescent="0.2">
      <c r="A16" s="193" t="s">
        <v>218</v>
      </c>
      <c r="B16" s="199" t="s">
        <v>141</v>
      </c>
      <c r="C16" s="113">
        <v>5.039696237487056</v>
      </c>
      <c r="D16" s="115">
        <v>146</v>
      </c>
      <c r="E16" s="114">
        <v>89</v>
      </c>
      <c r="F16" s="114">
        <v>89</v>
      </c>
      <c r="G16" s="114">
        <v>122</v>
      </c>
      <c r="H16" s="140">
        <v>257</v>
      </c>
      <c r="I16" s="115">
        <v>-111</v>
      </c>
      <c r="J16" s="116">
        <v>-43.190661478599225</v>
      </c>
      <c r="K16" s="110"/>
      <c r="L16" s="110"/>
      <c r="M16" s="110"/>
      <c r="N16" s="110"/>
      <c r="O16" s="110"/>
    </row>
    <row r="17" spans="1:15" s="110" customFormat="1" ht="24.95" customHeight="1" x14ac:dyDescent="0.2">
      <c r="A17" s="193" t="s">
        <v>142</v>
      </c>
      <c r="B17" s="199" t="s">
        <v>220</v>
      </c>
      <c r="C17" s="113">
        <v>7.3869520193303417</v>
      </c>
      <c r="D17" s="115">
        <v>214</v>
      </c>
      <c r="E17" s="114">
        <v>50</v>
      </c>
      <c r="F17" s="114">
        <v>43</v>
      </c>
      <c r="G17" s="114">
        <v>48</v>
      </c>
      <c r="H17" s="140">
        <v>68</v>
      </c>
      <c r="I17" s="115">
        <v>146</v>
      </c>
      <c r="J17" s="116">
        <v>214.70588235294119</v>
      </c>
    </row>
    <row r="18" spans="1:15" s="287" customFormat="1" ht="24.95" customHeight="1" x14ac:dyDescent="0.2">
      <c r="A18" s="201" t="s">
        <v>144</v>
      </c>
      <c r="B18" s="202" t="s">
        <v>145</v>
      </c>
      <c r="C18" s="113">
        <v>8.1808767690714532</v>
      </c>
      <c r="D18" s="115">
        <v>237</v>
      </c>
      <c r="E18" s="114">
        <v>175</v>
      </c>
      <c r="F18" s="114">
        <v>252</v>
      </c>
      <c r="G18" s="114">
        <v>219</v>
      </c>
      <c r="H18" s="140">
        <v>226</v>
      </c>
      <c r="I18" s="115">
        <v>11</v>
      </c>
      <c r="J18" s="116">
        <v>4.8672566371681416</v>
      </c>
      <c r="K18" s="110"/>
      <c r="L18" s="110"/>
      <c r="M18" s="110"/>
      <c r="N18" s="110"/>
      <c r="O18" s="110"/>
    </row>
    <row r="19" spans="1:15" s="110" customFormat="1" ht="24.95" customHeight="1" x14ac:dyDescent="0.2">
      <c r="A19" s="193" t="s">
        <v>146</v>
      </c>
      <c r="B19" s="199" t="s">
        <v>147</v>
      </c>
      <c r="C19" s="113">
        <v>12.046945115636866</v>
      </c>
      <c r="D19" s="115">
        <v>349</v>
      </c>
      <c r="E19" s="114">
        <v>341</v>
      </c>
      <c r="F19" s="114">
        <v>358</v>
      </c>
      <c r="G19" s="114">
        <v>351</v>
      </c>
      <c r="H19" s="140">
        <v>379</v>
      </c>
      <c r="I19" s="115">
        <v>-30</v>
      </c>
      <c r="J19" s="116">
        <v>-7.9155672823218994</v>
      </c>
    </row>
    <row r="20" spans="1:15" s="287" customFormat="1" ht="24.95" customHeight="1" x14ac:dyDescent="0.2">
      <c r="A20" s="193" t="s">
        <v>148</v>
      </c>
      <c r="B20" s="199" t="s">
        <v>149</v>
      </c>
      <c r="C20" s="113">
        <v>5.5229547808077317</v>
      </c>
      <c r="D20" s="115">
        <v>160</v>
      </c>
      <c r="E20" s="114">
        <v>153</v>
      </c>
      <c r="F20" s="114">
        <v>164</v>
      </c>
      <c r="G20" s="114">
        <v>148</v>
      </c>
      <c r="H20" s="140">
        <v>140</v>
      </c>
      <c r="I20" s="115">
        <v>20</v>
      </c>
      <c r="J20" s="116">
        <v>14.285714285714286</v>
      </c>
      <c r="K20" s="110"/>
      <c r="L20" s="110"/>
      <c r="M20" s="110"/>
      <c r="N20" s="110"/>
      <c r="O20" s="110"/>
    </row>
    <row r="21" spans="1:15" s="110" customFormat="1" ht="24.95" customHeight="1" x14ac:dyDescent="0.2">
      <c r="A21" s="201" t="s">
        <v>150</v>
      </c>
      <c r="B21" s="202" t="s">
        <v>151</v>
      </c>
      <c r="C21" s="113">
        <v>9.7687262685536762</v>
      </c>
      <c r="D21" s="115">
        <v>283</v>
      </c>
      <c r="E21" s="114">
        <v>298</v>
      </c>
      <c r="F21" s="114">
        <v>281</v>
      </c>
      <c r="G21" s="114">
        <v>285</v>
      </c>
      <c r="H21" s="140">
        <v>284</v>
      </c>
      <c r="I21" s="115">
        <v>-1</v>
      </c>
      <c r="J21" s="116">
        <v>-0.352112676056338</v>
      </c>
    </row>
    <row r="22" spans="1:15" s="110" customFormat="1" ht="24.95" customHeight="1" x14ac:dyDescent="0.2">
      <c r="A22" s="201" t="s">
        <v>152</v>
      </c>
      <c r="B22" s="199" t="s">
        <v>153</v>
      </c>
      <c r="C22" s="113">
        <v>0.58681394546082155</v>
      </c>
      <c r="D22" s="115">
        <v>17</v>
      </c>
      <c r="E22" s="114">
        <v>16</v>
      </c>
      <c r="F22" s="114">
        <v>31</v>
      </c>
      <c r="G22" s="114">
        <v>17</v>
      </c>
      <c r="H22" s="140">
        <v>18</v>
      </c>
      <c r="I22" s="115">
        <v>-1</v>
      </c>
      <c r="J22" s="116">
        <v>-5.5555555555555554</v>
      </c>
    </row>
    <row r="23" spans="1:15" s="110" customFormat="1" ht="24.95" customHeight="1" x14ac:dyDescent="0.2">
      <c r="A23" s="193" t="s">
        <v>154</v>
      </c>
      <c r="B23" s="199" t="s">
        <v>155</v>
      </c>
      <c r="C23" s="113">
        <v>1.691404901622368</v>
      </c>
      <c r="D23" s="115">
        <v>49</v>
      </c>
      <c r="E23" s="114">
        <v>146</v>
      </c>
      <c r="F23" s="114">
        <v>24</v>
      </c>
      <c r="G23" s="114">
        <v>22</v>
      </c>
      <c r="H23" s="140">
        <v>39</v>
      </c>
      <c r="I23" s="115">
        <v>10</v>
      </c>
      <c r="J23" s="116">
        <v>25.641025641025642</v>
      </c>
    </row>
    <row r="24" spans="1:15" s="110" customFormat="1" ht="24.95" customHeight="1" x14ac:dyDescent="0.2">
      <c r="A24" s="193" t="s">
        <v>156</v>
      </c>
      <c r="B24" s="199" t="s">
        <v>221</v>
      </c>
      <c r="C24" s="113">
        <v>4.3493268898860888</v>
      </c>
      <c r="D24" s="115">
        <v>126</v>
      </c>
      <c r="E24" s="114">
        <v>96</v>
      </c>
      <c r="F24" s="114">
        <v>144</v>
      </c>
      <c r="G24" s="114">
        <v>108</v>
      </c>
      <c r="H24" s="140">
        <v>134</v>
      </c>
      <c r="I24" s="115">
        <v>-8</v>
      </c>
      <c r="J24" s="116">
        <v>-5.9701492537313436</v>
      </c>
    </row>
    <row r="25" spans="1:15" s="110" customFormat="1" ht="24.95" customHeight="1" x14ac:dyDescent="0.2">
      <c r="A25" s="193" t="s">
        <v>222</v>
      </c>
      <c r="B25" s="204" t="s">
        <v>159</v>
      </c>
      <c r="C25" s="113">
        <v>4.2457714877459445</v>
      </c>
      <c r="D25" s="115">
        <v>123</v>
      </c>
      <c r="E25" s="114">
        <v>135</v>
      </c>
      <c r="F25" s="114">
        <v>113</v>
      </c>
      <c r="G25" s="114">
        <v>96</v>
      </c>
      <c r="H25" s="140">
        <v>123</v>
      </c>
      <c r="I25" s="115">
        <v>0</v>
      </c>
      <c r="J25" s="116">
        <v>0</v>
      </c>
    </row>
    <row r="26" spans="1:15" s="110" customFormat="1" ht="24.95" customHeight="1" x14ac:dyDescent="0.2">
      <c r="A26" s="201">
        <v>782.78300000000002</v>
      </c>
      <c r="B26" s="203" t="s">
        <v>160</v>
      </c>
      <c r="C26" s="113">
        <v>3.4173282706247843</v>
      </c>
      <c r="D26" s="115">
        <v>99</v>
      </c>
      <c r="E26" s="114">
        <v>121</v>
      </c>
      <c r="F26" s="114">
        <v>123</v>
      </c>
      <c r="G26" s="114">
        <v>279</v>
      </c>
      <c r="H26" s="140">
        <v>126</v>
      </c>
      <c r="I26" s="115">
        <v>-27</v>
      </c>
      <c r="J26" s="116">
        <v>-21.428571428571427</v>
      </c>
    </row>
    <row r="27" spans="1:15" s="110" customFormat="1" ht="24.95" customHeight="1" x14ac:dyDescent="0.2">
      <c r="A27" s="193" t="s">
        <v>161</v>
      </c>
      <c r="B27" s="199" t="s">
        <v>162</v>
      </c>
      <c r="C27" s="113">
        <v>2.3817742492233345</v>
      </c>
      <c r="D27" s="115">
        <v>69</v>
      </c>
      <c r="E27" s="114">
        <v>54</v>
      </c>
      <c r="F27" s="114">
        <v>107</v>
      </c>
      <c r="G27" s="114">
        <v>59</v>
      </c>
      <c r="H27" s="140">
        <v>66</v>
      </c>
      <c r="I27" s="115">
        <v>3</v>
      </c>
      <c r="J27" s="116">
        <v>4.5454545454545459</v>
      </c>
    </row>
    <row r="28" spans="1:15" s="110" customFormat="1" ht="24.95" customHeight="1" x14ac:dyDescent="0.2">
      <c r="A28" s="193" t="s">
        <v>163</v>
      </c>
      <c r="B28" s="199" t="s">
        <v>164</v>
      </c>
      <c r="C28" s="113">
        <v>3.6244390749050743</v>
      </c>
      <c r="D28" s="115">
        <v>105</v>
      </c>
      <c r="E28" s="114">
        <v>74</v>
      </c>
      <c r="F28" s="114">
        <v>133</v>
      </c>
      <c r="G28" s="114">
        <v>109</v>
      </c>
      <c r="H28" s="140">
        <v>100</v>
      </c>
      <c r="I28" s="115">
        <v>5</v>
      </c>
      <c r="J28" s="116">
        <v>5</v>
      </c>
    </row>
    <row r="29" spans="1:15" s="110" customFormat="1" ht="24.95" customHeight="1" x14ac:dyDescent="0.2">
      <c r="A29" s="193">
        <v>86</v>
      </c>
      <c r="B29" s="199" t="s">
        <v>165</v>
      </c>
      <c r="C29" s="113">
        <v>5.9371763893683118</v>
      </c>
      <c r="D29" s="115">
        <v>172</v>
      </c>
      <c r="E29" s="114">
        <v>151</v>
      </c>
      <c r="F29" s="114">
        <v>188</v>
      </c>
      <c r="G29" s="114">
        <v>167</v>
      </c>
      <c r="H29" s="140">
        <v>176</v>
      </c>
      <c r="I29" s="115">
        <v>-4</v>
      </c>
      <c r="J29" s="116">
        <v>-2.2727272727272729</v>
      </c>
    </row>
    <row r="30" spans="1:15" s="110" customFormat="1" ht="24.95" customHeight="1" x14ac:dyDescent="0.2">
      <c r="A30" s="193">
        <v>87.88</v>
      </c>
      <c r="B30" s="204" t="s">
        <v>166</v>
      </c>
      <c r="C30" s="113">
        <v>7.2143596824301</v>
      </c>
      <c r="D30" s="115">
        <v>209</v>
      </c>
      <c r="E30" s="114">
        <v>191</v>
      </c>
      <c r="F30" s="114">
        <v>269</v>
      </c>
      <c r="G30" s="114">
        <v>185</v>
      </c>
      <c r="H30" s="140">
        <v>196</v>
      </c>
      <c r="I30" s="115">
        <v>13</v>
      </c>
      <c r="J30" s="116">
        <v>6.6326530612244898</v>
      </c>
    </row>
    <row r="31" spans="1:15" s="110" customFormat="1" ht="24.95" customHeight="1" x14ac:dyDescent="0.2">
      <c r="A31" s="193" t="s">
        <v>167</v>
      </c>
      <c r="B31" s="199" t="s">
        <v>168</v>
      </c>
      <c r="C31" s="113">
        <v>4.7635484984466689</v>
      </c>
      <c r="D31" s="115">
        <v>138</v>
      </c>
      <c r="E31" s="114">
        <v>154</v>
      </c>
      <c r="F31" s="114">
        <v>143</v>
      </c>
      <c r="G31" s="114">
        <v>108</v>
      </c>
      <c r="H31" s="140">
        <v>156</v>
      </c>
      <c r="I31" s="115">
        <v>-18</v>
      </c>
      <c r="J31" s="116">
        <v>-11.538461538461538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8.8022091819123229</v>
      </c>
      <c r="D34" s="115">
        <v>255</v>
      </c>
      <c r="E34" s="114">
        <v>461</v>
      </c>
      <c r="F34" s="114">
        <v>443</v>
      </c>
      <c r="G34" s="114">
        <v>263</v>
      </c>
      <c r="H34" s="140">
        <v>186</v>
      </c>
      <c r="I34" s="115">
        <v>69</v>
      </c>
      <c r="J34" s="116">
        <v>37.096774193548384</v>
      </c>
    </row>
    <row r="35" spans="1:10" s="110" customFormat="1" ht="24.95" customHeight="1" x14ac:dyDescent="0.2">
      <c r="A35" s="292" t="s">
        <v>171</v>
      </c>
      <c r="B35" s="293" t="s">
        <v>172</v>
      </c>
      <c r="C35" s="113">
        <v>25.647221263375908</v>
      </c>
      <c r="D35" s="115">
        <v>743</v>
      </c>
      <c r="E35" s="114">
        <v>433</v>
      </c>
      <c r="F35" s="114">
        <v>489</v>
      </c>
      <c r="G35" s="114">
        <v>483</v>
      </c>
      <c r="H35" s="140">
        <v>652</v>
      </c>
      <c r="I35" s="115">
        <v>91</v>
      </c>
      <c r="J35" s="116">
        <v>13.957055214723926</v>
      </c>
    </row>
    <row r="36" spans="1:10" s="110" customFormat="1" ht="24.95" customHeight="1" x14ac:dyDescent="0.2">
      <c r="A36" s="294" t="s">
        <v>173</v>
      </c>
      <c r="B36" s="295" t="s">
        <v>174</v>
      </c>
      <c r="C36" s="125">
        <v>65.550569554711771</v>
      </c>
      <c r="D36" s="143">
        <v>1899</v>
      </c>
      <c r="E36" s="144">
        <v>1930</v>
      </c>
      <c r="F36" s="144">
        <v>2078</v>
      </c>
      <c r="G36" s="144">
        <v>1934</v>
      </c>
      <c r="H36" s="145">
        <v>1937</v>
      </c>
      <c r="I36" s="143">
        <v>-38</v>
      </c>
      <c r="J36" s="146">
        <v>-1.9617965926690759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2897</v>
      </c>
      <c r="F11" s="264">
        <v>2824</v>
      </c>
      <c r="G11" s="264">
        <v>3010</v>
      </c>
      <c r="H11" s="264">
        <v>2680</v>
      </c>
      <c r="I11" s="265">
        <v>2775</v>
      </c>
      <c r="J11" s="263">
        <v>122</v>
      </c>
      <c r="K11" s="266">
        <v>4.3963963963963968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34.414911977908183</v>
      </c>
      <c r="E13" s="115">
        <v>997</v>
      </c>
      <c r="F13" s="114">
        <v>1178</v>
      </c>
      <c r="G13" s="114">
        <v>1082</v>
      </c>
      <c r="H13" s="114">
        <v>979</v>
      </c>
      <c r="I13" s="140">
        <v>780</v>
      </c>
      <c r="J13" s="115">
        <v>217</v>
      </c>
      <c r="K13" s="116">
        <v>27.820512820512821</v>
      </c>
    </row>
    <row r="14" spans="1:17" ht="15.95" customHeight="1" x14ac:dyDescent="0.2">
      <c r="A14" s="306" t="s">
        <v>230</v>
      </c>
      <c r="B14" s="307"/>
      <c r="C14" s="308"/>
      <c r="D14" s="113">
        <v>50.638591646530891</v>
      </c>
      <c r="E14" s="115">
        <v>1467</v>
      </c>
      <c r="F14" s="114">
        <v>1348</v>
      </c>
      <c r="G14" s="114">
        <v>1529</v>
      </c>
      <c r="H14" s="114">
        <v>1367</v>
      </c>
      <c r="I14" s="140">
        <v>1519</v>
      </c>
      <c r="J14" s="115">
        <v>-52</v>
      </c>
      <c r="K14" s="116">
        <v>-3.4233048057932849</v>
      </c>
    </row>
    <row r="15" spans="1:17" ht="15.95" customHeight="1" x14ac:dyDescent="0.2">
      <c r="A15" s="306" t="s">
        <v>231</v>
      </c>
      <c r="B15" s="307"/>
      <c r="C15" s="308"/>
      <c r="D15" s="113">
        <v>6.9036934760096651</v>
      </c>
      <c r="E15" s="115">
        <v>200</v>
      </c>
      <c r="F15" s="114">
        <v>130</v>
      </c>
      <c r="G15" s="114">
        <v>151</v>
      </c>
      <c r="H15" s="114">
        <v>150</v>
      </c>
      <c r="I15" s="140">
        <v>224</v>
      </c>
      <c r="J15" s="115">
        <v>-24</v>
      </c>
      <c r="K15" s="116">
        <v>-10.714285714285714</v>
      </c>
    </row>
    <row r="16" spans="1:17" ht="15.95" customHeight="1" x14ac:dyDescent="0.2">
      <c r="A16" s="306" t="s">
        <v>232</v>
      </c>
      <c r="B16" s="307"/>
      <c r="C16" s="308"/>
      <c r="D16" s="113">
        <v>7.6630997583707288</v>
      </c>
      <c r="E16" s="115">
        <v>222</v>
      </c>
      <c r="F16" s="114">
        <v>153</v>
      </c>
      <c r="G16" s="114">
        <v>230</v>
      </c>
      <c r="H16" s="114">
        <v>173</v>
      </c>
      <c r="I16" s="140">
        <v>238</v>
      </c>
      <c r="J16" s="115">
        <v>-16</v>
      </c>
      <c r="K16" s="116">
        <v>-6.7226890756302522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9.0783569209527091</v>
      </c>
      <c r="E18" s="115">
        <v>263</v>
      </c>
      <c r="F18" s="114">
        <v>551</v>
      </c>
      <c r="G18" s="114">
        <v>479</v>
      </c>
      <c r="H18" s="114">
        <v>274</v>
      </c>
      <c r="I18" s="140">
        <v>206</v>
      </c>
      <c r="J18" s="115">
        <v>57</v>
      </c>
      <c r="K18" s="116">
        <v>27.66990291262136</v>
      </c>
    </row>
    <row r="19" spans="1:11" ht="14.1" customHeight="1" x14ac:dyDescent="0.2">
      <c r="A19" s="306" t="s">
        <v>235</v>
      </c>
      <c r="B19" s="307" t="s">
        <v>236</v>
      </c>
      <c r="C19" s="308"/>
      <c r="D19" s="113">
        <v>7.6976182257507766</v>
      </c>
      <c r="E19" s="115">
        <v>223</v>
      </c>
      <c r="F19" s="114">
        <v>507</v>
      </c>
      <c r="G19" s="114">
        <v>381</v>
      </c>
      <c r="H19" s="114">
        <v>254</v>
      </c>
      <c r="I19" s="140">
        <v>176</v>
      </c>
      <c r="J19" s="115">
        <v>47</v>
      </c>
      <c r="K19" s="116">
        <v>26.704545454545453</v>
      </c>
    </row>
    <row r="20" spans="1:11" ht="14.1" customHeight="1" x14ac:dyDescent="0.2">
      <c r="A20" s="306">
        <v>12</v>
      </c>
      <c r="B20" s="307" t="s">
        <v>237</v>
      </c>
      <c r="C20" s="308"/>
      <c r="D20" s="113">
        <v>0.6558508802209182</v>
      </c>
      <c r="E20" s="115">
        <v>19</v>
      </c>
      <c r="F20" s="114">
        <v>38</v>
      </c>
      <c r="G20" s="114">
        <v>24</v>
      </c>
      <c r="H20" s="114">
        <v>30</v>
      </c>
      <c r="I20" s="140">
        <v>34</v>
      </c>
      <c r="J20" s="115">
        <v>-15</v>
      </c>
      <c r="K20" s="116">
        <v>-44.117647058823529</v>
      </c>
    </row>
    <row r="21" spans="1:11" ht="14.1" customHeight="1" x14ac:dyDescent="0.2">
      <c r="A21" s="306">
        <v>21</v>
      </c>
      <c r="B21" s="307" t="s">
        <v>238</v>
      </c>
      <c r="C21" s="308"/>
      <c r="D21" s="113">
        <v>0.20711080428028997</v>
      </c>
      <c r="E21" s="115">
        <v>6</v>
      </c>
      <c r="F21" s="114">
        <v>9</v>
      </c>
      <c r="G21" s="114">
        <v>5</v>
      </c>
      <c r="H21" s="114">
        <v>8</v>
      </c>
      <c r="I21" s="140">
        <v>6</v>
      </c>
      <c r="J21" s="115">
        <v>0</v>
      </c>
      <c r="K21" s="116">
        <v>0</v>
      </c>
    </row>
    <row r="22" spans="1:11" ht="14.1" customHeight="1" x14ac:dyDescent="0.2">
      <c r="A22" s="306">
        <v>22</v>
      </c>
      <c r="B22" s="307" t="s">
        <v>239</v>
      </c>
      <c r="C22" s="308"/>
      <c r="D22" s="113">
        <v>1.3807386952019329</v>
      </c>
      <c r="E22" s="115">
        <v>40</v>
      </c>
      <c r="F22" s="114">
        <v>28</v>
      </c>
      <c r="G22" s="114">
        <v>37</v>
      </c>
      <c r="H22" s="114">
        <v>29</v>
      </c>
      <c r="I22" s="140">
        <v>40</v>
      </c>
      <c r="J22" s="115">
        <v>0</v>
      </c>
      <c r="K22" s="116">
        <v>0</v>
      </c>
    </row>
    <row r="23" spans="1:11" ht="14.1" customHeight="1" x14ac:dyDescent="0.2">
      <c r="A23" s="306">
        <v>23</v>
      </c>
      <c r="B23" s="307" t="s">
        <v>240</v>
      </c>
      <c r="C23" s="308"/>
      <c r="D23" s="113">
        <v>3.2792544011045908</v>
      </c>
      <c r="E23" s="115">
        <v>95</v>
      </c>
      <c r="F23" s="114">
        <v>11</v>
      </c>
      <c r="G23" s="114">
        <v>21</v>
      </c>
      <c r="H23" s="114">
        <v>15</v>
      </c>
      <c r="I23" s="140">
        <v>43</v>
      </c>
      <c r="J23" s="115">
        <v>52</v>
      </c>
      <c r="K23" s="116">
        <v>120.93023255813954</v>
      </c>
    </row>
    <row r="24" spans="1:11" ht="14.1" customHeight="1" x14ac:dyDescent="0.2">
      <c r="A24" s="306">
        <v>24</v>
      </c>
      <c r="B24" s="307" t="s">
        <v>241</v>
      </c>
      <c r="C24" s="308"/>
      <c r="D24" s="113">
        <v>3.4518467380048325</v>
      </c>
      <c r="E24" s="115">
        <v>100</v>
      </c>
      <c r="F24" s="114">
        <v>100</v>
      </c>
      <c r="G24" s="114">
        <v>100</v>
      </c>
      <c r="H24" s="114">
        <v>265</v>
      </c>
      <c r="I24" s="140">
        <v>108</v>
      </c>
      <c r="J24" s="115">
        <v>-8</v>
      </c>
      <c r="K24" s="116">
        <v>-7.4074074074074074</v>
      </c>
    </row>
    <row r="25" spans="1:11" ht="14.1" customHeight="1" x14ac:dyDescent="0.2">
      <c r="A25" s="306">
        <v>25</v>
      </c>
      <c r="B25" s="307" t="s">
        <v>242</v>
      </c>
      <c r="C25" s="308"/>
      <c r="D25" s="113">
        <v>6.0407317915084571</v>
      </c>
      <c r="E25" s="115">
        <v>175</v>
      </c>
      <c r="F25" s="114">
        <v>125</v>
      </c>
      <c r="G25" s="114">
        <v>121</v>
      </c>
      <c r="H25" s="114">
        <v>122</v>
      </c>
      <c r="I25" s="140">
        <v>152</v>
      </c>
      <c r="J25" s="115">
        <v>23</v>
      </c>
      <c r="K25" s="116">
        <v>15.131578947368421</v>
      </c>
    </row>
    <row r="26" spans="1:11" ht="14.1" customHeight="1" x14ac:dyDescent="0.2">
      <c r="A26" s="306">
        <v>26</v>
      </c>
      <c r="B26" s="307" t="s">
        <v>243</v>
      </c>
      <c r="C26" s="308"/>
      <c r="D26" s="113">
        <v>2.3472557818432862</v>
      </c>
      <c r="E26" s="115">
        <v>68</v>
      </c>
      <c r="F26" s="114">
        <v>29</v>
      </c>
      <c r="G26" s="114">
        <v>50</v>
      </c>
      <c r="H26" s="114">
        <v>37</v>
      </c>
      <c r="I26" s="140">
        <v>71</v>
      </c>
      <c r="J26" s="115">
        <v>-3</v>
      </c>
      <c r="K26" s="116">
        <v>-4.225352112676056</v>
      </c>
    </row>
    <row r="27" spans="1:11" ht="14.1" customHeight="1" x14ac:dyDescent="0.2">
      <c r="A27" s="306">
        <v>27</v>
      </c>
      <c r="B27" s="307" t="s">
        <v>244</v>
      </c>
      <c r="C27" s="308"/>
      <c r="D27" s="113">
        <v>1.5188125647221264</v>
      </c>
      <c r="E27" s="115">
        <v>44</v>
      </c>
      <c r="F27" s="114">
        <v>21</v>
      </c>
      <c r="G27" s="114">
        <v>39</v>
      </c>
      <c r="H27" s="114">
        <v>23</v>
      </c>
      <c r="I27" s="140">
        <v>119</v>
      </c>
      <c r="J27" s="115">
        <v>-75</v>
      </c>
      <c r="K27" s="116">
        <v>-63.025210084033617</v>
      </c>
    </row>
    <row r="28" spans="1:11" ht="14.1" customHeight="1" x14ac:dyDescent="0.2">
      <c r="A28" s="306">
        <v>28</v>
      </c>
      <c r="B28" s="307" t="s">
        <v>245</v>
      </c>
      <c r="C28" s="308"/>
      <c r="D28" s="113" t="s">
        <v>513</v>
      </c>
      <c r="E28" s="115" t="s">
        <v>513</v>
      </c>
      <c r="F28" s="114" t="s">
        <v>513</v>
      </c>
      <c r="G28" s="114">
        <v>5</v>
      </c>
      <c r="H28" s="114">
        <v>4</v>
      </c>
      <c r="I28" s="140">
        <v>5</v>
      </c>
      <c r="J28" s="115" t="s">
        <v>513</v>
      </c>
      <c r="K28" s="116" t="s">
        <v>513</v>
      </c>
    </row>
    <row r="29" spans="1:11" ht="14.1" customHeight="1" x14ac:dyDescent="0.2">
      <c r="A29" s="306">
        <v>29</v>
      </c>
      <c r="B29" s="307" t="s">
        <v>246</v>
      </c>
      <c r="C29" s="308"/>
      <c r="D29" s="113">
        <v>6.9727304107697616</v>
      </c>
      <c r="E29" s="115">
        <v>202</v>
      </c>
      <c r="F29" s="114">
        <v>157</v>
      </c>
      <c r="G29" s="114">
        <v>153</v>
      </c>
      <c r="H29" s="114">
        <v>179</v>
      </c>
      <c r="I29" s="140">
        <v>174</v>
      </c>
      <c r="J29" s="115">
        <v>28</v>
      </c>
      <c r="K29" s="116">
        <v>16.091954022988507</v>
      </c>
    </row>
    <row r="30" spans="1:11" ht="14.1" customHeight="1" x14ac:dyDescent="0.2">
      <c r="A30" s="306" t="s">
        <v>247</v>
      </c>
      <c r="B30" s="307" t="s">
        <v>248</v>
      </c>
      <c r="C30" s="308"/>
      <c r="D30" s="113">
        <v>2.0711080428028996</v>
      </c>
      <c r="E30" s="115">
        <v>60</v>
      </c>
      <c r="F30" s="114">
        <v>35</v>
      </c>
      <c r="G30" s="114">
        <v>20</v>
      </c>
      <c r="H30" s="114">
        <v>34</v>
      </c>
      <c r="I30" s="140">
        <v>32</v>
      </c>
      <c r="J30" s="115">
        <v>28</v>
      </c>
      <c r="K30" s="116">
        <v>87.5</v>
      </c>
    </row>
    <row r="31" spans="1:11" ht="14.1" customHeight="1" x14ac:dyDescent="0.2">
      <c r="A31" s="306" t="s">
        <v>249</v>
      </c>
      <c r="B31" s="307" t="s">
        <v>250</v>
      </c>
      <c r="C31" s="308"/>
      <c r="D31" s="113">
        <v>4.6599930963065237</v>
      </c>
      <c r="E31" s="115">
        <v>135</v>
      </c>
      <c r="F31" s="114">
        <v>118</v>
      </c>
      <c r="G31" s="114">
        <v>126</v>
      </c>
      <c r="H31" s="114">
        <v>140</v>
      </c>
      <c r="I31" s="140">
        <v>137</v>
      </c>
      <c r="J31" s="115">
        <v>-2</v>
      </c>
      <c r="K31" s="116">
        <v>-1.4598540145985401</v>
      </c>
    </row>
    <row r="32" spans="1:11" ht="14.1" customHeight="1" x14ac:dyDescent="0.2">
      <c r="A32" s="306">
        <v>31</v>
      </c>
      <c r="B32" s="307" t="s">
        <v>251</v>
      </c>
      <c r="C32" s="308"/>
      <c r="D32" s="113">
        <v>0.17259233690024162</v>
      </c>
      <c r="E32" s="115">
        <v>5</v>
      </c>
      <c r="F32" s="114">
        <v>7</v>
      </c>
      <c r="G32" s="114">
        <v>3</v>
      </c>
      <c r="H32" s="114">
        <v>9</v>
      </c>
      <c r="I32" s="140">
        <v>9</v>
      </c>
      <c r="J32" s="115">
        <v>-4</v>
      </c>
      <c r="K32" s="116">
        <v>-44.444444444444443</v>
      </c>
    </row>
    <row r="33" spans="1:11" ht="14.1" customHeight="1" x14ac:dyDescent="0.2">
      <c r="A33" s="306">
        <v>32</v>
      </c>
      <c r="B33" s="307" t="s">
        <v>252</v>
      </c>
      <c r="C33" s="308"/>
      <c r="D33" s="113">
        <v>3.175698998964446</v>
      </c>
      <c r="E33" s="115">
        <v>92</v>
      </c>
      <c r="F33" s="114">
        <v>78</v>
      </c>
      <c r="G33" s="114">
        <v>104</v>
      </c>
      <c r="H33" s="114">
        <v>97</v>
      </c>
      <c r="I33" s="140">
        <v>88</v>
      </c>
      <c r="J33" s="115">
        <v>4</v>
      </c>
      <c r="K33" s="116">
        <v>4.5454545454545459</v>
      </c>
    </row>
    <row r="34" spans="1:11" ht="14.1" customHeight="1" x14ac:dyDescent="0.2">
      <c r="A34" s="306">
        <v>33</v>
      </c>
      <c r="B34" s="307" t="s">
        <v>253</v>
      </c>
      <c r="C34" s="308"/>
      <c r="D34" s="113">
        <v>1.1736278909216431</v>
      </c>
      <c r="E34" s="115">
        <v>34</v>
      </c>
      <c r="F34" s="114">
        <v>35</v>
      </c>
      <c r="G34" s="114">
        <v>55</v>
      </c>
      <c r="H34" s="114">
        <v>31</v>
      </c>
      <c r="I34" s="140">
        <v>46</v>
      </c>
      <c r="J34" s="115">
        <v>-12</v>
      </c>
      <c r="K34" s="116">
        <v>-26.086956521739129</v>
      </c>
    </row>
    <row r="35" spans="1:11" ht="14.1" customHeight="1" x14ac:dyDescent="0.2">
      <c r="A35" s="306">
        <v>34</v>
      </c>
      <c r="B35" s="307" t="s">
        <v>254</v>
      </c>
      <c r="C35" s="308"/>
      <c r="D35" s="113">
        <v>1.9675526406627546</v>
      </c>
      <c r="E35" s="115">
        <v>57</v>
      </c>
      <c r="F35" s="114">
        <v>39</v>
      </c>
      <c r="G35" s="114">
        <v>44</v>
      </c>
      <c r="H35" s="114">
        <v>41</v>
      </c>
      <c r="I35" s="140">
        <v>63</v>
      </c>
      <c r="J35" s="115">
        <v>-6</v>
      </c>
      <c r="K35" s="116">
        <v>-9.5238095238095237</v>
      </c>
    </row>
    <row r="36" spans="1:11" ht="14.1" customHeight="1" x14ac:dyDescent="0.2">
      <c r="A36" s="306">
        <v>41</v>
      </c>
      <c r="B36" s="307" t="s">
        <v>255</v>
      </c>
      <c r="C36" s="308"/>
      <c r="D36" s="113">
        <v>0.41422160856057993</v>
      </c>
      <c r="E36" s="115">
        <v>12</v>
      </c>
      <c r="F36" s="114">
        <v>7</v>
      </c>
      <c r="G36" s="114">
        <v>9</v>
      </c>
      <c r="H36" s="114">
        <v>8</v>
      </c>
      <c r="I36" s="140">
        <v>7</v>
      </c>
      <c r="J36" s="115">
        <v>5</v>
      </c>
      <c r="K36" s="116">
        <v>71.428571428571431</v>
      </c>
    </row>
    <row r="37" spans="1:11" ht="14.1" customHeight="1" x14ac:dyDescent="0.2">
      <c r="A37" s="306">
        <v>42</v>
      </c>
      <c r="B37" s="307" t="s">
        <v>256</v>
      </c>
      <c r="C37" s="308"/>
      <c r="D37" s="113" t="s">
        <v>513</v>
      </c>
      <c r="E37" s="115" t="s">
        <v>513</v>
      </c>
      <c r="F37" s="114" t="s">
        <v>513</v>
      </c>
      <c r="G37" s="114" t="s">
        <v>513</v>
      </c>
      <c r="H37" s="114">
        <v>3</v>
      </c>
      <c r="I37" s="140">
        <v>5</v>
      </c>
      <c r="J37" s="115" t="s">
        <v>513</v>
      </c>
      <c r="K37" s="116" t="s">
        <v>513</v>
      </c>
    </row>
    <row r="38" spans="1:11" ht="14.1" customHeight="1" x14ac:dyDescent="0.2">
      <c r="A38" s="306">
        <v>43</v>
      </c>
      <c r="B38" s="307" t="s">
        <v>257</v>
      </c>
      <c r="C38" s="308"/>
      <c r="D38" s="113">
        <v>0.34518467380048323</v>
      </c>
      <c r="E38" s="115">
        <v>10</v>
      </c>
      <c r="F38" s="114">
        <v>13</v>
      </c>
      <c r="G38" s="114">
        <v>19</v>
      </c>
      <c r="H38" s="114">
        <v>18</v>
      </c>
      <c r="I38" s="140">
        <v>18</v>
      </c>
      <c r="J38" s="115">
        <v>-8</v>
      </c>
      <c r="K38" s="116">
        <v>-44.444444444444443</v>
      </c>
    </row>
    <row r="39" spans="1:11" ht="14.1" customHeight="1" x14ac:dyDescent="0.2">
      <c r="A39" s="306">
        <v>51</v>
      </c>
      <c r="B39" s="307" t="s">
        <v>258</v>
      </c>
      <c r="C39" s="308"/>
      <c r="D39" s="113">
        <v>3.8315498791853644</v>
      </c>
      <c r="E39" s="115">
        <v>111</v>
      </c>
      <c r="F39" s="114">
        <v>94</v>
      </c>
      <c r="G39" s="114">
        <v>108</v>
      </c>
      <c r="H39" s="114">
        <v>95</v>
      </c>
      <c r="I39" s="140">
        <v>132</v>
      </c>
      <c r="J39" s="115">
        <v>-21</v>
      </c>
      <c r="K39" s="116">
        <v>-15.909090909090908</v>
      </c>
    </row>
    <row r="40" spans="1:11" ht="14.1" customHeight="1" x14ac:dyDescent="0.2">
      <c r="A40" s="306" t="s">
        <v>259</v>
      </c>
      <c r="B40" s="307" t="s">
        <v>260</v>
      </c>
      <c r="C40" s="308"/>
      <c r="D40" s="113">
        <v>3.382809803244736</v>
      </c>
      <c r="E40" s="115">
        <v>98</v>
      </c>
      <c r="F40" s="114">
        <v>88</v>
      </c>
      <c r="G40" s="114">
        <v>100</v>
      </c>
      <c r="H40" s="114">
        <v>88</v>
      </c>
      <c r="I40" s="140">
        <v>121</v>
      </c>
      <c r="J40" s="115">
        <v>-23</v>
      </c>
      <c r="K40" s="116">
        <v>-19.008264462809919</v>
      </c>
    </row>
    <row r="41" spans="1:11" ht="14.1" customHeight="1" x14ac:dyDescent="0.2">
      <c r="A41" s="306"/>
      <c r="B41" s="307" t="s">
        <v>261</v>
      </c>
      <c r="C41" s="308"/>
      <c r="D41" s="113">
        <v>2.3817742492233345</v>
      </c>
      <c r="E41" s="115">
        <v>69</v>
      </c>
      <c r="F41" s="114">
        <v>64</v>
      </c>
      <c r="G41" s="114">
        <v>62</v>
      </c>
      <c r="H41" s="114">
        <v>52</v>
      </c>
      <c r="I41" s="140">
        <v>75</v>
      </c>
      <c r="J41" s="115">
        <v>-6</v>
      </c>
      <c r="K41" s="116">
        <v>-8</v>
      </c>
    </row>
    <row r="42" spans="1:11" ht="14.1" customHeight="1" x14ac:dyDescent="0.2">
      <c r="A42" s="306">
        <v>52</v>
      </c>
      <c r="B42" s="307" t="s">
        <v>262</v>
      </c>
      <c r="C42" s="308"/>
      <c r="D42" s="113">
        <v>4.4528822920262341</v>
      </c>
      <c r="E42" s="115">
        <v>129</v>
      </c>
      <c r="F42" s="114">
        <v>112</v>
      </c>
      <c r="G42" s="114">
        <v>97</v>
      </c>
      <c r="H42" s="114">
        <v>96</v>
      </c>
      <c r="I42" s="140">
        <v>83</v>
      </c>
      <c r="J42" s="115">
        <v>46</v>
      </c>
      <c r="K42" s="116">
        <v>55.421686746987952</v>
      </c>
    </row>
    <row r="43" spans="1:11" ht="14.1" customHeight="1" x14ac:dyDescent="0.2">
      <c r="A43" s="306" t="s">
        <v>263</v>
      </c>
      <c r="B43" s="307" t="s">
        <v>264</v>
      </c>
      <c r="C43" s="308"/>
      <c r="D43" s="113">
        <v>3.4518467380048325</v>
      </c>
      <c r="E43" s="115">
        <v>100</v>
      </c>
      <c r="F43" s="114">
        <v>108</v>
      </c>
      <c r="G43" s="114">
        <v>89</v>
      </c>
      <c r="H43" s="114">
        <v>91</v>
      </c>
      <c r="I43" s="140">
        <v>75</v>
      </c>
      <c r="J43" s="115">
        <v>25</v>
      </c>
      <c r="K43" s="116">
        <v>33.333333333333336</v>
      </c>
    </row>
    <row r="44" spans="1:11" ht="14.1" customHeight="1" x14ac:dyDescent="0.2">
      <c r="A44" s="306">
        <v>53</v>
      </c>
      <c r="B44" s="307" t="s">
        <v>265</v>
      </c>
      <c r="C44" s="308"/>
      <c r="D44" s="113">
        <v>0.69036934760096647</v>
      </c>
      <c r="E44" s="115">
        <v>20</v>
      </c>
      <c r="F44" s="114">
        <v>16</v>
      </c>
      <c r="G44" s="114">
        <v>19</v>
      </c>
      <c r="H44" s="114">
        <v>13</v>
      </c>
      <c r="I44" s="140">
        <v>20</v>
      </c>
      <c r="J44" s="115">
        <v>0</v>
      </c>
      <c r="K44" s="116">
        <v>0</v>
      </c>
    </row>
    <row r="45" spans="1:11" ht="14.1" customHeight="1" x14ac:dyDescent="0.2">
      <c r="A45" s="306" t="s">
        <v>266</v>
      </c>
      <c r="B45" s="307" t="s">
        <v>267</v>
      </c>
      <c r="C45" s="308"/>
      <c r="D45" s="113">
        <v>0.62133241284086982</v>
      </c>
      <c r="E45" s="115">
        <v>18</v>
      </c>
      <c r="F45" s="114">
        <v>16</v>
      </c>
      <c r="G45" s="114">
        <v>19</v>
      </c>
      <c r="H45" s="114">
        <v>13</v>
      </c>
      <c r="I45" s="140">
        <v>20</v>
      </c>
      <c r="J45" s="115">
        <v>-2</v>
      </c>
      <c r="K45" s="116">
        <v>-10</v>
      </c>
    </row>
    <row r="46" spans="1:11" ht="14.1" customHeight="1" x14ac:dyDescent="0.2">
      <c r="A46" s="306">
        <v>54</v>
      </c>
      <c r="B46" s="307" t="s">
        <v>268</v>
      </c>
      <c r="C46" s="308"/>
      <c r="D46" s="113">
        <v>3.1411805315843977</v>
      </c>
      <c r="E46" s="115">
        <v>91</v>
      </c>
      <c r="F46" s="114">
        <v>91</v>
      </c>
      <c r="G46" s="114">
        <v>89</v>
      </c>
      <c r="H46" s="114">
        <v>50</v>
      </c>
      <c r="I46" s="140">
        <v>80</v>
      </c>
      <c r="J46" s="115">
        <v>11</v>
      </c>
      <c r="K46" s="116">
        <v>13.75</v>
      </c>
    </row>
    <row r="47" spans="1:11" ht="14.1" customHeight="1" x14ac:dyDescent="0.2">
      <c r="A47" s="306">
        <v>61</v>
      </c>
      <c r="B47" s="307" t="s">
        <v>269</v>
      </c>
      <c r="C47" s="308"/>
      <c r="D47" s="113">
        <v>1.6223679668622712</v>
      </c>
      <c r="E47" s="115">
        <v>47</v>
      </c>
      <c r="F47" s="114">
        <v>37</v>
      </c>
      <c r="G47" s="114">
        <v>43</v>
      </c>
      <c r="H47" s="114">
        <v>34</v>
      </c>
      <c r="I47" s="140">
        <v>58</v>
      </c>
      <c r="J47" s="115">
        <v>-11</v>
      </c>
      <c r="K47" s="116">
        <v>-18.96551724137931</v>
      </c>
    </row>
    <row r="48" spans="1:11" ht="14.1" customHeight="1" x14ac:dyDescent="0.2">
      <c r="A48" s="306">
        <v>62</v>
      </c>
      <c r="B48" s="307" t="s">
        <v>270</v>
      </c>
      <c r="C48" s="308"/>
      <c r="D48" s="113">
        <v>5.5229547808077317</v>
      </c>
      <c r="E48" s="115">
        <v>160</v>
      </c>
      <c r="F48" s="114">
        <v>209</v>
      </c>
      <c r="G48" s="114">
        <v>212</v>
      </c>
      <c r="H48" s="114">
        <v>237</v>
      </c>
      <c r="I48" s="140">
        <v>178</v>
      </c>
      <c r="J48" s="115">
        <v>-18</v>
      </c>
      <c r="K48" s="116">
        <v>-10.112359550561798</v>
      </c>
    </row>
    <row r="49" spans="1:11" ht="14.1" customHeight="1" x14ac:dyDescent="0.2">
      <c r="A49" s="306">
        <v>63</v>
      </c>
      <c r="B49" s="307" t="s">
        <v>271</v>
      </c>
      <c r="C49" s="308"/>
      <c r="D49" s="113">
        <v>5.4539178460476352</v>
      </c>
      <c r="E49" s="115">
        <v>158</v>
      </c>
      <c r="F49" s="114">
        <v>175</v>
      </c>
      <c r="G49" s="114">
        <v>158</v>
      </c>
      <c r="H49" s="114">
        <v>145</v>
      </c>
      <c r="I49" s="140">
        <v>155</v>
      </c>
      <c r="J49" s="115">
        <v>3</v>
      </c>
      <c r="K49" s="116">
        <v>1.935483870967742</v>
      </c>
    </row>
    <row r="50" spans="1:11" ht="14.1" customHeight="1" x14ac:dyDescent="0.2">
      <c r="A50" s="306" t="s">
        <v>272</v>
      </c>
      <c r="B50" s="307" t="s">
        <v>273</v>
      </c>
      <c r="C50" s="308"/>
      <c r="D50" s="113">
        <v>1.2081463583016914</v>
      </c>
      <c r="E50" s="115">
        <v>35</v>
      </c>
      <c r="F50" s="114">
        <v>38</v>
      </c>
      <c r="G50" s="114">
        <v>28</v>
      </c>
      <c r="H50" s="114">
        <v>40</v>
      </c>
      <c r="I50" s="140">
        <v>26</v>
      </c>
      <c r="J50" s="115">
        <v>9</v>
      </c>
      <c r="K50" s="116">
        <v>34.615384615384613</v>
      </c>
    </row>
    <row r="51" spans="1:11" ht="14.1" customHeight="1" x14ac:dyDescent="0.2">
      <c r="A51" s="306" t="s">
        <v>274</v>
      </c>
      <c r="B51" s="307" t="s">
        <v>275</v>
      </c>
      <c r="C51" s="308"/>
      <c r="D51" s="113">
        <v>4.038660683465654</v>
      </c>
      <c r="E51" s="115">
        <v>117</v>
      </c>
      <c r="F51" s="114">
        <v>128</v>
      </c>
      <c r="G51" s="114">
        <v>123</v>
      </c>
      <c r="H51" s="114">
        <v>98</v>
      </c>
      <c r="I51" s="140">
        <v>122</v>
      </c>
      <c r="J51" s="115">
        <v>-5</v>
      </c>
      <c r="K51" s="116">
        <v>-4.0983606557377046</v>
      </c>
    </row>
    <row r="52" spans="1:11" ht="14.1" customHeight="1" x14ac:dyDescent="0.2">
      <c r="A52" s="306">
        <v>71</v>
      </c>
      <c r="B52" s="307" t="s">
        <v>276</v>
      </c>
      <c r="C52" s="308"/>
      <c r="D52" s="113">
        <v>8.6986537797721777</v>
      </c>
      <c r="E52" s="115">
        <v>252</v>
      </c>
      <c r="F52" s="114">
        <v>163</v>
      </c>
      <c r="G52" s="114">
        <v>235</v>
      </c>
      <c r="H52" s="114">
        <v>181</v>
      </c>
      <c r="I52" s="140">
        <v>210</v>
      </c>
      <c r="J52" s="115">
        <v>42</v>
      </c>
      <c r="K52" s="116">
        <v>20</v>
      </c>
    </row>
    <row r="53" spans="1:11" ht="14.1" customHeight="1" x14ac:dyDescent="0.2">
      <c r="A53" s="306" t="s">
        <v>277</v>
      </c>
      <c r="B53" s="307" t="s">
        <v>278</v>
      </c>
      <c r="C53" s="308"/>
      <c r="D53" s="113">
        <v>2.0365895754228514</v>
      </c>
      <c r="E53" s="115">
        <v>59</v>
      </c>
      <c r="F53" s="114">
        <v>33</v>
      </c>
      <c r="G53" s="114">
        <v>53</v>
      </c>
      <c r="H53" s="114">
        <v>52</v>
      </c>
      <c r="I53" s="140">
        <v>48</v>
      </c>
      <c r="J53" s="115">
        <v>11</v>
      </c>
      <c r="K53" s="116">
        <v>22.916666666666668</v>
      </c>
    </row>
    <row r="54" spans="1:11" ht="14.1" customHeight="1" x14ac:dyDescent="0.2">
      <c r="A54" s="306" t="s">
        <v>279</v>
      </c>
      <c r="B54" s="307" t="s">
        <v>280</v>
      </c>
      <c r="C54" s="308"/>
      <c r="D54" s="113">
        <v>5.9716948567483605</v>
      </c>
      <c r="E54" s="115">
        <v>173</v>
      </c>
      <c r="F54" s="114">
        <v>117</v>
      </c>
      <c r="G54" s="114">
        <v>155</v>
      </c>
      <c r="H54" s="114">
        <v>118</v>
      </c>
      <c r="I54" s="140">
        <v>152</v>
      </c>
      <c r="J54" s="115">
        <v>21</v>
      </c>
      <c r="K54" s="116">
        <v>13.815789473684211</v>
      </c>
    </row>
    <row r="55" spans="1:11" ht="14.1" customHeight="1" x14ac:dyDescent="0.2">
      <c r="A55" s="306">
        <v>72</v>
      </c>
      <c r="B55" s="307" t="s">
        <v>281</v>
      </c>
      <c r="C55" s="308"/>
      <c r="D55" s="113">
        <v>2.7614773904038659</v>
      </c>
      <c r="E55" s="115">
        <v>80</v>
      </c>
      <c r="F55" s="114">
        <v>163</v>
      </c>
      <c r="G55" s="114">
        <v>43</v>
      </c>
      <c r="H55" s="114">
        <v>59</v>
      </c>
      <c r="I55" s="140">
        <v>71</v>
      </c>
      <c r="J55" s="115">
        <v>9</v>
      </c>
      <c r="K55" s="116">
        <v>12.67605633802817</v>
      </c>
    </row>
    <row r="56" spans="1:11" ht="14.1" customHeight="1" x14ac:dyDescent="0.2">
      <c r="A56" s="306" t="s">
        <v>282</v>
      </c>
      <c r="B56" s="307" t="s">
        <v>283</v>
      </c>
      <c r="C56" s="308"/>
      <c r="D56" s="113">
        <v>1.4152571625819814</v>
      </c>
      <c r="E56" s="115">
        <v>41</v>
      </c>
      <c r="F56" s="114">
        <v>141</v>
      </c>
      <c r="G56" s="114">
        <v>17</v>
      </c>
      <c r="H56" s="114">
        <v>18</v>
      </c>
      <c r="I56" s="140">
        <v>35</v>
      </c>
      <c r="J56" s="115">
        <v>6</v>
      </c>
      <c r="K56" s="116">
        <v>17.142857142857142</v>
      </c>
    </row>
    <row r="57" spans="1:11" ht="14.1" customHeight="1" x14ac:dyDescent="0.2">
      <c r="A57" s="306" t="s">
        <v>284</v>
      </c>
      <c r="B57" s="307" t="s">
        <v>285</v>
      </c>
      <c r="C57" s="308"/>
      <c r="D57" s="113">
        <v>0.79392474974111149</v>
      </c>
      <c r="E57" s="115">
        <v>23</v>
      </c>
      <c r="F57" s="114">
        <v>14</v>
      </c>
      <c r="G57" s="114">
        <v>12</v>
      </c>
      <c r="H57" s="114">
        <v>23</v>
      </c>
      <c r="I57" s="140">
        <v>14</v>
      </c>
      <c r="J57" s="115">
        <v>9</v>
      </c>
      <c r="K57" s="116">
        <v>64.285714285714292</v>
      </c>
    </row>
    <row r="58" spans="1:11" ht="14.1" customHeight="1" x14ac:dyDescent="0.2">
      <c r="A58" s="306">
        <v>73</v>
      </c>
      <c r="B58" s="307" t="s">
        <v>286</v>
      </c>
      <c r="C58" s="308"/>
      <c r="D58" s="113">
        <v>1.4497756299620297</v>
      </c>
      <c r="E58" s="115">
        <v>42</v>
      </c>
      <c r="F58" s="114">
        <v>28</v>
      </c>
      <c r="G58" s="114">
        <v>39</v>
      </c>
      <c r="H58" s="114">
        <v>43</v>
      </c>
      <c r="I58" s="140">
        <v>41</v>
      </c>
      <c r="J58" s="115">
        <v>1</v>
      </c>
      <c r="K58" s="116">
        <v>2.4390243902439024</v>
      </c>
    </row>
    <row r="59" spans="1:11" ht="14.1" customHeight="1" x14ac:dyDescent="0.2">
      <c r="A59" s="306" t="s">
        <v>287</v>
      </c>
      <c r="B59" s="307" t="s">
        <v>288</v>
      </c>
      <c r="C59" s="308"/>
      <c r="D59" s="113">
        <v>1.1045909561615463</v>
      </c>
      <c r="E59" s="115">
        <v>32</v>
      </c>
      <c r="F59" s="114">
        <v>17</v>
      </c>
      <c r="G59" s="114">
        <v>29</v>
      </c>
      <c r="H59" s="114">
        <v>35</v>
      </c>
      <c r="I59" s="140">
        <v>29</v>
      </c>
      <c r="J59" s="115">
        <v>3</v>
      </c>
      <c r="K59" s="116">
        <v>10.344827586206897</v>
      </c>
    </row>
    <row r="60" spans="1:11" ht="14.1" customHeight="1" x14ac:dyDescent="0.2">
      <c r="A60" s="306">
        <v>81</v>
      </c>
      <c r="B60" s="307" t="s">
        <v>289</v>
      </c>
      <c r="C60" s="308"/>
      <c r="D60" s="113">
        <v>6.3859164653089406</v>
      </c>
      <c r="E60" s="115">
        <v>185</v>
      </c>
      <c r="F60" s="114">
        <v>168</v>
      </c>
      <c r="G60" s="114">
        <v>206</v>
      </c>
      <c r="H60" s="114">
        <v>194</v>
      </c>
      <c r="I60" s="140">
        <v>188</v>
      </c>
      <c r="J60" s="115">
        <v>-3</v>
      </c>
      <c r="K60" s="116">
        <v>-1.5957446808510638</v>
      </c>
    </row>
    <row r="61" spans="1:11" ht="14.1" customHeight="1" x14ac:dyDescent="0.2">
      <c r="A61" s="306" t="s">
        <v>290</v>
      </c>
      <c r="B61" s="307" t="s">
        <v>291</v>
      </c>
      <c r="C61" s="308"/>
      <c r="D61" s="113">
        <v>1.7604418363824645</v>
      </c>
      <c r="E61" s="115">
        <v>51</v>
      </c>
      <c r="F61" s="114">
        <v>41</v>
      </c>
      <c r="G61" s="114">
        <v>51</v>
      </c>
      <c r="H61" s="114">
        <v>79</v>
      </c>
      <c r="I61" s="140">
        <v>54</v>
      </c>
      <c r="J61" s="115">
        <v>-3</v>
      </c>
      <c r="K61" s="116">
        <v>-5.5555555555555554</v>
      </c>
    </row>
    <row r="62" spans="1:11" ht="14.1" customHeight="1" x14ac:dyDescent="0.2">
      <c r="A62" s="306" t="s">
        <v>292</v>
      </c>
      <c r="B62" s="307" t="s">
        <v>293</v>
      </c>
      <c r="C62" s="308"/>
      <c r="D62" s="113">
        <v>2.1056265101829479</v>
      </c>
      <c r="E62" s="115">
        <v>61</v>
      </c>
      <c r="F62" s="114">
        <v>60</v>
      </c>
      <c r="G62" s="114">
        <v>72</v>
      </c>
      <c r="H62" s="114">
        <v>55</v>
      </c>
      <c r="I62" s="140">
        <v>60</v>
      </c>
      <c r="J62" s="115">
        <v>1</v>
      </c>
      <c r="K62" s="116">
        <v>1.6666666666666667</v>
      </c>
    </row>
    <row r="63" spans="1:11" ht="14.1" customHeight="1" x14ac:dyDescent="0.2">
      <c r="A63" s="306"/>
      <c r="B63" s="307" t="s">
        <v>294</v>
      </c>
      <c r="C63" s="308"/>
      <c r="D63" s="113">
        <v>1.794960303762513</v>
      </c>
      <c r="E63" s="115">
        <v>52</v>
      </c>
      <c r="F63" s="114">
        <v>51</v>
      </c>
      <c r="G63" s="114">
        <v>63</v>
      </c>
      <c r="H63" s="114">
        <v>48</v>
      </c>
      <c r="I63" s="140">
        <v>56</v>
      </c>
      <c r="J63" s="115">
        <v>-4</v>
      </c>
      <c r="K63" s="116">
        <v>-7.1428571428571432</v>
      </c>
    </row>
    <row r="64" spans="1:11" ht="14.1" customHeight="1" x14ac:dyDescent="0.2">
      <c r="A64" s="306" t="s">
        <v>295</v>
      </c>
      <c r="B64" s="307" t="s">
        <v>296</v>
      </c>
      <c r="C64" s="308"/>
      <c r="D64" s="113">
        <v>0.72488781498101484</v>
      </c>
      <c r="E64" s="115">
        <v>21</v>
      </c>
      <c r="F64" s="114">
        <v>26</v>
      </c>
      <c r="G64" s="114">
        <v>15</v>
      </c>
      <c r="H64" s="114">
        <v>23</v>
      </c>
      <c r="I64" s="140">
        <v>29</v>
      </c>
      <c r="J64" s="115">
        <v>-8</v>
      </c>
      <c r="K64" s="116">
        <v>-27.586206896551722</v>
      </c>
    </row>
    <row r="65" spans="1:11" ht="14.1" customHeight="1" x14ac:dyDescent="0.2">
      <c r="A65" s="306" t="s">
        <v>297</v>
      </c>
      <c r="B65" s="307" t="s">
        <v>298</v>
      </c>
      <c r="C65" s="308"/>
      <c r="D65" s="113">
        <v>1.1045909561615463</v>
      </c>
      <c r="E65" s="115">
        <v>32</v>
      </c>
      <c r="F65" s="114">
        <v>28</v>
      </c>
      <c r="G65" s="114">
        <v>51</v>
      </c>
      <c r="H65" s="114">
        <v>14</v>
      </c>
      <c r="I65" s="140">
        <v>18</v>
      </c>
      <c r="J65" s="115">
        <v>14</v>
      </c>
      <c r="K65" s="116">
        <v>77.777777777777771</v>
      </c>
    </row>
    <row r="66" spans="1:11" ht="14.1" customHeight="1" x14ac:dyDescent="0.2">
      <c r="A66" s="306">
        <v>82</v>
      </c>
      <c r="B66" s="307" t="s">
        <v>299</v>
      </c>
      <c r="C66" s="308"/>
      <c r="D66" s="113">
        <v>3.6244390749050743</v>
      </c>
      <c r="E66" s="115">
        <v>105</v>
      </c>
      <c r="F66" s="114">
        <v>106</v>
      </c>
      <c r="G66" s="114">
        <v>123</v>
      </c>
      <c r="H66" s="114">
        <v>101</v>
      </c>
      <c r="I66" s="140">
        <v>111</v>
      </c>
      <c r="J66" s="115">
        <v>-6</v>
      </c>
      <c r="K66" s="116">
        <v>-5.4054054054054053</v>
      </c>
    </row>
    <row r="67" spans="1:11" ht="14.1" customHeight="1" x14ac:dyDescent="0.2">
      <c r="A67" s="306" t="s">
        <v>300</v>
      </c>
      <c r="B67" s="307" t="s">
        <v>301</v>
      </c>
      <c r="C67" s="308"/>
      <c r="D67" s="113">
        <v>2.3127373144632379</v>
      </c>
      <c r="E67" s="115">
        <v>67</v>
      </c>
      <c r="F67" s="114">
        <v>77</v>
      </c>
      <c r="G67" s="114">
        <v>94</v>
      </c>
      <c r="H67" s="114">
        <v>66</v>
      </c>
      <c r="I67" s="140">
        <v>65</v>
      </c>
      <c r="J67" s="115">
        <v>2</v>
      </c>
      <c r="K67" s="116">
        <v>3.0769230769230771</v>
      </c>
    </row>
    <row r="68" spans="1:11" ht="14.1" customHeight="1" x14ac:dyDescent="0.2">
      <c r="A68" s="306" t="s">
        <v>302</v>
      </c>
      <c r="B68" s="307" t="s">
        <v>303</v>
      </c>
      <c r="C68" s="308"/>
      <c r="D68" s="113">
        <v>1.0010355540214015</v>
      </c>
      <c r="E68" s="115">
        <v>29</v>
      </c>
      <c r="F68" s="114">
        <v>21</v>
      </c>
      <c r="G68" s="114">
        <v>22</v>
      </c>
      <c r="H68" s="114">
        <v>22</v>
      </c>
      <c r="I68" s="140">
        <v>33</v>
      </c>
      <c r="J68" s="115">
        <v>-4</v>
      </c>
      <c r="K68" s="116">
        <v>-12.121212121212121</v>
      </c>
    </row>
    <row r="69" spans="1:11" ht="14.1" customHeight="1" x14ac:dyDescent="0.2">
      <c r="A69" s="306">
        <v>83</v>
      </c>
      <c r="B69" s="307" t="s">
        <v>304</v>
      </c>
      <c r="C69" s="308"/>
      <c r="D69" s="113">
        <v>6.8691750086296173</v>
      </c>
      <c r="E69" s="115">
        <v>199</v>
      </c>
      <c r="F69" s="114">
        <v>128</v>
      </c>
      <c r="G69" s="114">
        <v>272</v>
      </c>
      <c r="H69" s="114">
        <v>155</v>
      </c>
      <c r="I69" s="140">
        <v>176</v>
      </c>
      <c r="J69" s="115">
        <v>23</v>
      </c>
      <c r="K69" s="116">
        <v>13.068181818181818</v>
      </c>
    </row>
    <row r="70" spans="1:11" ht="14.1" customHeight="1" x14ac:dyDescent="0.2">
      <c r="A70" s="306" t="s">
        <v>305</v>
      </c>
      <c r="B70" s="307" t="s">
        <v>306</v>
      </c>
      <c r="C70" s="308"/>
      <c r="D70" s="113">
        <v>5.4193993786675874</v>
      </c>
      <c r="E70" s="115">
        <v>157</v>
      </c>
      <c r="F70" s="114">
        <v>105</v>
      </c>
      <c r="G70" s="114">
        <v>238</v>
      </c>
      <c r="H70" s="114">
        <v>122</v>
      </c>
      <c r="I70" s="140">
        <v>147</v>
      </c>
      <c r="J70" s="115">
        <v>10</v>
      </c>
      <c r="K70" s="116">
        <v>6.8027210884353737</v>
      </c>
    </row>
    <row r="71" spans="1:11" ht="14.1" customHeight="1" x14ac:dyDescent="0.2">
      <c r="A71" s="306"/>
      <c r="B71" s="307" t="s">
        <v>307</v>
      </c>
      <c r="C71" s="308"/>
      <c r="D71" s="113">
        <v>3.175698998964446</v>
      </c>
      <c r="E71" s="115">
        <v>92</v>
      </c>
      <c r="F71" s="114">
        <v>72</v>
      </c>
      <c r="G71" s="114">
        <v>147</v>
      </c>
      <c r="H71" s="114">
        <v>83</v>
      </c>
      <c r="I71" s="140">
        <v>118</v>
      </c>
      <c r="J71" s="115">
        <v>-26</v>
      </c>
      <c r="K71" s="116">
        <v>-22.033898305084747</v>
      </c>
    </row>
    <row r="72" spans="1:11" ht="14.1" customHeight="1" x14ac:dyDescent="0.2">
      <c r="A72" s="306">
        <v>84</v>
      </c>
      <c r="B72" s="307" t="s">
        <v>308</v>
      </c>
      <c r="C72" s="308"/>
      <c r="D72" s="113">
        <v>1.794960303762513</v>
      </c>
      <c r="E72" s="115">
        <v>52</v>
      </c>
      <c r="F72" s="114">
        <v>32</v>
      </c>
      <c r="G72" s="114">
        <v>45</v>
      </c>
      <c r="H72" s="114">
        <v>44</v>
      </c>
      <c r="I72" s="140">
        <v>28</v>
      </c>
      <c r="J72" s="115">
        <v>24</v>
      </c>
      <c r="K72" s="116">
        <v>85.714285714285708</v>
      </c>
    </row>
    <row r="73" spans="1:11" ht="14.1" customHeight="1" x14ac:dyDescent="0.2">
      <c r="A73" s="306" t="s">
        <v>309</v>
      </c>
      <c r="B73" s="307" t="s">
        <v>310</v>
      </c>
      <c r="C73" s="308"/>
      <c r="D73" s="113">
        <v>1.1736278909216431</v>
      </c>
      <c r="E73" s="115">
        <v>34</v>
      </c>
      <c r="F73" s="114">
        <v>14</v>
      </c>
      <c r="G73" s="114">
        <v>28</v>
      </c>
      <c r="H73" s="114">
        <v>25</v>
      </c>
      <c r="I73" s="140">
        <v>11</v>
      </c>
      <c r="J73" s="115">
        <v>23</v>
      </c>
      <c r="K73" s="116">
        <v>209.09090909090909</v>
      </c>
    </row>
    <row r="74" spans="1:11" ht="14.1" customHeight="1" x14ac:dyDescent="0.2">
      <c r="A74" s="306" t="s">
        <v>311</v>
      </c>
      <c r="B74" s="307" t="s">
        <v>312</v>
      </c>
      <c r="C74" s="308"/>
      <c r="D74" s="113" t="s">
        <v>513</v>
      </c>
      <c r="E74" s="115" t="s">
        <v>513</v>
      </c>
      <c r="F74" s="114">
        <v>3</v>
      </c>
      <c r="G74" s="114">
        <v>0</v>
      </c>
      <c r="H74" s="114" t="s">
        <v>513</v>
      </c>
      <c r="I74" s="140" t="s">
        <v>513</v>
      </c>
      <c r="J74" s="115" t="s">
        <v>513</v>
      </c>
      <c r="K74" s="116" t="s">
        <v>513</v>
      </c>
    </row>
    <row r="75" spans="1:11" ht="14.1" customHeight="1" x14ac:dyDescent="0.2">
      <c r="A75" s="306" t="s">
        <v>313</v>
      </c>
      <c r="B75" s="307" t="s">
        <v>314</v>
      </c>
      <c r="C75" s="308"/>
      <c r="D75" s="113">
        <v>0.27614773904038659</v>
      </c>
      <c r="E75" s="115">
        <v>8</v>
      </c>
      <c r="F75" s="114">
        <v>3</v>
      </c>
      <c r="G75" s="114">
        <v>7</v>
      </c>
      <c r="H75" s="114">
        <v>4</v>
      </c>
      <c r="I75" s="140">
        <v>3</v>
      </c>
      <c r="J75" s="115">
        <v>5</v>
      </c>
      <c r="K75" s="116">
        <v>166.66666666666666</v>
      </c>
    </row>
    <row r="76" spans="1:11" ht="14.1" customHeight="1" x14ac:dyDescent="0.2">
      <c r="A76" s="306">
        <v>91</v>
      </c>
      <c r="B76" s="307" t="s">
        <v>315</v>
      </c>
      <c r="C76" s="308"/>
      <c r="D76" s="113">
        <v>0.10355540214014498</v>
      </c>
      <c r="E76" s="115">
        <v>3</v>
      </c>
      <c r="F76" s="114">
        <v>4</v>
      </c>
      <c r="G76" s="114" t="s">
        <v>513</v>
      </c>
      <c r="H76" s="114">
        <v>3</v>
      </c>
      <c r="I76" s="140">
        <v>4</v>
      </c>
      <c r="J76" s="115">
        <v>-1</v>
      </c>
      <c r="K76" s="116">
        <v>-25</v>
      </c>
    </row>
    <row r="77" spans="1:11" ht="14.1" customHeight="1" x14ac:dyDescent="0.2">
      <c r="A77" s="306">
        <v>92</v>
      </c>
      <c r="B77" s="307" t="s">
        <v>316</v>
      </c>
      <c r="C77" s="308"/>
      <c r="D77" s="113">
        <v>0.27614773904038659</v>
      </c>
      <c r="E77" s="115">
        <v>8</v>
      </c>
      <c r="F77" s="114">
        <v>4</v>
      </c>
      <c r="G77" s="114">
        <v>3</v>
      </c>
      <c r="H77" s="114">
        <v>7</v>
      </c>
      <c r="I77" s="140">
        <v>11</v>
      </c>
      <c r="J77" s="115">
        <v>-3</v>
      </c>
      <c r="K77" s="116">
        <v>-27.272727272727273</v>
      </c>
    </row>
    <row r="78" spans="1:11" ht="14.1" customHeight="1" x14ac:dyDescent="0.2">
      <c r="A78" s="306">
        <v>93</v>
      </c>
      <c r="B78" s="307" t="s">
        <v>317</v>
      </c>
      <c r="C78" s="308"/>
      <c r="D78" s="113">
        <v>0.48325854332067658</v>
      </c>
      <c r="E78" s="115">
        <v>14</v>
      </c>
      <c r="F78" s="114">
        <v>3</v>
      </c>
      <c r="G78" s="114">
        <v>10</v>
      </c>
      <c r="H78" s="114">
        <v>5</v>
      </c>
      <c r="I78" s="140">
        <v>11</v>
      </c>
      <c r="J78" s="115">
        <v>3</v>
      </c>
      <c r="K78" s="116">
        <v>27.272727272727273</v>
      </c>
    </row>
    <row r="79" spans="1:11" ht="14.1" customHeight="1" x14ac:dyDescent="0.2">
      <c r="A79" s="306">
        <v>94</v>
      </c>
      <c r="B79" s="307" t="s">
        <v>318</v>
      </c>
      <c r="C79" s="308"/>
      <c r="D79" s="113">
        <v>0.13807386952019329</v>
      </c>
      <c r="E79" s="115">
        <v>4</v>
      </c>
      <c r="F79" s="114">
        <v>25</v>
      </c>
      <c r="G79" s="114">
        <v>19</v>
      </c>
      <c r="H79" s="114">
        <v>14</v>
      </c>
      <c r="I79" s="140">
        <v>10</v>
      </c>
      <c r="J79" s="115">
        <v>-6</v>
      </c>
      <c r="K79" s="116">
        <v>-60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0.37970314118053161</v>
      </c>
      <c r="E81" s="143">
        <v>11</v>
      </c>
      <c r="F81" s="144">
        <v>15</v>
      </c>
      <c r="G81" s="144">
        <v>18</v>
      </c>
      <c r="H81" s="144">
        <v>11</v>
      </c>
      <c r="I81" s="145">
        <v>14</v>
      </c>
      <c r="J81" s="143">
        <v>-3</v>
      </c>
      <c r="K81" s="146">
        <v>-21.428571428571427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27809</v>
      </c>
      <c r="C10" s="114">
        <v>13569</v>
      </c>
      <c r="D10" s="114">
        <v>14240</v>
      </c>
      <c r="E10" s="114">
        <v>20450</v>
      </c>
      <c r="F10" s="114">
        <v>6866</v>
      </c>
      <c r="G10" s="114">
        <v>3638</v>
      </c>
      <c r="H10" s="114">
        <v>7451</v>
      </c>
      <c r="I10" s="115">
        <v>10247</v>
      </c>
      <c r="J10" s="114">
        <v>7235</v>
      </c>
      <c r="K10" s="114">
        <v>3012</v>
      </c>
      <c r="L10" s="423">
        <v>2523</v>
      </c>
      <c r="M10" s="424">
        <v>2526</v>
      </c>
    </row>
    <row r="11" spans="1:13" ht="11.1" customHeight="1" x14ac:dyDescent="0.2">
      <c r="A11" s="422" t="s">
        <v>387</v>
      </c>
      <c r="B11" s="115">
        <v>28028</v>
      </c>
      <c r="C11" s="114">
        <v>13720</v>
      </c>
      <c r="D11" s="114">
        <v>14308</v>
      </c>
      <c r="E11" s="114">
        <v>20581</v>
      </c>
      <c r="F11" s="114">
        <v>6955</v>
      </c>
      <c r="G11" s="114">
        <v>3565</v>
      </c>
      <c r="H11" s="114">
        <v>7626</v>
      </c>
      <c r="I11" s="115">
        <v>10394</v>
      </c>
      <c r="J11" s="114">
        <v>7308</v>
      </c>
      <c r="K11" s="114">
        <v>3086</v>
      </c>
      <c r="L11" s="423">
        <v>2358</v>
      </c>
      <c r="M11" s="424">
        <v>2094</v>
      </c>
    </row>
    <row r="12" spans="1:13" ht="11.1" customHeight="1" x14ac:dyDescent="0.2">
      <c r="A12" s="422" t="s">
        <v>388</v>
      </c>
      <c r="B12" s="115">
        <v>28435</v>
      </c>
      <c r="C12" s="114">
        <v>13953</v>
      </c>
      <c r="D12" s="114">
        <v>14482</v>
      </c>
      <c r="E12" s="114">
        <v>20894</v>
      </c>
      <c r="F12" s="114">
        <v>7037</v>
      </c>
      <c r="G12" s="114">
        <v>3821</v>
      </c>
      <c r="H12" s="114">
        <v>7753</v>
      </c>
      <c r="I12" s="115">
        <v>10418</v>
      </c>
      <c r="J12" s="114">
        <v>7245</v>
      </c>
      <c r="K12" s="114">
        <v>3173</v>
      </c>
      <c r="L12" s="423">
        <v>3177</v>
      </c>
      <c r="M12" s="424">
        <v>2853</v>
      </c>
    </row>
    <row r="13" spans="1:13" s="110" customFormat="1" ht="11.1" customHeight="1" x14ac:dyDescent="0.2">
      <c r="A13" s="422" t="s">
        <v>389</v>
      </c>
      <c r="B13" s="115">
        <v>27664</v>
      </c>
      <c r="C13" s="114">
        <v>13425</v>
      </c>
      <c r="D13" s="114">
        <v>14239</v>
      </c>
      <c r="E13" s="114">
        <v>20077</v>
      </c>
      <c r="F13" s="114">
        <v>7086</v>
      </c>
      <c r="G13" s="114">
        <v>3530</v>
      </c>
      <c r="H13" s="114">
        <v>7757</v>
      </c>
      <c r="I13" s="115">
        <v>10321</v>
      </c>
      <c r="J13" s="114">
        <v>7192</v>
      </c>
      <c r="K13" s="114">
        <v>3129</v>
      </c>
      <c r="L13" s="423">
        <v>1618</v>
      </c>
      <c r="M13" s="424">
        <v>2472</v>
      </c>
    </row>
    <row r="14" spans="1:13" ht="15" customHeight="1" x14ac:dyDescent="0.2">
      <c r="A14" s="422" t="s">
        <v>390</v>
      </c>
      <c r="B14" s="115">
        <v>27810</v>
      </c>
      <c r="C14" s="114">
        <v>13555</v>
      </c>
      <c r="D14" s="114">
        <v>14255</v>
      </c>
      <c r="E14" s="114">
        <v>19404</v>
      </c>
      <c r="F14" s="114">
        <v>7933</v>
      </c>
      <c r="G14" s="114">
        <v>3432</v>
      </c>
      <c r="H14" s="114">
        <v>7964</v>
      </c>
      <c r="I14" s="115">
        <v>10419</v>
      </c>
      <c r="J14" s="114">
        <v>7265</v>
      </c>
      <c r="K14" s="114">
        <v>3154</v>
      </c>
      <c r="L14" s="423">
        <v>2339</v>
      </c>
      <c r="M14" s="424">
        <v>2179</v>
      </c>
    </row>
    <row r="15" spans="1:13" ht="11.1" customHeight="1" x14ac:dyDescent="0.2">
      <c r="A15" s="422" t="s">
        <v>387</v>
      </c>
      <c r="B15" s="115">
        <v>28182</v>
      </c>
      <c r="C15" s="114">
        <v>13866</v>
      </c>
      <c r="D15" s="114">
        <v>14316</v>
      </c>
      <c r="E15" s="114">
        <v>19565</v>
      </c>
      <c r="F15" s="114">
        <v>8155</v>
      </c>
      <c r="G15" s="114">
        <v>3393</v>
      </c>
      <c r="H15" s="114">
        <v>8162</v>
      </c>
      <c r="I15" s="115">
        <v>10738</v>
      </c>
      <c r="J15" s="114">
        <v>7492</v>
      </c>
      <c r="K15" s="114">
        <v>3246</v>
      </c>
      <c r="L15" s="423">
        <v>2552</v>
      </c>
      <c r="M15" s="424">
        <v>2212</v>
      </c>
    </row>
    <row r="16" spans="1:13" ht="11.1" customHeight="1" x14ac:dyDescent="0.2">
      <c r="A16" s="422" t="s">
        <v>388</v>
      </c>
      <c r="B16" s="115">
        <v>28961</v>
      </c>
      <c r="C16" s="114">
        <v>14256</v>
      </c>
      <c r="D16" s="114">
        <v>14705</v>
      </c>
      <c r="E16" s="114">
        <v>20573</v>
      </c>
      <c r="F16" s="114">
        <v>8341</v>
      </c>
      <c r="G16" s="114">
        <v>3825</v>
      </c>
      <c r="H16" s="114">
        <v>8333</v>
      </c>
      <c r="I16" s="115">
        <v>10719</v>
      </c>
      <c r="J16" s="114">
        <v>7342</v>
      </c>
      <c r="K16" s="114">
        <v>3377</v>
      </c>
      <c r="L16" s="423">
        <v>3310</v>
      </c>
      <c r="M16" s="424">
        <v>2622</v>
      </c>
    </row>
    <row r="17" spans="1:13" s="110" customFormat="1" ht="11.1" customHeight="1" x14ac:dyDescent="0.2">
      <c r="A17" s="422" t="s">
        <v>389</v>
      </c>
      <c r="B17" s="115">
        <v>28274</v>
      </c>
      <c r="C17" s="114">
        <v>13685</v>
      </c>
      <c r="D17" s="114">
        <v>14589</v>
      </c>
      <c r="E17" s="114">
        <v>19935</v>
      </c>
      <c r="F17" s="114">
        <v>8325</v>
      </c>
      <c r="G17" s="114">
        <v>3588</v>
      </c>
      <c r="H17" s="114">
        <v>8245</v>
      </c>
      <c r="I17" s="115">
        <v>10655</v>
      </c>
      <c r="J17" s="114">
        <v>7298</v>
      </c>
      <c r="K17" s="114">
        <v>3357</v>
      </c>
      <c r="L17" s="423">
        <v>1707</v>
      </c>
      <c r="M17" s="424">
        <v>2423</v>
      </c>
    </row>
    <row r="18" spans="1:13" ht="15" customHeight="1" x14ac:dyDescent="0.2">
      <c r="A18" s="422" t="s">
        <v>391</v>
      </c>
      <c r="B18" s="115">
        <v>28427</v>
      </c>
      <c r="C18" s="114">
        <v>13823</v>
      </c>
      <c r="D18" s="114">
        <v>14604</v>
      </c>
      <c r="E18" s="114">
        <v>19918</v>
      </c>
      <c r="F18" s="114">
        <v>8482</v>
      </c>
      <c r="G18" s="114">
        <v>3519</v>
      </c>
      <c r="H18" s="114">
        <v>8435</v>
      </c>
      <c r="I18" s="115">
        <v>10471</v>
      </c>
      <c r="J18" s="114">
        <v>7175</v>
      </c>
      <c r="K18" s="114">
        <v>3296</v>
      </c>
      <c r="L18" s="423">
        <v>2432</v>
      </c>
      <c r="M18" s="424">
        <v>2277</v>
      </c>
    </row>
    <row r="19" spans="1:13" ht="11.1" customHeight="1" x14ac:dyDescent="0.2">
      <c r="A19" s="422" t="s">
        <v>387</v>
      </c>
      <c r="B19" s="115">
        <v>28923</v>
      </c>
      <c r="C19" s="114">
        <v>14136</v>
      </c>
      <c r="D19" s="114">
        <v>14787</v>
      </c>
      <c r="E19" s="114">
        <v>20127</v>
      </c>
      <c r="F19" s="114">
        <v>8754</v>
      </c>
      <c r="G19" s="114">
        <v>3490</v>
      </c>
      <c r="H19" s="114">
        <v>8690</v>
      </c>
      <c r="I19" s="115">
        <v>10770</v>
      </c>
      <c r="J19" s="114">
        <v>7337</v>
      </c>
      <c r="K19" s="114">
        <v>3433</v>
      </c>
      <c r="L19" s="423">
        <v>2644</v>
      </c>
      <c r="M19" s="424">
        <v>2228</v>
      </c>
    </row>
    <row r="20" spans="1:13" ht="11.1" customHeight="1" x14ac:dyDescent="0.2">
      <c r="A20" s="422" t="s">
        <v>388</v>
      </c>
      <c r="B20" s="115">
        <v>29475</v>
      </c>
      <c r="C20" s="114">
        <v>14401</v>
      </c>
      <c r="D20" s="114">
        <v>15074</v>
      </c>
      <c r="E20" s="114">
        <v>20667</v>
      </c>
      <c r="F20" s="114">
        <v>8796</v>
      </c>
      <c r="G20" s="114">
        <v>3798</v>
      </c>
      <c r="H20" s="114">
        <v>8837</v>
      </c>
      <c r="I20" s="115">
        <v>10837</v>
      </c>
      <c r="J20" s="114">
        <v>7250</v>
      </c>
      <c r="K20" s="114">
        <v>3587</v>
      </c>
      <c r="L20" s="423">
        <v>3179</v>
      </c>
      <c r="M20" s="424">
        <v>2629</v>
      </c>
    </row>
    <row r="21" spans="1:13" s="110" customFormat="1" ht="11.1" customHeight="1" x14ac:dyDescent="0.2">
      <c r="A21" s="422" t="s">
        <v>389</v>
      </c>
      <c r="B21" s="115">
        <v>28862</v>
      </c>
      <c r="C21" s="114">
        <v>13915</v>
      </c>
      <c r="D21" s="114">
        <v>14947</v>
      </c>
      <c r="E21" s="114">
        <v>20149</v>
      </c>
      <c r="F21" s="114">
        <v>8706</v>
      </c>
      <c r="G21" s="114">
        <v>3550</v>
      </c>
      <c r="H21" s="114">
        <v>8820</v>
      </c>
      <c r="I21" s="115">
        <v>10695</v>
      </c>
      <c r="J21" s="114">
        <v>7075</v>
      </c>
      <c r="K21" s="114">
        <v>3620</v>
      </c>
      <c r="L21" s="423">
        <v>1703</v>
      </c>
      <c r="M21" s="424">
        <v>2372</v>
      </c>
    </row>
    <row r="22" spans="1:13" ht="15" customHeight="1" x14ac:dyDescent="0.2">
      <c r="A22" s="422" t="s">
        <v>392</v>
      </c>
      <c r="B22" s="115">
        <v>28970</v>
      </c>
      <c r="C22" s="114">
        <v>14002</v>
      </c>
      <c r="D22" s="114">
        <v>14968</v>
      </c>
      <c r="E22" s="114">
        <v>20161</v>
      </c>
      <c r="F22" s="114">
        <v>8755</v>
      </c>
      <c r="G22" s="114">
        <v>3407</v>
      </c>
      <c r="H22" s="114">
        <v>8919</v>
      </c>
      <c r="I22" s="115">
        <v>10634</v>
      </c>
      <c r="J22" s="114">
        <v>7101</v>
      </c>
      <c r="K22" s="114">
        <v>3533</v>
      </c>
      <c r="L22" s="423">
        <v>2414</v>
      </c>
      <c r="M22" s="424">
        <v>2353</v>
      </c>
    </row>
    <row r="23" spans="1:13" ht="11.1" customHeight="1" x14ac:dyDescent="0.2">
      <c r="A23" s="422" t="s">
        <v>387</v>
      </c>
      <c r="B23" s="115">
        <v>29366</v>
      </c>
      <c r="C23" s="114">
        <v>14308</v>
      </c>
      <c r="D23" s="114">
        <v>15058</v>
      </c>
      <c r="E23" s="114">
        <v>20409</v>
      </c>
      <c r="F23" s="114">
        <v>8892</v>
      </c>
      <c r="G23" s="114">
        <v>3314</v>
      </c>
      <c r="H23" s="114">
        <v>9196</v>
      </c>
      <c r="I23" s="115">
        <v>10895</v>
      </c>
      <c r="J23" s="114">
        <v>7312</v>
      </c>
      <c r="K23" s="114">
        <v>3583</v>
      </c>
      <c r="L23" s="423">
        <v>2355</v>
      </c>
      <c r="M23" s="424">
        <v>1984</v>
      </c>
    </row>
    <row r="24" spans="1:13" ht="11.1" customHeight="1" x14ac:dyDescent="0.2">
      <c r="A24" s="422" t="s">
        <v>388</v>
      </c>
      <c r="B24" s="115">
        <v>29689</v>
      </c>
      <c r="C24" s="114">
        <v>14519</v>
      </c>
      <c r="D24" s="114">
        <v>15170</v>
      </c>
      <c r="E24" s="114">
        <v>20267</v>
      </c>
      <c r="F24" s="114">
        <v>8899</v>
      </c>
      <c r="G24" s="114">
        <v>3622</v>
      </c>
      <c r="H24" s="114">
        <v>9324</v>
      </c>
      <c r="I24" s="115">
        <v>11055</v>
      </c>
      <c r="J24" s="114">
        <v>7325</v>
      </c>
      <c r="K24" s="114">
        <v>3730</v>
      </c>
      <c r="L24" s="423">
        <v>3103</v>
      </c>
      <c r="M24" s="424">
        <v>2889</v>
      </c>
    </row>
    <row r="25" spans="1:13" s="110" customFormat="1" ht="11.1" customHeight="1" x14ac:dyDescent="0.2">
      <c r="A25" s="422" t="s">
        <v>389</v>
      </c>
      <c r="B25" s="115">
        <v>29086</v>
      </c>
      <c r="C25" s="114">
        <v>14051</v>
      </c>
      <c r="D25" s="114">
        <v>15035</v>
      </c>
      <c r="E25" s="114">
        <v>19675</v>
      </c>
      <c r="F25" s="114">
        <v>8883</v>
      </c>
      <c r="G25" s="114">
        <v>3384</v>
      </c>
      <c r="H25" s="114">
        <v>9339</v>
      </c>
      <c r="I25" s="115">
        <v>10890</v>
      </c>
      <c r="J25" s="114">
        <v>7205</v>
      </c>
      <c r="K25" s="114">
        <v>3685</v>
      </c>
      <c r="L25" s="423">
        <v>1737</v>
      </c>
      <c r="M25" s="424">
        <v>2415</v>
      </c>
    </row>
    <row r="26" spans="1:13" ht="15" customHeight="1" x14ac:dyDescent="0.2">
      <c r="A26" s="422" t="s">
        <v>393</v>
      </c>
      <c r="B26" s="115">
        <v>29240</v>
      </c>
      <c r="C26" s="114">
        <v>14255</v>
      </c>
      <c r="D26" s="114">
        <v>14985</v>
      </c>
      <c r="E26" s="114">
        <v>19803</v>
      </c>
      <c r="F26" s="114">
        <v>8902</v>
      </c>
      <c r="G26" s="114">
        <v>3265</v>
      </c>
      <c r="H26" s="114">
        <v>9503</v>
      </c>
      <c r="I26" s="115">
        <v>10819</v>
      </c>
      <c r="J26" s="114">
        <v>7171</v>
      </c>
      <c r="K26" s="114">
        <v>3648</v>
      </c>
      <c r="L26" s="423">
        <v>2345</v>
      </c>
      <c r="M26" s="424">
        <v>2124</v>
      </c>
    </row>
    <row r="27" spans="1:13" ht="11.1" customHeight="1" x14ac:dyDescent="0.2">
      <c r="A27" s="422" t="s">
        <v>387</v>
      </c>
      <c r="B27" s="115">
        <v>29879</v>
      </c>
      <c r="C27" s="114">
        <v>14484</v>
      </c>
      <c r="D27" s="114">
        <v>15395</v>
      </c>
      <c r="E27" s="114">
        <v>20055</v>
      </c>
      <c r="F27" s="114">
        <v>9296</v>
      </c>
      <c r="G27" s="114">
        <v>3284</v>
      </c>
      <c r="H27" s="114">
        <v>9832</v>
      </c>
      <c r="I27" s="115">
        <v>11165</v>
      </c>
      <c r="J27" s="114">
        <v>7406</v>
      </c>
      <c r="K27" s="114">
        <v>3759</v>
      </c>
      <c r="L27" s="423">
        <v>2850</v>
      </c>
      <c r="M27" s="424">
        <v>2249</v>
      </c>
    </row>
    <row r="28" spans="1:13" ht="11.1" customHeight="1" x14ac:dyDescent="0.2">
      <c r="A28" s="422" t="s">
        <v>388</v>
      </c>
      <c r="B28" s="115">
        <v>30563</v>
      </c>
      <c r="C28" s="114">
        <v>14810</v>
      </c>
      <c r="D28" s="114">
        <v>15753</v>
      </c>
      <c r="E28" s="114">
        <v>21010</v>
      </c>
      <c r="F28" s="114">
        <v>9513</v>
      </c>
      <c r="G28" s="114">
        <v>3587</v>
      </c>
      <c r="H28" s="114">
        <v>10012</v>
      </c>
      <c r="I28" s="115">
        <v>11282</v>
      </c>
      <c r="J28" s="114">
        <v>7395</v>
      </c>
      <c r="K28" s="114">
        <v>3887</v>
      </c>
      <c r="L28" s="423">
        <v>3499</v>
      </c>
      <c r="M28" s="424">
        <v>2964</v>
      </c>
    </row>
    <row r="29" spans="1:13" s="110" customFormat="1" ht="11.1" customHeight="1" x14ac:dyDescent="0.2">
      <c r="A29" s="422" t="s">
        <v>389</v>
      </c>
      <c r="B29" s="115">
        <v>29845</v>
      </c>
      <c r="C29" s="114">
        <v>14252</v>
      </c>
      <c r="D29" s="114">
        <v>15593</v>
      </c>
      <c r="E29" s="114">
        <v>20307</v>
      </c>
      <c r="F29" s="114">
        <v>9523</v>
      </c>
      <c r="G29" s="114">
        <v>3376</v>
      </c>
      <c r="H29" s="114">
        <v>9964</v>
      </c>
      <c r="I29" s="115">
        <v>11099</v>
      </c>
      <c r="J29" s="114">
        <v>7275</v>
      </c>
      <c r="K29" s="114">
        <v>3824</v>
      </c>
      <c r="L29" s="423">
        <v>1824</v>
      </c>
      <c r="M29" s="424">
        <v>2566</v>
      </c>
    </row>
    <row r="30" spans="1:13" ht="15" customHeight="1" x14ac:dyDescent="0.2">
      <c r="A30" s="422" t="s">
        <v>394</v>
      </c>
      <c r="B30" s="115">
        <v>30568</v>
      </c>
      <c r="C30" s="114">
        <v>14904</v>
      </c>
      <c r="D30" s="114">
        <v>15664</v>
      </c>
      <c r="E30" s="114">
        <v>20841</v>
      </c>
      <c r="F30" s="114">
        <v>9716</v>
      </c>
      <c r="G30" s="114">
        <v>3313</v>
      </c>
      <c r="H30" s="114">
        <v>10255</v>
      </c>
      <c r="I30" s="115">
        <v>10879</v>
      </c>
      <c r="J30" s="114">
        <v>7155</v>
      </c>
      <c r="K30" s="114">
        <v>3724</v>
      </c>
      <c r="L30" s="423">
        <v>2875</v>
      </c>
      <c r="M30" s="424">
        <v>2464</v>
      </c>
    </row>
    <row r="31" spans="1:13" ht="11.1" customHeight="1" x14ac:dyDescent="0.2">
      <c r="A31" s="422" t="s">
        <v>387</v>
      </c>
      <c r="B31" s="115">
        <v>30591</v>
      </c>
      <c r="C31" s="114">
        <v>14848</v>
      </c>
      <c r="D31" s="114">
        <v>15743</v>
      </c>
      <c r="E31" s="114">
        <v>20678</v>
      </c>
      <c r="F31" s="114">
        <v>9902</v>
      </c>
      <c r="G31" s="114">
        <v>3226</v>
      </c>
      <c r="H31" s="114">
        <v>10329</v>
      </c>
      <c r="I31" s="115">
        <v>11086</v>
      </c>
      <c r="J31" s="114">
        <v>7284</v>
      </c>
      <c r="K31" s="114">
        <v>3802</v>
      </c>
      <c r="L31" s="423">
        <v>2351</v>
      </c>
      <c r="M31" s="424">
        <v>2034</v>
      </c>
    </row>
    <row r="32" spans="1:13" ht="11.1" customHeight="1" x14ac:dyDescent="0.2">
      <c r="A32" s="422" t="s">
        <v>388</v>
      </c>
      <c r="B32" s="115">
        <v>31107</v>
      </c>
      <c r="C32" s="114">
        <v>15068</v>
      </c>
      <c r="D32" s="114">
        <v>16039</v>
      </c>
      <c r="E32" s="114">
        <v>21101</v>
      </c>
      <c r="F32" s="114">
        <v>9999</v>
      </c>
      <c r="G32" s="114">
        <v>3499</v>
      </c>
      <c r="H32" s="114">
        <v>10451</v>
      </c>
      <c r="I32" s="115">
        <v>11093</v>
      </c>
      <c r="J32" s="114">
        <v>7242</v>
      </c>
      <c r="K32" s="114">
        <v>3851</v>
      </c>
      <c r="L32" s="423">
        <v>3431</v>
      </c>
      <c r="M32" s="424">
        <v>3035</v>
      </c>
    </row>
    <row r="33" spans="1:13" s="110" customFormat="1" ht="11.1" customHeight="1" x14ac:dyDescent="0.2">
      <c r="A33" s="422" t="s">
        <v>389</v>
      </c>
      <c r="B33" s="115">
        <v>30367</v>
      </c>
      <c r="C33" s="114">
        <v>14540</v>
      </c>
      <c r="D33" s="114">
        <v>15827</v>
      </c>
      <c r="E33" s="114">
        <v>20457</v>
      </c>
      <c r="F33" s="114">
        <v>9904</v>
      </c>
      <c r="G33" s="114">
        <v>3280</v>
      </c>
      <c r="H33" s="114">
        <v>10395</v>
      </c>
      <c r="I33" s="115">
        <v>11068</v>
      </c>
      <c r="J33" s="114">
        <v>7167</v>
      </c>
      <c r="K33" s="114">
        <v>3901</v>
      </c>
      <c r="L33" s="423">
        <v>1803</v>
      </c>
      <c r="M33" s="424">
        <v>2595</v>
      </c>
    </row>
    <row r="34" spans="1:13" ht="15" customHeight="1" x14ac:dyDescent="0.2">
      <c r="A34" s="422" t="s">
        <v>395</v>
      </c>
      <c r="B34" s="115">
        <v>30544</v>
      </c>
      <c r="C34" s="114">
        <v>14626</v>
      </c>
      <c r="D34" s="114">
        <v>15918</v>
      </c>
      <c r="E34" s="114">
        <v>20491</v>
      </c>
      <c r="F34" s="114">
        <v>10048</v>
      </c>
      <c r="G34" s="114">
        <v>3188</v>
      </c>
      <c r="H34" s="114">
        <v>10540</v>
      </c>
      <c r="I34" s="115">
        <v>10955</v>
      </c>
      <c r="J34" s="114">
        <v>7187</v>
      </c>
      <c r="K34" s="114">
        <v>3768</v>
      </c>
      <c r="L34" s="423">
        <v>2569</v>
      </c>
      <c r="M34" s="424">
        <v>2339</v>
      </c>
    </row>
    <row r="35" spans="1:13" ht="11.1" customHeight="1" x14ac:dyDescent="0.2">
      <c r="A35" s="422" t="s">
        <v>387</v>
      </c>
      <c r="B35" s="115">
        <v>30881</v>
      </c>
      <c r="C35" s="114">
        <v>14951</v>
      </c>
      <c r="D35" s="114">
        <v>15930</v>
      </c>
      <c r="E35" s="114">
        <v>20664</v>
      </c>
      <c r="F35" s="114">
        <v>10217</v>
      </c>
      <c r="G35" s="114">
        <v>3165</v>
      </c>
      <c r="H35" s="114">
        <v>10717</v>
      </c>
      <c r="I35" s="115">
        <v>11252</v>
      </c>
      <c r="J35" s="114">
        <v>7397</v>
      </c>
      <c r="K35" s="114">
        <v>3855</v>
      </c>
      <c r="L35" s="423">
        <v>2469</v>
      </c>
      <c r="M35" s="424">
        <v>2216</v>
      </c>
    </row>
    <row r="36" spans="1:13" ht="11.1" customHeight="1" x14ac:dyDescent="0.2">
      <c r="A36" s="422" t="s">
        <v>388</v>
      </c>
      <c r="B36" s="115">
        <v>31497</v>
      </c>
      <c r="C36" s="114">
        <v>15215</v>
      </c>
      <c r="D36" s="114">
        <v>16282</v>
      </c>
      <c r="E36" s="114">
        <v>21125</v>
      </c>
      <c r="F36" s="114">
        <v>10372</v>
      </c>
      <c r="G36" s="114">
        <v>3494</v>
      </c>
      <c r="H36" s="114">
        <v>10812</v>
      </c>
      <c r="I36" s="115">
        <v>11380</v>
      </c>
      <c r="J36" s="114">
        <v>7308</v>
      </c>
      <c r="K36" s="114">
        <v>4072</v>
      </c>
      <c r="L36" s="423">
        <v>3502</v>
      </c>
      <c r="M36" s="424">
        <v>2932</v>
      </c>
    </row>
    <row r="37" spans="1:13" s="110" customFormat="1" ht="11.1" customHeight="1" x14ac:dyDescent="0.2">
      <c r="A37" s="422" t="s">
        <v>389</v>
      </c>
      <c r="B37" s="115">
        <v>30811</v>
      </c>
      <c r="C37" s="114">
        <v>14759</v>
      </c>
      <c r="D37" s="114">
        <v>16052</v>
      </c>
      <c r="E37" s="114">
        <v>20461</v>
      </c>
      <c r="F37" s="114">
        <v>10350</v>
      </c>
      <c r="G37" s="114">
        <v>3275</v>
      </c>
      <c r="H37" s="114">
        <v>10741</v>
      </c>
      <c r="I37" s="115">
        <v>11073</v>
      </c>
      <c r="J37" s="114">
        <v>7120</v>
      </c>
      <c r="K37" s="114">
        <v>3953</v>
      </c>
      <c r="L37" s="423">
        <v>1975</v>
      </c>
      <c r="M37" s="424">
        <v>2686</v>
      </c>
    </row>
    <row r="38" spans="1:13" ht="15" customHeight="1" x14ac:dyDescent="0.2">
      <c r="A38" s="425" t="s">
        <v>396</v>
      </c>
      <c r="B38" s="115">
        <v>31021</v>
      </c>
      <c r="C38" s="114">
        <v>14954</v>
      </c>
      <c r="D38" s="114">
        <v>16067</v>
      </c>
      <c r="E38" s="114">
        <v>20522</v>
      </c>
      <c r="F38" s="114">
        <v>10499</v>
      </c>
      <c r="G38" s="114">
        <v>3177</v>
      </c>
      <c r="H38" s="114">
        <v>10904</v>
      </c>
      <c r="I38" s="115">
        <v>11082</v>
      </c>
      <c r="J38" s="114">
        <v>7083</v>
      </c>
      <c r="K38" s="114">
        <v>3999</v>
      </c>
      <c r="L38" s="423">
        <v>2867</v>
      </c>
      <c r="M38" s="424">
        <v>2711</v>
      </c>
    </row>
    <row r="39" spans="1:13" ht="11.1" customHeight="1" x14ac:dyDescent="0.2">
      <c r="A39" s="422" t="s">
        <v>387</v>
      </c>
      <c r="B39" s="115">
        <v>31342</v>
      </c>
      <c r="C39" s="114">
        <v>15205</v>
      </c>
      <c r="D39" s="114">
        <v>16137</v>
      </c>
      <c r="E39" s="114">
        <v>20723</v>
      </c>
      <c r="F39" s="114">
        <v>10619</v>
      </c>
      <c r="G39" s="114">
        <v>3129</v>
      </c>
      <c r="H39" s="114">
        <v>11091</v>
      </c>
      <c r="I39" s="115">
        <v>11386</v>
      </c>
      <c r="J39" s="114">
        <v>7239</v>
      </c>
      <c r="K39" s="114">
        <v>4147</v>
      </c>
      <c r="L39" s="423">
        <v>2734</v>
      </c>
      <c r="M39" s="424">
        <v>2327</v>
      </c>
    </row>
    <row r="40" spans="1:13" ht="11.1" customHeight="1" x14ac:dyDescent="0.2">
      <c r="A40" s="425" t="s">
        <v>388</v>
      </c>
      <c r="B40" s="115">
        <v>32001</v>
      </c>
      <c r="C40" s="114">
        <v>15621</v>
      </c>
      <c r="D40" s="114">
        <v>16380</v>
      </c>
      <c r="E40" s="114">
        <v>21331</v>
      </c>
      <c r="F40" s="114">
        <v>10670</v>
      </c>
      <c r="G40" s="114">
        <v>3518</v>
      </c>
      <c r="H40" s="114">
        <v>11224</v>
      </c>
      <c r="I40" s="115">
        <v>11448</v>
      </c>
      <c r="J40" s="114">
        <v>7170</v>
      </c>
      <c r="K40" s="114">
        <v>4278</v>
      </c>
      <c r="L40" s="423">
        <v>3671</v>
      </c>
      <c r="M40" s="424">
        <v>3087</v>
      </c>
    </row>
    <row r="41" spans="1:13" s="110" customFormat="1" ht="11.1" customHeight="1" x14ac:dyDescent="0.2">
      <c r="A41" s="422" t="s">
        <v>389</v>
      </c>
      <c r="B41" s="115">
        <v>31438</v>
      </c>
      <c r="C41" s="114">
        <v>15159</v>
      </c>
      <c r="D41" s="114">
        <v>16279</v>
      </c>
      <c r="E41" s="114">
        <v>20847</v>
      </c>
      <c r="F41" s="114">
        <v>10591</v>
      </c>
      <c r="G41" s="114">
        <v>3353</v>
      </c>
      <c r="H41" s="114">
        <v>11185</v>
      </c>
      <c r="I41" s="115">
        <v>11195</v>
      </c>
      <c r="J41" s="114">
        <v>7016</v>
      </c>
      <c r="K41" s="114">
        <v>4179</v>
      </c>
      <c r="L41" s="423">
        <v>2323</v>
      </c>
      <c r="M41" s="424">
        <v>2860</v>
      </c>
    </row>
    <row r="42" spans="1:13" ht="15" customHeight="1" x14ac:dyDescent="0.2">
      <c r="A42" s="422" t="s">
        <v>397</v>
      </c>
      <c r="B42" s="115">
        <v>31544</v>
      </c>
      <c r="C42" s="114">
        <v>15255</v>
      </c>
      <c r="D42" s="114">
        <v>16289</v>
      </c>
      <c r="E42" s="114">
        <v>20857</v>
      </c>
      <c r="F42" s="114">
        <v>10687</v>
      </c>
      <c r="G42" s="114">
        <v>3263</v>
      </c>
      <c r="H42" s="114">
        <v>11274</v>
      </c>
      <c r="I42" s="115">
        <v>11140</v>
      </c>
      <c r="J42" s="114">
        <v>7021</v>
      </c>
      <c r="K42" s="114">
        <v>4119</v>
      </c>
      <c r="L42" s="423">
        <v>3125</v>
      </c>
      <c r="M42" s="424">
        <v>3036</v>
      </c>
    </row>
    <row r="43" spans="1:13" ht="11.1" customHeight="1" x14ac:dyDescent="0.2">
      <c r="A43" s="422" t="s">
        <v>387</v>
      </c>
      <c r="B43" s="115">
        <v>31984</v>
      </c>
      <c r="C43" s="114">
        <v>15530</v>
      </c>
      <c r="D43" s="114">
        <v>16454</v>
      </c>
      <c r="E43" s="114">
        <v>21104</v>
      </c>
      <c r="F43" s="114">
        <v>10880</v>
      </c>
      <c r="G43" s="114">
        <v>3161</v>
      </c>
      <c r="H43" s="114">
        <v>11560</v>
      </c>
      <c r="I43" s="115">
        <v>11499</v>
      </c>
      <c r="J43" s="114">
        <v>7297</v>
      </c>
      <c r="K43" s="114">
        <v>4202</v>
      </c>
      <c r="L43" s="423">
        <v>2964</v>
      </c>
      <c r="M43" s="424">
        <v>2631</v>
      </c>
    </row>
    <row r="44" spans="1:13" ht="11.1" customHeight="1" x14ac:dyDescent="0.2">
      <c r="A44" s="422" t="s">
        <v>388</v>
      </c>
      <c r="B44" s="115">
        <v>32756</v>
      </c>
      <c r="C44" s="114">
        <v>16113</v>
      </c>
      <c r="D44" s="114">
        <v>16643</v>
      </c>
      <c r="E44" s="114">
        <v>21830</v>
      </c>
      <c r="F44" s="114">
        <v>10926</v>
      </c>
      <c r="G44" s="114">
        <v>3528</v>
      </c>
      <c r="H44" s="114">
        <v>11773</v>
      </c>
      <c r="I44" s="115">
        <v>11581</v>
      </c>
      <c r="J44" s="114">
        <v>7147</v>
      </c>
      <c r="K44" s="114">
        <v>4434</v>
      </c>
      <c r="L44" s="423">
        <v>3765</v>
      </c>
      <c r="M44" s="424">
        <v>3308</v>
      </c>
    </row>
    <row r="45" spans="1:13" s="110" customFormat="1" ht="11.1" customHeight="1" x14ac:dyDescent="0.2">
      <c r="A45" s="422" t="s">
        <v>389</v>
      </c>
      <c r="B45" s="115">
        <v>32086</v>
      </c>
      <c r="C45" s="114">
        <v>15659</v>
      </c>
      <c r="D45" s="114">
        <v>16427</v>
      </c>
      <c r="E45" s="114">
        <v>21276</v>
      </c>
      <c r="F45" s="114">
        <v>10810</v>
      </c>
      <c r="G45" s="114">
        <v>3341</v>
      </c>
      <c r="H45" s="114">
        <v>11656</v>
      </c>
      <c r="I45" s="115">
        <v>11247</v>
      </c>
      <c r="J45" s="114">
        <v>7037</v>
      </c>
      <c r="K45" s="114">
        <v>4210</v>
      </c>
      <c r="L45" s="423">
        <v>2232</v>
      </c>
      <c r="M45" s="424">
        <v>2874</v>
      </c>
    </row>
    <row r="46" spans="1:13" ht="15" customHeight="1" x14ac:dyDescent="0.2">
      <c r="A46" s="422" t="s">
        <v>398</v>
      </c>
      <c r="B46" s="115">
        <v>32368</v>
      </c>
      <c r="C46" s="114">
        <v>15846</v>
      </c>
      <c r="D46" s="114">
        <v>16522</v>
      </c>
      <c r="E46" s="114">
        <v>21438</v>
      </c>
      <c r="F46" s="114">
        <v>10930</v>
      </c>
      <c r="G46" s="114">
        <v>3349</v>
      </c>
      <c r="H46" s="114">
        <v>11761</v>
      </c>
      <c r="I46" s="115">
        <v>11207</v>
      </c>
      <c r="J46" s="114">
        <v>6968</v>
      </c>
      <c r="K46" s="114">
        <v>4239</v>
      </c>
      <c r="L46" s="423">
        <v>3111</v>
      </c>
      <c r="M46" s="424">
        <v>2775</v>
      </c>
    </row>
    <row r="47" spans="1:13" ht="11.1" customHeight="1" x14ac:dyDescent="0.2">
      <c r="A47" s="422" t="s">
        <v>387</v>
      </c>
      <c r="B47" s="115">
        <v>32431</v>
      </c>
      <c r="C47" s="114">
        <v>15888</v>
      </c>
      <c r="D47" s="114">
        <v>16543</v>
      </c>
      <c r="E47" s="114">
        <v>21402</v>
      </c>
      <c r="F47" s="114">
        <v>11029</v>
      </c>
      <c r="G47" s="114">
        <v>3213</v>
      </c>
      <c r="H47" s="114">
        <v>11870</v>
      </c>
      <c r="I47" s="115">
        <v>11489</v>
      </c>
      <c r="J47" s="114">
        <v>7126</v>
      </c>
      <c r="K47" s="114">
        <v>4363</v>
      </c>
      <c r="L47" s="423">
        <v>2698</v>
      </c>
      <c r="M47" s="424">
        <v>2680</v>
      </c>
    </row>
    <row r="48" spans="1:13" ht="11.1" customHeight="1" x14ac:dyDescent="0.2">
      <c r="A48" s="422" t="s">
        <v>388</v>
      </c>
      <c r="B48" s="115">
        <v>33036</v>
      </c>
      <c r="C48" s="114">
        <v>16191</v>
      </c>
      <c r="D48" s="114">
        <v>16845</v>
      </c>
      <c r="E48" s="114">
        <v>21882</v>
      </c>
      <c r="F48" s="114">
        <v>11154</v>
      </c>
      <c r="G48" s="114">
        <v>3536</v>
      </c>
      <c r="H48" s="114">
        <v>12026</v>
      </c>
      <c r="I48" s="115">
        <v>11564</v>
      </c>
      <c r="J48" s="114">
        <v>7040</v>
      </c>
      <c r="K48" s="114">
        <v>4524</v>
      </c>
      <c r="L48" s="423">
        <v>3567</v>
      </c>
      <c r="M48" s="424">
        <v>3010</v>
      </c>
    </row>
    <row r="49" spans="1:17" s="110" customFormat="1" ht="11.1" customHeight="1" x14ac:dyDescent="0.2">
      <c r="A49" s="422" t="s">
        <v>389</v>
      </c>
      <c r="B49" s="115">
        <v>32267</v>
      </c>
      <c r="C49" s="114">
        <v>15611</v>
      </c>
      <c r="D49" s="114">
        <v>16656</v>
      </c>
      <c r="E49" s="114">
        <v>21205</v>
      </c>
      <c r="F49" s="114">
        <v>11062</v>
      </c>
      <c r="G49" s="114">
        <v>3332</v>
      </c>
      <c r="H49" s="114">
        <v>11917</v>
      </c>
      <c r="I49" s="115">
        <v>11298</v>
      </c>
      <c r="J49" s="114">
        <v>6897</v>
      </c>
      <c r="K49" s="114">
        <v>4401</v>
      </c>
      <c r="L49" s="423">
        <v>2028</v>
      </c>
      <c r="M49" s="424">
        <v>2824</v>
      </c>
    </row>
    <row r="50" spans="1:17" ht="15" customHeight="1" x14ac:dyDescent="0.2">
      <c r="A50" s="422" t="s">
        <v>399</v>
      </c>
      <c r="B50" s="143">
        <v>32294</v>
      </c>
      <c r="C50" s="144">
        <v>15621</v>
      </c>
      <c r="D50" s="144">
        <v>16673</v>
      </c>
      <c r="E50" s="144">
        <v>21154</v>
      </c>
      <c r="F50" s="144">
        <v>11140</v>
      </c>
      <c r="G50" s="144">
        <v>3291</v>
      </c>
      <c r="H50" s="144">
        <v>11985</v>
      </c>
      <c r="I50" s="143">
        <v>10840</v>
      </c>
      <c r="J50" s="144">
        <v>6664</v>
      </c>
      <c r="K50" s="144">
        <v>4176</v>
      </c>
      <c r="L50" s="426">
        <v>2901</v>
      </c>
      <c r="M50" s="427">
        <v>2897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-0.22862086010874938</v>
      </c>
      <c r="C6" s="480">
        <f>'Tabelle 3.3'!J11</f>
        <v>-3.2747390024092087</v>
      </c>
      <c r="D6" s="481">
        <f t="shared" ref="D6:E9" si="0">IF(OR(AND(B6&gt;=-50,B6&lt;=50),ISNUMBER(B6)=FALSE),B6,"")</f>
        <v>-0.22862086010874938</v>
      </c>
      <c r="E6" s="481">
        <f t="shared" si="0"/>
        <v>-3.2747390024092087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-0.22862086010874938</v>
      </c>
      <c r="C14" s="480">
        <f>'Tabelle 3.3'!J11</f>
        <v>-3.2747390024092087</v>
      </c>
      <c r="D14" s="481">
        <f>IF(OR(AND(B14&gt;=-50,B14&lt;=50),ISNUMBER(B14)=FALSE),B14,"")</f>
        <v>-0.22862086010874938</v>
      </c>
      <c r="E14" s="481">
        <f>IF(OR(AND(C14&gt;=-50,C14&lt;=50),ISNUMBER(C14)=FALSE),C14,"")</f>
        <v>-3.2747390024092087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3.2045240339302543</v>
      </c>
      <c r="C15" s="480">
        <f>'Tabelle 3.3'!J12</f>
        <v>-5.9701492537313436</v>
      </c>
      <c r="D15" s="481">
        <f t="shared" ref="D15:E45" si="3">IF(OR(AND(B15&gt;=-50,B15&lt;=50),ISNUMBER(B15)=FALSE),B15,"")</f>
        <v>3.2045240339302543</v>
      </c>
      <c r="E15" s="481">
        <f t="shared" si="3"/>
        <v>-5.9701492537313436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4.5801526717557248</v>
      </c>
      <c r="C16" s="480">
        <f>'Tabelle 3.3'!J13</f>
        <v>2.2222222222222223</v>
      </c>
      <c r="D16" s="481">
        <f t="shared" si="3"/>
        <v>4.5801526717557248</v>
      </c>
      <c r="E16" s="481">
        <f t="shared" si="3"/>
        <v>2.2222222222222223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-3.6422578184591914</v>
      </c>
      <c r="C17" s="480">
        <f>'Tabelle 3.3'!J14</f>
        <v>-3.2212885154061626</v>
      </c>
      <c r="D17" s="481">
        <f t="shared" si="3"/>
        <v>-3.6422578184591914</v>
      </c>
      <c r="E17" s="481">
        <f t="shared" si="3"/>
        <v>-3.2212885154061626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-1.6070124178232286</v>
      </c>
      <c r="C18" s="480">
        <f>'Tabelle 3.3'!J15</f>
        <v>0.26595744680851063</v>
      </c>
      <c r="D18" s="481">
        <f t="shared" si="3"/>
        <v>-1.6070124178232286</v>
      </c>
      <c r="E18" s="481">
        <f t="shared" si="3"/>
        <v>0.26595744680851063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-5.0509337860780983</v>
      </c>
      <c r="C19" s="480">
        <f>'Tabelle 3.3'!J16</f>
        <v>-5.9633027522935782</v>
      </c>
      <c r="D19" s="481">
        <f t="shared" si="3"/>
        <v>-5.0509337860780983</v>
      </c>
      <c r="E19" s="481">
        <f t="shared" si="3"/>
        <v>-5.9633027522935782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-3.2916392363396971</v>
      </c>
      <c r="C20" s="480">
        <f>'Tabelle 3.3'!J17</f>
        <v>-9.1666666666666661</v>
      </c>
      <c r="D20" s="481">
        <f t="shared" si="3"/>
        <v>-3.2916392363396971</v>
      </c>
      <c r="E20" s="481">
        <f t="shared" si="3"/>
        <v>-9.1666666666666661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0.86363636363636365</v>
      </c>
      <c r="C21" s="480">
        <f>'Tabelle 3.3'!J18</f>
        <v>2.7290448343079921</v>
      </c>
      <c r="D21" s="481">
        <f t="shared" si="3"/>
        <v>0.86363636363636365</v>
      </c>
      <c r="E21" s="481">
        <f t="shared" si="3"/>
        <v>2.7290448343079921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1.0750465164358074</v>
      </c>
      <c r="C22" s="480">
        <f>'Tabelle 3.3'!J19</f>
        <v>-0.99947396107311937</v>
      </c>
      <c r="D22" s="481">
        <f t="shared" si="3"/>
        <v>1.0750465164358074</v>
      </c>
      <c r="E22" s="481">
        <f t="shared" si="3"/>
        <v>-0.99947396107311937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1.4516129032258065</v>
      </c>
      <c r="C23" s="480">
        <f>'Tabelle 3.3'!J20</f>
        <v>-4.375</v>
      </c>
      <c r="D23" s="481">
        <f t="shared" si="3"/>
        <v>1.4516129032258065</v>
      </c>
      <c r="E23" s="481">
        <f t="shared" si="3"/>
        <v>-4.375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-3.8300104931794334</v>
      </c>
      <c r="C24" s="480">
        <f>'Tabelle 3.3'!J21</f>
        <v>-9.5464135021097043</v>
      </c>
      <c r="D24" s="481">
        <f t="shared" si="3"/>
        <v>-3.8300104931794334</v>
      </c>
      <c r="E24" s="481">
        <f t="shared" si="3"/>
        <v>-9.5464135021097043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2.0761245674740483</v>
      </c>
      <c r="C25" s="480">
        <f>'Tabelle 3.3'!J22</f>
        <v>-0.94339622641509435</v>
      </c>
      <c r="D25" s="481">
        <f t="shared" si="3"/>
        <v>2.0761245674740483</v>
      </c>
      <c r="E25" s="481">
        <f t="shared" si="3"/>
        <v>-0.94339622641509435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-5.8894230769230766</v>
      </c>
      <c r="C26" s="480">
        <f>'Tabelle 3.3'!J23</f>
        <v>-1.0638297872340425</v>
      </c>
      <c r="D26" s="481">
        <f t="shared" si="3"/>
        <v>-5.8894230769230766</v>
      </c>
      <c r="E26" s="481">
        <f t="shared" si="3"/>
        <v>-1.0638297872340425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2.3643202579258462</v>
      </c>
      <c r="C27" s="480">
        <f>'Tabelle 3.3'!J24</f>
        <v>-1.2345679012345678</v>
      </c>
      <c r="D27" s="481">
        <f t="shared" si="3"/>
        <v>2.3643202579258462</v>
      </c>
      <c r="E27" s="481">
        <f t="shared" si="3"/>
        <v>-1.2345679012345678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2.6448362720403025</v>
      </c>
      <c r="C28" s="480">
        <f>'Tabelle 3.3'!J25</f>
        <v>-9.5238095238095237</v>
      </c>
      <c r="D28" s="481">
        <f t="shared" si="3"/>
        <v>2.6448362720403025</v>
      </c>
      <c r="E28" s="481">
        <f t="shared" si="3"/>
        <v>-9.5238095238095237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-36.346863468634687</v>
      </c>
      <c r="C29" s="480">
        <f>'Tabelle 3.3'!J26</f>
        <v>-40.909090909090907</v>
      </c>
      <c r="D29" s="481">
        <f t="shared" si="3"/>
        <v>-36.346863468634687</v>
      </c>
      <c r="E29" s="481">
        <f t="shared" si="3"/>
        <v>-40.909090909090907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1.4931927975406236</v>
      </c>
      <c r="C30" s="480">
        <f>'Tabelle 3.3'!J27</f>
        <v>9.5115681233933156</v>
      </c>
      <c r="D30" s="481">
        <f t="shared" si="3"/>
        <v>1.4931927975406236</v>
      </c>
      <c r="E30" s="481">
        <f t="shared" si="3"/>
        <v>9.5115681233933156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2.0372010628875112</v>
      </c>
      <c r="C31" s="480">
        <f>'Tabelle 3.3'!J28</f>
        <v>-8.2524271844660202</v>
      </c>
      <c r="D31" s="481">
        <f t="shared" si="3"/>
        <v>2.0372010628875112</v>
      </c>
      <c r="E31" s="481">
        <f t="shared" si="3"/>
        <v>-8.2524271844660202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2.5420254202542027</v>
      </c>
      <c r="C32" s="480">
        <f>'Tabelle 3.3'!J29</f>
        <v>-5.052005943536404</v>
      </c>
      <c r="D32" s="481">
        <f t="shared" si="3"/>
        <v>2.5420254202542027</v>
      </c>
      <c r="E32" s="481">
        <f t="shared" si="3"/>
        <v>-5.052005943536404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1.6687268232385661</v>
      </c>
      <c r="C33" s="480">
        <f>'Tabelle 3.3'!J30</f>
        <v>-5.5299539170506913</v>
      </c>
      <c r="D33" s="481">
        <f t="shared" si="3"/>
        <v>1.6687268232385661</v>
      </c>
      <c r="E33" s="481">
        <f t="shared" si="3"/>
        <v>-5.5299539170506913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2.8610354223433241</v>
      </c>
      <c r="C34" s="480">
        <f>'Tabelle 3.3'!J31</f>
        <v>0.88607594936708856</v>
      </c>
      <c r="D34" s="481">
        <f t="shared" si="3"/>
        <v>2.8610354223433241</v>
      </c>
      <c r="E34" s="481">
        <f t="shared" si="3"/>
        <v>0.88607594936708856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3.2045240339302543</v>
      </c>
      <c r="C37" s="480">
        <f>'Tabelle 3.3'!J34</f>
        <v>-5.9701492537313436</v>
      </c>
      <c r="D37" s="481">
        <f t="shared" si="3"/>
        <v>3.2045240339302543</v>
      </c>
      <c r="E37" s="481">
        <f t="shared" si="3"/>
        <v>-5.9701492537313436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-1.9650376419548297</v>
      </c>
      <c r="C38" s="480">
        <f>'Tabelle 3.3'!J35</f>
        <v>-0.62893081761006286</v>
      </c>
      <c r="D38" s="481">
        <f t="shared" si="3"/>
        <v>-1.9650376419548297</v>
      </c>
      <c r="E38" s="481">
        <f t="shared" si="3"/>
        <v>-0.62893081761006286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0.19599488708990201</v>
      </c>
      <c r="C39" s="480">
        <f>'Tabelle 3.3'!J36</f>
        <v>-3.4897329503138632</v>
      </c>
      <c r="D39" s="481">
        <f t="shared" si="3"/>
        <v>0.19599488708990201</v>
      </c>
      <c r="E39" s="481">
        <f t="shared" si="3"/>
        <v>-3.4897329503138632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0.19599488708990201</v>
      </c>
      <c r="C45" s="480">
        <f>'Tabelle 3.3'!J36</f>
        <v>-3.4897329503138632</v>
      </c>
      <c r="D45" s="481">
        <f t="shared" si="3"/>
        <v>0.19599488708990201</v>
      </c>
      <c r="E45" s="481">
        <f t="shared" si="3"/>
        <v>-3.4897329503138632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29240</v>
      </c>
      <c r="C51" s="487">
        <v>7171</v>
      </c>
      <c r="D51" s="487">
        <v>3648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29879</v>
      </c>
      <c r="C52" s="487">
        <v>7406</v>
      </c>
      <c r="D52" s="487">
        <v>3759</v>
      </c>
      <c r="E52" s="488">
        <f t="shared" ref="E52:G70" si="11">IF($A$51=37802,IF(COUNTBLANK(B$51:B$70)&gt;0,#N/A,B52/B$51*100),IF(COUNTBLANK(B$51:B$75)&gt;0,#N/A,B52/B$51*100))</f>
        <v>102.18536251709986</v>
      </c>
      <c r="F52" s="488">
        <f t="shared" si="11"/>
        <v>103.27708827220749</v>
      </c>
      <c r="G52" s="488">
        <f t="shared" si="11"/>
        <v>103.04276315789474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30563</v>
      </c>
      <c r="C53" s="487">
        <v>7395</v>
      </c>
      <c r="D53" s="487">
        <v>3887</v>
      </c>
      <c r="E53" s="488">
        <f t="shared" si="11"/>
        <v>104.52462380300958</v>
      </c>
      <c r="F53" s="488">
        <f t="shared" si="11"/>
        <v>103.12369265095525</v>
      </c>
      <c r="G53" s="488">
        <f t="shared" si="11"/>
        <v>106.5515350877193</v>
      </c>
      <c r="H53" s="489">
        <f>IF(ISERROR(L53)=TRUE,IF(MONTH(A53)=MONTH(MAX(A$51:A$75)),A53,""),"")</f>
        <v>41883</v>
      </c>
      <c r="I53" s="488">
        <f t="shared" si="12"/>
        <v>104.52462380300958</v>
      </c>
      <c r="J53" s="488">
        <f t="shared" si="10"/>
        <v>103.12369265095525</v>
      </c>
      <c r="K53" s="488">
        <f t="shared" si="10"/>
        <v>106.5515350877193</v>
      </c>
      <c r="L53" s="488" t="e">
        <f t="shared" si="13"/>
        <v>#N/A</v>
      </c>
    </row>
    <row r="54" spans="1:14" ht="15" customHeight="1" x14ac:dyDescent="0.2">
      <c r="A54" s="490" t="s">
        <v>462</v>
      </c>
      <c r="B54" s="487">
        <v>29845</v>
      </c>
      <c r="C54" s="487">
        <v>7275</v>
      </c>
      <c r="D54" s="487">
        <v>3824</v>
      </c>
      <c r="E54" s="488">
        <f t="shared" si="11"/>
        <v>102.06908344733243</v>
      </c>
      <c r="F54" s="488">
        <f t="shared" si="11"/>
        <v>101.45028587365779</v>
      </c>
      <c r="G54" s="488">
        <f t="shared" si="11"/>
        <v>104.82456140350878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30568</v>
      </c>
      <c r="C55" s="487">
        <v>7155</v>
      </c>
      <c r="D55" s="487">
        <v>3724</v>
      </c>
      <c r="E55" s="488">
        <f t="shared" si="11"/>
        <v>104.54172366621066</v>
      </c>
      <c r="F55" s="488">
        <f t="shared" si="11"/>
        <v>99.776879096360332</v>
      </c>
      <c r="G55" s="488">
        <f t="shared" si="11"/>
        <v>102.08333333333333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30591</v>
      </c>
      <c r="C56" s="487">
        <v>7284</v>
      </c>
      <c r="D56" s="487">
        <v>3802</v>
      </c>
      <c r="E56" s="488">
        <f t="shared" si="11"/>
        <v>104.62038303693571</v>
      </c>
      <c r="F56" s="488">
        <f t="shared" si="11"/>
        <v>101.5757913819551</v>
      </c>
      <c r="G56" s="488">
        <f t="shared" si="11"/>
        <v>104.22149122807018</v>
      </c>
      <c r="H56" s="489" t="str">
        <f t="shared" si="14"/>
        <v/>
      </c>
      <c r="I56" s="488" t="str">
        <f t="shared" si="12"/>
        <v/>
      </c>
      <c r="J56" s="488" t="str">
        <f t="shared" si="10"/>
        <v/>
      </c>
      <c r="K56" s="488" t="str">
        <f t="shared" si="10"/>
        <v/>
      </c>
      <c r="L56" s="488" t="e">
        <f t="shared" si="13"/>
        <v>#N/A</v>
      </c>
    </row>
    <row r="57" spans="1:14" ht="15" customHeight="1" x14ac:dyDescent="0.2">
      <c r="A57" s="490">
        <v>42248</v>
      </c>
      <c r="B57" s="487">
        <v>31107</v>
      </c>
      <c r="C57" s="487">
        <v>7242</v>
      </c>
      <c r="D57" s="487">
        <v>3851</v>
      </c>
      <c r="E57" s="488">
        <f t="shared" si="11"/>
        <v>106.38508891928863</v>
      </c>
      <c r="F57" s="488">
        <f t="shared" si="11"/>
        <v>100.99009900990099</v>
      </c>
      <c r="G57" s="488">
        <f t="shared" si="11"/>
        <v>105.56469298245614</v>
      </c>
      <c r="H57" s="489">
        <f t="shared" si="14"/>
        <v>42248</v>
      </c>
      <c r="I57" s="488">
        <f t="shared" si="12"/>
        <v>106.38508891928863</v>
      </c>
      <c r="J57" s="488">
        <f t="shared" si="10"/>
        <v>100.99009900990099</v>
      </c>
      <c r="K57" s="488">
        <f t="shared" si="10"/>
        <v>105.56469298245614</v>
      </c>
      <c r="L57" s="488" t="e">
        <f t="shared" si="13"/>
        <v>#N/A</v>
      </c>
    </row>
    <row r="58" spans="1:14" ht="15" customHeight="1" x14ac:dyDescent="0.2">
      <c r="A58" s="490" t="s">
        <v>465</v>
      </c>
      <c r="B58" s="487">
        <v>30367</v>
      </c>
      <c r="C58" s="487">
        <v>7167</v>
      </c>
      <c r="D58" s="487">
        <v>3901</v>
      </c>
      <c r="E58" s="488">
        <f t="shared" si="11"/>
        <v>103.85430916552667</v>
      </c>
      <c r="F58" s="488">
        <f t="shared" si="11"/>
        <v>99.944219774090087</v>
      </c>
      <c r="G58" s="488">
        <f t="shared" si="11"/>
        <v>106.93530701754386</v>
      </c>
      <c r="H58" s="489" t="str">
        <f t="shared" si="14"/>
        <v/>
      </c>
      <c r="I58" s="488" t="str">
        <f t="shared" si="12"/>
        <v/>
      </c>
      <c r="J58" s="488" t="str">
        <f t="shared" si="10"/>
        <v/>
      </c>
      <c r="K58" s="488" t="str">
        <f t="shared" si="10"/>
        <v/>
      </c>
      <c r="L58" s="488" t="e">
        <f t="shared" si="13"/>
        <v>#N/A</v>
      </c>
    </row>
    <row r="59" spans="1:14" ht="15" customHeight="1" x14ac:dyDescent="0.2">
      <c r="A59" s="490" t="s">
        <v>466</v>
      </c>
      <c r="B59" s="487">
        <v>30544</v>
      </c>
      <c r="C59" s="487">
        <v>7187</v>
      </c>
      <c r="D59" s="487">
        <v>3768</v>
      </c>
      <c r="E59" s="488">
        <f t="shared" si="11"/>
        <v>104.45964432284542</v>
      </c>
      <c r="F59" s="488">
        <f t="shared" si="11"/>
        <v>100.22312090363965</v>
      </c>
      <c r="G59" s="488">
        <f t="shared" si="11"/>
        <v>103.28947368421053</v>
      </c>
      <c r="H59" s="489" t="str">
        <f t="shared" si="14"/>
        <v/>
      </c>
      <c r="I59" s="488" t="str">
        <f t="shared" si="12"/>
        <v/>
      </c>
      <c r="J59" s="488" t="str">
        <f t="shared" si="10"/>
        <v/>
      </c>
      <c r="K59" s="488" t="str">
        <f t="shared" si="10"/>
        <v/>
      </c>
      <c r="L59" s="488" t="e">
        <f t="shared" si="13"/>
        <v>#N/A</v>
      </c>
    </row>
    <row r="60" spans="1:14" ht="15" customHeight="1" x14ac:dyDescent="0.2">
      <c r="A60" s="490" t="s">
        <v>467</v>
      </c>
      <c r="B60" s="487">
        <v>30881</v>
      </c>
      <c r="C60" s="487">
        <v>7397</v>
      </c>
      <c r="D60" s="487">
        <v>3855</v>
      </c>
      <c r="E60" s="488">
        <f t="shared" si="11"/>
        <v>105.61217510259917</v>
      </c>
      <c r="F60" s="488">
        <f t="shared" si="11"/>
        <v>103.15158276391018</v>
      </c>
      <c r="G60" s="488">
        <f t="shared" si="11"/>
        <v>105.67434210526316</v>
      </c>
      <c r="H60" s="489" t="str">
        <f t="shared" si="14"/>
        <v/>
      </c>
      <c r="I60" s="488" t="str">
        <f t="shared" si="12"/>
        <v/>
      </c>
      <c r="J60" s="488" t="str">
        <f t="shared" si="10"/>
        <v/>
      </c>
      <c r="K60" s="488" t="str">
        <f t="shared" si="10"/>
        <v/>
      </c>
      <c r="L60" s="488" t="e">
        <f t="shared" si="13"/>
        <v>#N/A</v>
      </c>
    </row>
    <row r="61" spans="1:14" ht="15" customHeight="1" x14ac:dyDescent="0.2">
      <c r="A61" s="490">
        <v>42614</v>
      </c>
      <c r="B61" s="487">
        <v>31497</v>
      </c>
      <c r="C61" s="487">
        <v>7308</v>
      </c>
      <c r="D61" s="487">
        <v>4072</v>
      </c>
      <c r="E61" s="488">
        <f t="shared" si="11"/>
        <v>107.71887824897402</v>
      </c>
      <c r="F61" s="488">
        <f t="shared" si="11"/>
        <v>101.91047273741458</v>
      </c>
      <c r="G61" s="488">
        <f t="shared" si="11"/>
        <v>111.62280701754386</v>
      </c>
      <c r="H61" s="489">
        <f t="shared" si="14"/>
        <v>42614</v>
      </c>
      <c r="I61" s="488">
        <f t="shared" si="12"/>
        <v>107.71887824897402</v>
      </c>
      <c r="J61" s="488">
        <f t="shared" si="10"/>
        <v>101.91047273741458</v>
      </c>
      <c r="K61" s="488">
        <f t="shared" si="10"/>
        <v>111.62280701754386</v>
      </c>
      <c r="L61" s="488" t="e">
        <f t="shared" si="13"/>
        <v>#N/A</v>
      </c>
    </row>
    <row r="62" spans="1:14" ht="15" customHeight="1" x14ac:dyDescent="0.2">
      <c r="A62" s="490" t="s">
        <v>468</v>
      </c>
      <c r="B62" s="487">
        <v>30811</v>
      </c>
      <c r="C62" s="487">
        <v>7120</v>
      </c>
      <c r="D62" s="487">
        <v>3953</v>
      </c>
      <c r="E62" s="488">
        <f t="shared" si="11"/>
        <v>105.37277701778385</v>
      </c>
      <c r="F62" s="488">
        <f t="shared" si="11"/>
        <v>99.288802119648594</v>
      </c>
      <c r="G62" s="488">
        <f t="shared" si="11"/>
        <v>108.36074561403508</v>
      </c>
      <c r="H62" s="489" t="str">
        <f t="shared" si="14"/>
        <v/>
      </c>
      <c r="I62" s="488" t="str">
        <f t="shared" si="12"/>
        <v/>
      </c>
      <c r="J62" s="488" t="str">
        <f t="shared" si="10"/>
        <v/>
      </c>
      <c r="K62" s="488" t="str">
        <f t="shared" si="10"/>
        <v/>
      </c>
      <c r="L62" s="488" t="e">
        <f t="shared" si="13"/>
        <v>#N/A</v>
      </c>
    </row>
    <row r="63" spans="1:14" ht="15" customHeight="1" x14ac:dyDescent="0.2">
      <c r="A63" s="490" t="s">
        <v>469</v>
      </c>
      <c r="B63" s="487">
        <v>31021</v>
      </c>
      <c r="C63" s="487">
        <v>7083</v>
      </c>
      <c r="D63" s="487">
        <v>3999</v>
      </c>
      <c r="E63" s="488">
        <f t="shared" si="11"/>
        <v>106.09097127222982</v>
      </c>
      <c r="F63" s="488">
        <f t="shared" si="11"/>
        <v>98.772835029981877</v>
      </c>
      <c r="G63" s="488">
        <f t="shared" si="11"/>
        <v>109.62171052631579</v>
      </c>
      <c r="H63" s="489" t="str">
        <f t="shared" si="14"/>
        <v/>
      </c>
      <c r="I63" s="488" t="str">
        <f t="shared" si="12"/>
        <v/>
      </c>
      <c r="J63" s="488" t="str">
        <f t="shared" si="10"/>
        <v/>
      </c>
      <c r="K63" s="488" t="str">
        <f t="shared" si="10"/>
        <v/>
      </c>
      <c r="L63" s="488" t="e">
        <f t="shared" si="13"/>
        <v>#N/A</v>
      </c>
    </row>
    <row r="64" spans="1:14" ht="15" customHeight="1" x14ac:dyDescent="0.2">
      <c r="A64" s="490" t="s">
        <v>470</v>
      </c>
      <c r="B64" s="487">
        <v>31342</v>
      </c>
      <c r="C64" s="487">
        <v>7239</v>
      </c>
      <c r="D64" s="487">
        <v>4147</v>
      </c>
      <c r="E64" s="488">
        <f t="shared" si="11"/>
        <v>107.18878248974009</v>
      </c>
      <c r="F64" s="488">
        <f t="shared" si="11"/>
        <v>100.94826384046856</v>
      </c>
      <c r="G64" s="488">
        <f t="shared" si="11"/>
        <v>113.67872807017542</v>
      </c>
      <c r="H64" s="489" t="str">
        <f t="shared" si="14"/>
        <v/>
      </c>
      <c r="I64" s="488" t="str">
        <f t="shared" si="12"/>
        <v/>
      </c>
      <c r="J64" s="488" t="str">
        <f t="shared" si="10"/>
        <v/>
      </c>
      <c r="K64" s="488" t="str">
        <f t="shared" si="10"/>
        <v/>
      </c>
      <c r="L64" s="488" t="e">
        <f t="shared" si="13"/>
        <v>#N/A</v>
      </c>
    </row>
    <row r="65" spans="1:12" ht="15" customHeight="1" x14ac:dyDescent="0.2">
      <c r="A65" s="490">
        <v>42979</v>
      </c>
      <c r="B65" s="487">
        <v>32001</v>
      </c>
      <c r="C65" s="487">
        <v>7170</v>
      </c>
      <c r="D65" s="487">
        <v>4278</v>
      </c>
      <c r="E65" s="488">
        <f t="shared" si="11"/>
        <v>109.44254445964432</v>
      </c>
      <c r="F65" s="488">
        <f t="shared" si="11"/>
        <v>99.986054943522518</v>
      </c>
      <c r="G65" s="488">
        <f t="shared" si="11"/>
        <v>117.26973684210526</v>
      </c>
      <c r="H65" s="489">
        <f t="shared" si="14"/>
        <v>42979</v>
      </c>
      <c r="I65" s="488">
        <f t="shared" si="12"/>
        <v>109.44254445964432</v>
      </c>
      <c r="J65" s="488">
        <f t="shared" si="10"/>
        <v>99.986054943522518</v>
      </c>
      <c r="K65" s="488">
        <f t="shared" si="10"/>
        <v>117.26973684210526</v>
      </c>
      <c r="L65" s="488" t="e">
        <f t="shared" si="13"/>
        <v>#N/A</v>
      </c>
    </row>
    <row r="66" spans="1:12" ht="15" customHeight="1" x14ac:dyDescent="0.2">
      <c r="A66" s="490" t="s">
        <v>471</v>
      </c>
      <c r="B66" s="487">
        <v>31438</v>
      </c>
      <c r="C66" s="487">
        <v>7016</v>
      </c>
      <c r="D66" s="487">
        <v>4179</v>
      </c>
      <c r="E66" s="488">
        <f t="shared" si="11"/>
        <v>107.51709986320111</v>
      </c>
      <c r="F66" s="488">
        <f t="shared" si="11"/>
        <v>97.838516245990789</v>
      </c>
      <c r="G66" s="488">
        <f t="shared" si="11"/>
        <v>114.55592105263158</v>
      </c>
      <c r="H66" s="489" t="str">
        <f t="shared" si="14"/>
        <v/>
      </c>
      <c r="I66" s="488" t="str">
        <f t="shared" si="12"/>
        <v/>
      </c>
      <c r="J66" s="488" t="str">
        <f t="shared" si="10"/>
        <v/>
      </c>
      <c r="K66" s="488" t="str">
        <f t="shared" si="10"/>
        <v/>
      </c>
      <c r="L66" s="488" t="e">
        <f t="shared" si="13"/>
        <v>#N/A</v>
      </c>
    </row>
    <row r="67" spans="1:12" ht="15" customHeight="1" x14ac:dyDescent="0.2">
      <c r="A67" s="490" t="s">
        <v>472</v>
      </c>
      <c r="B67" s="487">
        <v>31544</v>
      </c>
      <c r="C67" s="487">
        <v>7021</v>
      </c>
      <c r="D67" s="487">
        <v>4119</v>
      </c>
      <c r="E67" s="488">
        <f t="shared" si="11"/>
        <v>107.87961696306429</v>
      </c>
      <c r="F67" s="488">
        <f t="shared" si="11"/>
        <v>97.908241528378198</v>
      </c>
      <c r="G67" s="488">
        <f t="shared" si="11"/>
        <v>112.9111842105263</v>
      </c>
      <c r="H67" s="489" t="str">
        <f t="shared" si="14"/>
        <v/>
      </c>
      <c r="I67" s="488" t="str">
        <f t="shared" si="12"/>
        <v/>
      </c>
      <c r="J67" s="488" t="str">
        <f t="shared" si="12"/>
        <v/>
      </c>
      <c r="K67" s="488" t="str">
        <f t="shared" si="12"/>
        <v/>
      </c>
      <c r="L67" s="488" t="e">
        <f t="shared" si="13"/>
        <v>#N/A</v>
      </c>
    </row>
    <row r="68" spans="1:12" ht="15" customHeight="1" x14ac:dyDescent="0.2">
      <c r="A68" s="490" t="s">
        <v>473</v>
      </c>
      <c r="B68" s="487">
        <v>31984</v>
      </c>
      <c r="C68" s="487">
        <v>7297</v>
      </c>
      <c r="D68" s="487">
        <v>4202</v>
      </c>
      <c r="E68" s="488">
        <f t="shared" si="11"/>
        <v>109.3844049247606</v>
      </c>
      <c r="F68" s="488">
        <f t="shared" si="11"/>
        <v>101.75707711616234</v>
      </c>
      <c r="G68" s="488">
        <f t="shared" si="11"/>
        <v>115.18640350877195</v>
      </c>
      <c r="H68" s="489" t="str">
        <f t="shared" si="14"/>
        <v/>
      </c>
      <c r="I68" s="488" t="str">
        <f t="shared" si="12"/>
        <v/>
      </c>
      <c r="J68" s="488" t="str">
        <f t="shared" si="12"/>
        <v/>
      </c>
      <c r="K68" s="488" t="str">
        <f t="shared" si="12"/>
        <v/>
      </c>
      <c r="L68" s="488" t="e">
        <f t="shared" si="13"/>
        <v>#N/A</v>
      </c>
    </row>
    <row r="69" spans="1:12" ht="15" customHeight="1" x14ac:dyDescent="0.2">
      <c r="A69" s="490">
        <v>43344</v>
      </c>
      <c r="B69" s="487">
        <v>32756</v>
      </c>
      <c r="C69" s="487">
        <v>7147</v>
      </c>
      <c r="D69" s="487">
        <v>4434</v>
      </c>
      <c r="E69" s="488">
        <f t="shared" si="11"/>
        <v>112.02462380300958</v>
      </c>
      <c r="F69" s="488">
        <f t="shared" si="11"/>
        <v>99.66531864454052</v>
      </c>
      <c r="G69" s="488">
        <f t="shared" si="11"/>
        <v>121.54605263157893</v>
      </c>
      <c r="H69" s="489">
        <f t="shared" si="14"/>
        <v>43344</v>
      </c>
      <c r="I69" s="488">
        <f t="shared" si="12"/>
        <v>112.02462380300958</v>
      </c>
      <c r="J69" s="488">
        <f t="shared" si="12"/>
        <v>99.66531864454052</v>
      </c>
      <c r="K69" s="488">
        <f t="shared" si="12"/>
        <v>121.54605263157893</v>
      </c>
      <c r="L69" s="488" t="e">
        <f t="shared" si="13"/>
        <v>#N/A</v>
      </c>
    </row>
    <row r="70" spans="1:12" ht="15" customHeight="1" x14ac:dyDescent="0.2">
      <c r="A70" s="490" t="s">
        <v>474</v>
      </c>
      <c r="B70" s="487">
        <v>32086</v>
      </c>
      <c r="C70" s="487">
        <v>7037</v>
      </c>
      <c r="D70" s="487">
        <v>4210</v>
      </c>
      <c r="E70" s="488">
        <f t="shared" si="11"/>
        <v>109.73324213406292</v>
      </c>
      <c r="F70" s="488">
        <f t="shared" si="11"/>
        <v>98.131362432017852</v>
      </c>
      <c r="G70" s="488">
        <f t="shared" si="11"/>
        <v>115.40570175438596</v>
      </c>
      <c r="H70" s="489" t="str">
        <f t="shared" si="14"/>
        <v/>
      </c>
      <c r="I70" s="488" t="str">
        <f t="shared" si="12"/>
        <v/>
      </c>
      <c r="J70" s="488" t="str">
        <f t="shared" si="12"/>
        <v/>
      </c>
      <c r="K70" s="488" t="str">
        <f t="shared" si="12"/>
        <v/>
      </c>
      <c r="L70" s="488" t="e">
        <f t="shared" si="13"/>
        <v>#N/A</v>
      </c>
    </row>
    <row r="71" spans="1:12" ht="15" customHeight="1" x14ac:dyDescent="0.2">
      <c r="A71" s="490" t="s">
        <v>475</v>
      </c>
      <c r="B71" s="487">
        <v>32368</v>
      </c>
      <c r="C71" s="487">
        <v>6968</v>
      </c>
      <c r="D71" s="487">
        <v>4239</v>
      </c>
      <c r="E71" s="491">
        <f t="shared" ref="E71:G75" si="15">IF($A$51=37802,IF(COUNTBLANK(B$51:B$70)&gt;0,#N/A,IF(ISBLANK(B71)=FALSE,B71/B$51*100,#N/A)),IF(COUNTBLANK(B$51:B$75)&gt;0,#N/A,B71/B$51*100))</f>
        <v>110.69767441860465</v>
      </c>
      <c r="F71" s="491">
        <f t="shared" si="15"/>
        <v>97.169153535071814</v>
      </c>
      <c r="G71" s="491">
        <f t="shared" si="15"/>
        <v>116.20065789473684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32431</v>
      </c>
      <c r="C72" s="487">
        <v>7126</v>
      </c>
      <c r="D72" s="487">
        <v>4363</v>
      </c>
      <c r="E72" s="491">
        <f t="shared" si="15"/>
        <v>110.91313269493843</v>
      </c>
      <c r="F72" s="491">
        <f t="shared" si="15"/>
        <v>99.372472458513457</v>
      </c>
      <c r="G72" s="491">
        <f t="shared" si="15"/>
        <v>119.59978070175438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33036</v>
      </c>
      <c r="C73" s="487">
        <v>7040</v>
      </c>
      <c r="D73" s="487">
        <v>4524</v>
      </c>
      <c r="E73" s="491">
        <f t="shared" si="15"/>
        <v>112.98221614227086</v>
      </c>
      <c r="F73" s="491">
        <f t="shared" si="15"/>
        <v>98.173197601450283</v>
      </c>
      <c r="G73" s="491">
        <f t="shared" si="15"/>
        <v>124.01315789473684</v>
      </c>
      <c r="H73" s="492">
        <f>IF(A$51=37802,IF(ISERROR(L73)=TRUE,IF(ISBLANK(A73)=FALSE,IF(MONTH(A73)=MONTH(MAX(A$51:A$75)),A73,""),""),""),IF(ISERROR(L73)=TRUE,IF(MONTH(A73)=MONTH(MAX(A$51:A$75)),A73,""),""))</f>
        <v>43709</v>
      </c>
      <c r="I73" s="488">
        <f t="shared" si="12"/>
        <v>112.98221614227086</v>
      </c>
      <c r="J73" s="488">
        <f t="shared" si="12"/>
        <v>98.173197601450283</v>
      </c>
      <c r="K73" s="488">
        <f t="shared" si="12"/>
        <v>124.01315789473684</v>
      </c>
      <c r="L73" s="488" t="e">
        <f t="shared" si="13"/>
        <v>#N/A</v>
      </c>
    </row>
    <row r="74" spans="1:12" ht="15" customHeight="1" x14ac:dyDescent="0.2">
      <c r="A74" s="490" t="s">
        <v>477</v>
      </c>
      <c r="B74" s="487">
        <v>32267</v>
      </c>
      <c r="C74" s="487">
        <v>6897</v>
      </c>
      <c r="D74" s="487">
        <v>4401</v>
      </c>
      <c r="E74" s="491">
        <f t="shared" si="15"/>
        <v>110.35225718194255</v>
      </c>
      <c r="F74" s="491">
        <f t="shared" si="15"/>
        <v>96.179054525170827</v>
      </c>
      <c r="G74" s="491">
        <f t="shared" si="15"/>
        <v>120.64144736842107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32294</v>
      </c>
      <c r="C75" s="493">
        <v>6664</v>
      </c>
      <c r="D75" s="493">
        <v>4176</v>
      </c>
      <c r="E75" s="491">
        <f t="shared" si="15"/>
        <v>110.44459644322846</v>
      </c>
      <c r="F75" s="491">
        <f t="shared" si="15"/>
        <v>92.929856365918283</v>
      </c>
      <c r="G75" s="491">
        <f t="shared" si="15"/>
        <v>114.4736842105263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112.98221614227086</v>
      </c>
      <c r="J77" s="488">
        <f>IF(J75&lt;&gt;"",J75,IF(J74&lt;&gt;"",J74,IF(J73&lt;&gt;"",J73,IF(J72&lt;&gt;"",J72,IF(J71&lt;&gt;"",J71,IF(J70&lt;&gt;"",J70,""))))))</f>
        <v>98.173197601450283</v>
      </c>
      <c r="K77" s="488">
        <f>IF(K75&lt;&gt;"",K75,IF(K74&lt;&gt;"",K74,IF(K73&lt;&gt;"",K73,IF(K72&lt;&gt;"",K72,IF(K71&lt;&gt;"",K71,IF(K70&lt;&gt;"",K70,""))))))</f>
        <v>124.01315789473684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+13,0%</v>
      </c>
      <c r="J79" s="488" t="str">
        <f>"GeB - ausschließlich: "&amp;IF(J77&gt;100,"+","")&amp;TEXT(J77-100,"0,0")&amp;"%"</f>
        <v>GeB - ausschließlich: -1,8%</v>
      </c>
      <c r="K79" s="488" t="str">
        <f>"GeB - im Nebenjob: "&amp;IF(K77&gt;100,"+","")&amp;TEXT(K77-100,"0,0")&amp;"%"</f>
        <v>GeB - im Nebenjob: +24,0%</v>
      </c>
    </row>
    <row r="81" spans="9:9" ht="15" customHeight="1" x14ac:dyDescent="0.2">
      <c r="I81" s="488" t="str">
        <f>IF(ISERROR(HLOOKUP(1,I$78:K$79,2,FALSE)),"",HLOOKUP(1,I$78:K$79,2,FALSE))</f>
        <v>GeB - im Nebenjob: +24,0%</v>
      </c>
    </row>
    <row r="82" spans="9:9" ht="15" customHeight="1" x14ac:dyDescent="0.2">
      <c r="I82" s="488" t="str">
        <f>IF(ISERROR(HLOOKUP(2,I$78:K$79,2,FALSE)),"",HLOOKUP(2,I$78:K$79,2,FALSE))</f>
        <v>SvB: +13,0%</v>
      </c>
    </row>
    <row r="83" spans="9:9" ht="15" customHeight="1" x14ac:dyDescent="0.2">
      <c r="I83" s="488" t="str">
        <f>IF(ISERROR(HLOOKUP(3,I$78:K$79,2,FALSE)),"",HLOOKUP(3,I$78:K$79,2,FALSE))</f>
        <v>GeB - ausschließlich: -1,8%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32294</v>
      </c>
      <c r="E12" s="114">
        <v>32267</v>
      </c>
      <c r="F12" s="114">
        <v>33036</v>
      </c>
      <c r="G12" s="114">
        <v>32431</v>
      </c>
      <c r="H12" s="114">
        <v>32368</v>
      </c>
      <c r="I12" s="115">
        <v>-74</v>
      </c>
      <c r="J12" s="116">
        <v>-0.22862086010874938</v>
      </c>
      <c r="N12" s="117"/>
    </row>
    <row r="13" spans="1:15" s="110" customFormat="1" ht="13.5" customHeight="1" x14ac:dyDescent="0.2">
      <c r="A13" s="118" t="s">
        <v>105</v>
      </c>
      <c r="B13" s="119" t="s">
        <v>106</v>
      </c>
      <c r="C13" s="113">
        <v>48.371214467083668</v>
      </c>
      <c r="D13" s="114">
        <v>15621</v>
      </c>
      <c r="E13" s="114">
        <v>15611</v>
      </c>
      <c r="F13" s="114">
        <v>16191</v>
      </c>
      <c r="G13" s="114">
        <v>15888</v>
      </c>
      <c r="H13" s="114">
        <v>15846</v>
      </c>
      <c r="I13" s="115">
        <v>-225</v>
      </c>
      <c r="J13" s="116">
        <v>-1.419916698220371</v>
      </c>
    </row>
    <row r="14" spans="1:15" s="110" customFormat="1" ht="13.5" customHeight="1" x14ac:dyDescent="0.2">
      <c r="A14" s="120"/>
      <c r="B14" s="119" t="s">
        <v>107</v>
      </c>
      <c r="C14" s="113">
        <v>51.628785532916332</v>
      </c>
      <c r="D14" s="114">
        <v>16673</v>
      </c>
      <c r="E14" s="114">
        <v>16656</v>
      </c>
      <c r="F14" s="114">
        <v>16845</v>
      </c>
      <c r="G14" s="114">
        <v>16543</v>
      </c>
      <c r="H14" s="114">
        <v>16522</v>
      </c>
      <c r="I14" s="115">
        <v>151</v>
      </c>
      <c r="J14" s="116">
        <v>0.91393293790098051</v>
      </c>
    </row>
    <row r="15" spans="1:15" s="110" customFormat="1" ht="13.5" customHeight="1" x14ac:dyDescent="0.2">
      <c r="A15" s="118" t="s">
        <v>105</v>
      </c>
      <c r="B15" s="121" t="s">
        <v>108</v>
      </c>
      <c r="C15" s="113">
        <v>10.190747507276894</v>
      </c>
      <c r="D15" s="114">
        <v>3291</v>
      </c>
      <c r="E15" s="114">
        <v>3332</v>
      </c>
      <c r="F15" s="114">
        <v>3536</v>
      </c>
      <c r="G15" s="114">
        <v>3213</v>
      </c>
      <c r="H15" s="114">
        <v>3349</v>
      </c>
      <c r="I15" s="115">
        <v>-58</v>
      </c>
      <c r="J15" s="116">
        <v>-1.7318602567930725</v>
      </c>
    </row>
    <row r="16" spans="1:15" s="110" customFormat="1" ht="13.5" customHeight="1" x14ac:dyDescent="0.2">
      <c r="A16" s="118"/>
      <c r="B16" s="121" t="s">
        <v>109</v>
      </c>
      <c r="C16" s="113">
        <v>65.492041865361983</v>
      </c>
      <c r="D16" s="114">
        <v>21150</v>
      </c>
      <c r="E16" s="114">
        <v>21125</v>
      </c>
      <c r="F16" s="114">
        <v>21623</v>
      </c>
      <c r="G16" s="114">
        <v>21505</v>
      </c>
      <c r="H16" s="114">
        <v>21490</v>
      </c>
      <c r="I16" s="115">
        <v>-340</v>
      </c>
      <c r="J16" s="116">
        <v>-1.5821312238250349</v>
      </c>
    </row>
    <row r="17" spans="1:10" s="110" customFormat="1" ht="13.5" customHeight="1" x14ac:dyDescent="0.2">
      <c r="A17" s="118"/>
      <c r="B17" s="121" t="s">
        <v>110</v>
      </c>
      <c r="C17" s="113">
        <v>22.604818232489006</v>
      </c>
      <c r="D17" s="114">
        <v>7300</v>
      </c>
      <c r="E17" s="114">
        <v>7241</v>
      </c>
      <c r="F17" s="114">
        <v>7309</v>
      </c>
      <c r="G17" s="114">
        <v>7169</v>
      </c>
      <c r="H17" s="114">
        <v>7029</v>
      </c>
      <c r="I17" s="115">
        <v>271</v>
      </c>
      <c r="J17" s="116">
        <v>3.8554559681320244</v>
      </c>
    </row>
    <row r="18" spans="1:10" s="110" customFormat="1" ht="13.5" customHeight="1" x14ac:dyDescent="0.2">
      <c r="A18" s="120"/>
      <c r="B18" s="121" t="s">
        <v>111</v>
      </c>
      <c r="C18" s="113">
        <v>1.7123923948721125</v>
      </c>
      <c r="D18" s="114">
        <v>553</v>
      </c>
      <c r="E18" s="114">
        <v>569</v>
      </c>
      <c r="F18" s="114">
        <v>568</v>
      </c>
      <c r="G18" s="114">
        <v>544</v>
      </c>
      <c r="H18" s="114">
        <v>500</v>
      </c>
      <c r="I18" s="115">
        <v>53</v>
      </c>
      <c r="J18" s="116">
        <v>10.6</v>
      </c>
    </row>
    <row r="19" spans="1:10" s="110" customFormat="1" ht="13.5" customHeight="1" x14ac:dyDescent="0.2">
      <c r="A19" s="120"/>
      <c r="B19" s="121" t="s">
        <v>112</v>
      </c>
      <c r="C19" s="113">
        <v>0.35919985136557875</v>
      </c>
      <c r="D19" s="114">
        <v>116</v>
      </c>
      <c r="E19" s="114">
        <v>132</v>
      </c>
      <c r="F19" s="114">
        <v>144</v>
      </c>
      <c r="G19" s="114">
        <v>129</v>
      </c>
      <c r="H19" s="114">
        <v>107</v>
      </c>
      <c r="I19" s="115">
        <v>9</v>
      </c>
      <c r="J19" s="116">
        <v>8.4112149532710276</v>
      </c>
    </row>
    <row r="20" spans="1:10" s="110" customFormat="1" ht="13.5" customHeight="1" x14ac:dyDescent="0.2">
      <c r="A20" s="118" t="s">
        <v>113</v>
      </c>
      <c r="B20" s="122" t="s">
        <v>114</v>
      </c>
      <c r="C20" s="113">
        <v>65.504428067133219</v>
      </c>
      <c r="D20" s="114">
        <v>21154</v>
      </c>
      <c r="E20" s="114">
        <v>21205</v>
      </c>
      <c r="F20" s="114">
        <v>21882</v>
      </c>
      <c r="G20" s="114">
        <v>21402</v>
      </c>
      <c r="H20" s="114">
        <v>21438</v>
      </c>
      <c r="I20" s="115">
        <v>-284</v>
      </c>
      <c r="J20" s="116">
        <v>-1.3247504431383526</v>
      </c>
    </row>
    <row r="21" spans="1:10" s="110" customFormat="1" ht="13.5" customHeight="1" x14ac:dyDescent="0.2">
      <c r="A21" s="120"/>
      <c r="B21" s="122" t="s">
        <v>115</v>
      </c>
      <c r="C21" s="113">
        <v>34.495571932866788</v>
      </c>
      <c r="D21" s="114">
        <v>11140</v>
      </c>
      <c r="E21" s="114">
        <v>11062</v>
      </c>
      <c r="F21" s="114">
        <v>11154</v>
      </c>
      <c r="G21" s="114">
        <v>11029</v>
      </c>
      <c r="H21" s="114">
        <v>10930</v>
      </c>
      <c r="I21" s="115">
        <v>210</v>
      </c>
      <c r="J21" s="116">
        <v>1.9213174748398902</v>
      </c>
    </row>
    <row r="22" spans="1:10" s="110" customFormat="1" ht="13.5" customHeight="1" x14ac:dyDescent="0.2">
      <c r="A22" s="118" t="s">
        <v>113</v>
      </c>
      <c r="B22" s="122" t="s">
        <v>116</v>
      </c>
      <c r="C22" s="113">
        <v>86.765343407444107</v>
      </c>
      <c r="D22" s="114">
        <v>28020</v>
      </c>
      <c r="E22" s="114">
        <v>28155</v>
      </c>
      <c r="F22" s="114">
        <v>28513</v>
      </c>
      <c r="G22" s="114">
        <v>28039</v>
      </c>
      <c r="H22" s="114">
        <v>28166</v>
      </c>
      <c r="I22" s="115">
        <v>-146</v>
      </c>
      <c r="J22" s="116">
        <v>-0.51835546403465171</v>
      </c>
    </row>
    <row r="23" spans="1:10" s="110" customFormat="1" ht="13.5" customHeight="1" x14ac:dyDescent="0.2">
      <c r="A23" s="123"/>
      <c r="B23" s="124" t="s">
        <v>117</v>
      </c>
      <c r="C23" s="125">
        <v>13.178918684585373</v>
      </c>
      <c r="D23" s="114">
        <v>4256</v>
      </c>
      <c r="E23" s="114">
        <v>4094</v>
      </c>
      <c r="F23" s="114">
        <v>4502</v>
      </c>
      <c r="G23" s="114">
        <v>4366</v>
      </c>
      <c r="H23" s="114">
        <v>4182</v>
      </c>
      <c r="I23" s="115">
        <v>74</v>
      </c>
      <c r="J23" s="116">
        <v>1.7694882831181253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10840</v>
      </c>
      <c r="E26" s="114">
        <v>11298</v>
      </c>
      <c r="F26" s="114">
        <v>11564</v>
      </c>
      <c r="G26" s="114">
        <v>11489</v>
      </c>
      <c r="H26" s="140">
        <v>11207</v>
      </c>
      <c r="I26" s="115">
        <v>-367</v>
      </c>
      <c r="J26" s="116">
        <v>-3.2747390024092087</v>
      </c>
    </row>
    <row r="27" spans="1:10" s="110" customFormat="1" ht="13.5" customHeight="1" x14ac:dyDescent="0.2">
      <c r="A27" s="118" t="s">
        <v>105</v>
      </c>
      <c r="B27" s="119" t="s">
        <v>106</v>
      </c>
      <c r="C27" s="113">
        <v>36.669741697416974</v>
      </c>
      <c r="D27" s="115">
        <v>3975</v>
      </c>
      <c r="E27" s="114">
        <v>4116</v>
      </c>
      <c r="F27" s="114">
        <v>4219</v>
      </c>
      <c r="G27" s="114">
        <v>4178</v>
      </c>
      <c r="H27" s="140">
        <v>4072</v>
      </c>
      <c r="I27" s="115">
        <v>-97</v>
      </c>
      <c r="J27" s="116">
        <v>-2.382121807465619</v>
      </c>
    </row>
    <row r="28" spans="1:10" s="110" customFormat="1" ht="13.5" customHeight="1" x14ac:dyDescent="0.2">
      <c r="A28" s="120"/>
      <c r="B28" s="119" t="s">
        <v>107</v>
      </c>
      <c r="C28" s="113">
        <v>63.330258302583026</v>
      </c>
      <c r="D28" s="115">
        <v>6865</v>
      </c>
      <c r="E28" s="114">
        <v>7182</v>
      </c>
      <c r="F28" s="114">
        <v>7345</v>
      </c>
      <c r="G28" s="114">
        <v>7311</v>
      </c>
      <c r="H28" s="140">
        <v>7135</v>
      </c>
      <c r="I28" s="115">
        <v>-270</v>
      </c>
      <c r="J28" s="116">
        <v>-3.7841625788367206</v>
      </c>
    </row>
    <row r="29" spans="1:10" s="110" customFormat="1" ht="13.5" customHeight="1" x14ac:dyDescent="0.2">
      <c r="A29" s="118" t="s">
        <v>105</v>
      </c>
      <c r="B29" s="121" t="s">
        <v>108</v>
      </c>
      <c r="C29" s="113">
        <v>14.372693726937269</v>
      </c>
      <c r="D29" s="115">
        <v>1558</v>
      </c>
      <c r="E29" s="114">
        <v>1623</v>
      </c>
      <c r="F29" s="114">
        <v>1776</v>
      </c>
      <c r="G29" s="114">
        <v>1796</v>
      </c>
      <c r="H29" s="140">
        <v>1662</v>
      </c>
      <c r="I29" s="115">
        <v>-104</v>
      </c>
      <c r="J29" s="116">
        <v>-6.2575210589651027</v>
      </c>
    </row>
    <row r="30" spans="1:10" s="110" customFormat="1" ht="13.5" customHeight="1" x14ac:dyDescent="0.2">
      <c r="A30" s="118"/>
      <c r="B30" s="121" t="s">
        <v>109</v>
      </c>
      <c r="C30" s="113">
        <v>46.365313653136532</v>
      </c>
      <c r="D30" s="115">
        <v>5026</v>
      </c>
      <c r="E30" s="114">
        <v>5331</v>
      </c>
      <c r="F30" s="114">
        <v>5396</v>
      </c>
      <c r="G30" s="114">
        <v>5413</v>
      </c>
      <c r="H30" s="140">
        <v>5345</v>
      </c>
      <c r="I30" s="115">
        <v>-319</v>
      </c>
      <c r="J30" s="116">
        <v>-5.9681945743685691</v>
      </c>
    </row>
    <row r="31" spans="1:10" s="110" customFormat="1" ht="13.5" customHeight="1" x14ac:dyDescent="0.2">
      <c r="A31" s="118"/>
      <c r="B31" s="121" t="s">
        <v>110</v>
      </c>
      <c r="C31" s="113">
        <v>21.337638376383765</v>
      </c>
      <c r="D31" s="115">
        <v>2313</v>
      </c>
      <c r="E31" s="114">
        <v>2354</v>
      </c>
      <c r="F31" s="114">
        <v>2403</v>
      </c>
      <c r="G31" s="114">
        <v>2344</v>
      </c>
      <c r="H31" s="140">
        <v>2277</v>
      </c>
      <c r="I31" s="115">
        <v>36</v>
      </c>
      <c r="J31" s="116">
        <v>1.5810276679841897</v>
      </c>
    </row>
    <row r="32" spans="1:10" s="110" customFormat="1" ht="13.5" customHeight="1" x14ac:dyDescent="0.2">
      <c r="A32" s="120"/>
      <c r="B32" s="121" t="s">
        <v>111</v>
      </c>
      <c r="C32" s="113">
        <v>17.924354243542435</v>
      </c>
      <c r="D32" s="115">
        <v>1943</v>
      </c>
      <c r="E32" s="114">
        <v>1990</v>
      </c>
      <c r="F32" s="114">
        <v>1989</v>
      </c>
      <c r="G32" s="114">
        <v>1936</v>
      </c>
      <c r="H32" s="140">
        <v>1923</v>
      </c>
      <c r="I32" s="115">
        <v>20</v>
      </c>
      <c r="J32" s="116">
        <v>1.0400416016640666</v>
      </c>
    </row>
    <row r="33" spans="1:10" s="110" customFormat="1" ht="13.5" customHeight="1" x14ac:dyDescent="0.2">
      <c r="A33" s="120"/>
      <c r="B33" s="121" t="s">
        <v>112</v>
      </c>
      <c r="C33" s="113">
        <v>1.503690036900369</v>
      </c>
      <c r="D33" s="115">
        <v>163</v>
      </c>
      <c r="E33" s="114">
        <v>159</v>
      </c>
      <c r="F33" s="114">
        <v>176</v>
      </c>
      <c r="G33" s="114">
        <v>162</v>
      </c>
      <c r="H33" s="140">
        <v>173</v>
      </c>
      <c r="I33" s="115">
        <v>-10</v>
      </c>
      <c r="J33" s="116">
        <v>-5.7803468208092488</v>
      </c>
    </row>
    <row r="34" spans="1:10" s="110" customFormat="1" ht="13.5" customHeight="1" x14ac:dyDescent="0.2">
      <c r="A34" s="118" t="s">
        <v>113</v>
      </c>
      <c r="B34" s="122" t="s">
        <v>116</v>
      </c>
      <c r="C34" s="113">
        <v>89.630996309963095</v>
      </c>
      <c r="D34" s="115">
        <v>9716</v>
      </c>
      <c r="E34" s="114">
        <v>10112</v>
      </c>
      <c r="F34" s="114">
        <v>10344</v>
      </c>
      <c r="G34" s="114">
        <v>10276</v>
      </c>
      <c r="H34" s="140">
        <v>10027</v>
      </c>
      <c r="I34" s="115">
        <v>-311</v>
      </c>
      <c r="J34" s="116">
        <v>-3.1016256108507032</v>
      </c>
    </row>
    <row r="35" spans="1:10" s="110" customFormat="1" ht="13.5" customHeight="1" x14ac:dyDescent="0.2">
      <c r="A35" s="118"/>
      <c r="B35" s="119" t="s">
        <v>117</v>
      </c>
      <c r="C35" s="113">
        <v>10.064575645756458</v>
      </c>
      <c r="D35" s="115">
        <v>1091</v>
      </c>
      <c r="E35" s="114">
        <v>1152</v>
      </c>
      <c r="F35" s="114">
        <v>1180</v>
      </c>
      <c r="G35" s="114">
        <v>1172</v>
      </c>
      <c r="H35" s="140">
        <v>1141</v>
      </c>
      <c r="I35" s="115">
        <v>-50</v>
      </c>
      <c r="J35" s="116">
        <v>-4.3821209465381248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6664</v>
      </c>
      <c r="E37" s="114">
        <v>6897</v>
      </c>
      <c r="F37" s="114">
        <v>7040</v>
      </c>
      <c r="G37" s="114">
        <v>7126</v>
      </c>
      <c r="H37" s="140">
        <v>6968</v>
      </c>
      <c r="I37" s="115">
        <v>-304</v>
      </c>
      <c r="J37" s="116">
        <v>-4.3628013777267505</v>
      </c>
    </row>
    <row r="38" spans="1:10" s="110" customFormat="1" ht="13.5" customHeight="1" x14ac:dyDescent="0.2">
      <c r="A38" s="118" t="s">
        <v>105</v>
      </c>
      <c r="B38" s="119" t="s">
        <v>106</v>
      </c>
      <c r="C38" s="113">
        <v>34.198679471788715</v>
      </c>
      <c r="D38" s="115">
        <v>2279</v>
      </c>
      <c r="E38" s="114">
        <v>2351</v>
      </c>
      <c r="F38" s="114">
        <v>2397</v>
      </c>
      <c r="G38" s="114">
        <v>2422</v>
      </c>
      <c r="H38" s="140">
        <v>2380</v>
      </c>
      <c r="I38" s="115">
        <v>-101</v>
      </c>
      <c r="J38" s="116">
        <v>-4.2436974789915967</v>
      </c>
    </row>
    <row r="39" spans="1:10" s="110" customFormat="1" ht="13.5" customHeight="1" x14ac:dyDescent="0.2">
      <c r="A39" s="120"/>
      <c r="B39" s="119" t="s">
        <v>107</v>
      </c>
      <c r="C39" s="113">
        <v>65.801320528211278</v>
      </c>
      <c r="D39" s="115">
        <v>4385</v>
      </c>
      <c r="E39" s="114">
        <v>4546</v>
      </c>
      <c r="F39" s="114">
        <v>4643</v>
      </c>
      <c r="G39" s="114">
        <v>4704</v>
      </c>
      <c r="H39" s="140">
        <v>4588</v>
      </c>
      <c r="I39" s="115">
        <v>-203</v>
      </c>
      <c r="J39" s="116">
        <v>-4.4245858761987797</v>
      </c>
    </row>
    <row r="40" spans="1:10" s="110" customFormat="1" ht="13.5" customHeight="1" x14ac:dyDescent="0.2">
      <c r="A40" s="118" t="s">
        <v>105</v>
      </c>
      <c r="B40" s="121" t="s">
        <v>108</v>
      </c>
      <c r="C40" s="113">
        <v>17.436974789915965</v>
      </c>
      <c r="D40" s="115">
        <v>1162</v>
      </c>
      <c r="E40" s="114">
        <v>1198</v>
      </c>
      <c r="F40" s="114">
        <v>1272</v>
      </c>
      <c r="G40" s="114">
        <v>1368</v>
      </c>
      <c r="H40" s="140">
        <v>1246</v>
      </c>
      <c r="I40" s="115">
        <v>-84</v>
      </c>
      <c r="J40" s="116">
        <v>-6.7415730337078648</v>
      </c>
    </row>
    <row r="41" spans="1:10" s="110" customFormat="1" ht="13.5" customHeight="1" x14ac:dyDescent="0.2">
      <c r="A41" s="118"/>
      <c r="B41" s="121" t="s">
        <v>109</v>
      </c>
      <c r="C41" s="113">
        <v>32.112845138055221</v>
      </c>
      <c r="D41" s="115">
        <v>2140</v>
      </c>
      <c r="E41" s="114">
        <v>2281</v>
      </c>
      <c r="F41" s="114">
        <v>2304</v>
      </c>
      <c r="G41" s="114">
        <v>2379</v>
      </c>
      <c r="H41" s="140">
        <v>2376</v>
      </c>
      <c r="I41" s="115">
        <v>-236</v>
      </c>
      <c r="J41" s="116">
        <v>-9.9326599326599325</v>
      </c>
    </row>
    <row r="42" spans="1:10" s="110" customFormat="1" ht="13.5" customHeight="1" x14ac:dyDescent="0.2">
      <c r="A42" s="118"/>
      <c r="B42" s="121" t="s">
        <v>110</v>
      </c>
      <c r="C42" s="113">
        <v>22.118847539015608</v>
      </c>
      <c r="D42" s="115">
        <v>1474</v>
      </c>
      <c r="E42" s="114">
        <v>1486</v>
      </c>
      <c r="F42" s="114">
        <v>1530</v>
      </c>
      <c r="G42" s="114">
        <v>1498</v>
      </c>
      <c r="H42" s="140">
        <v>1474</v>
      </c>
      <c r="I42" s="115">
        <v>0</v>
      </c>
      <c r="J42" s="116">
        <v>0</v>
      </c>
    </row>
    <row r="43" spans="1:10" s="110" customFormat="1" ht="13.5" customHeight="1" x14ac:dyDescent="0.2">
      <c r="A43" s="120"/>
      <c r="B43" s="121" t="s">
        <v>111</v>
      </c>
      <c r="C43" s="113">
        <v>28.331332533013207</v>
      </c>
      <c r="D43" s="115">
        <v>1888</v>
      </c>
      <c r="E43" s="114">
        <v>1932</v>
      </c>
      <c r="F43" s="114">
        <v>1934</v>
      </c>
      <c r="G43" s="114">
        <v>1881</v>
      </c>
      <c r="H43" s="140">
        <v>1872</v>
      </c>
      <c r="I43" s="115">
        <v>16</v>
      </c>
      <c r="J43" s="116">
        <v>0.85470085470085466</v>
      </c>
    </row>
    <row r="44" spans="1:10" s="110" customFormat="1" ht="13.5" customHeight="1" x14ac:dyDescent="0.2">
      <c r="A44" s="120"/>
      <c r="B44" s="121" t="s">
        <v>112</v>
      </c>
      <c r="C44" s="113">
        <v>2.2809123649459786</v>
      </c>
      <c r="D44" s="115">
        <v>152</v>
      </c>
      <c r="E44" s="114">
        <v>150</v>
      </c>
      <c r="F44" s="114">
        <v>165</v>
      </c>
      <c r="G44" s="114">
        <v>150</v>
      </c>
      <c r="H44" s="140">
        <v>160</v>
      </c>
      <c r="I44" s="115">
        <v>-8</v>
      </c>
      <c r="J44" s="116">
        <v>-5</v>
      </c>
    </row>
    <row r="45" spans="1:10" s="110" customFormat="1" ht="13.5" customHeight="1" x14ac:dyDescent="0.2">
      <c r="A45" s="118" t="s">
        <v>113</v>
      </c>
      <c r="B45" s="122" t="s">
        <v>116</v>
      </c>
      <c r="C45" s="113">
        <v>90.06602641056422</v>
      </c>
      <c r="D45" s="115">
        <v>6002</v>
      </c>
      <c r="E45" s="114">
        <v>6192</v>
      </c>
      <c r="F45" s="114">
        <v>6332</v>
      </c>
      <c r="G45" s="114">
        <v>6390</v>
      </c>
      <c r="H45" s="140">
        <v>6236</v>
      </c>
      <c r="I45" s="115">
        <v>-234</v>
      </c>
      <c r="J45" s="116">
        <v>-3.7524053880692754</v>
      </c>
    </row>
    <row r="46" spans="1:10" s="110" customFormat="1" ht="13.5" customHeight="1" x14ac:dyDescent="0.2">
      <c r="A46" s="118"/>
      <c r="B46" s="119" t="s">
        <v>117</v>
      </c>
      <c r="C46" s="113">
        <v>9.4387755102040813</v>
      </c>
      <c r="D46" s="115">
        <v>629</v>
      </c>
      <c r="E46" s="114">
        <v>671</v>
      </c>
      <c r="F46" s="114">
        <v>668</v>
      </c>
      <c r="G46" s="114">
        <v>696</v>
      </c>
      <c r="H46" s="140">
        <v>693</v>
      </c>
      <c r="I46" s="115">
        <v>-64</v>
      </c>
      <c r="J46" s="116">
        <v>-9.2352092352092345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4176</v>
      </c>
      <c r="E48" s="114">
        <v>4401</v>
      </c>
      <c r="F48" s="114">
        <v>4524</v>
      </c>
      <c r="G48" s="114">
        <v>4363</v>
      </c>
      <c r="H48" s="140">
        <v>4239</v>
      </c>
      <c r="I48" s="115">
        <v>-63</v>
      </c>
      <c r="J48" s="116">
        <v>-1.4861995753715498</v>
      </c>
    </row>
    <row r="49" spans="1:12" s="110" customFormat="1" ht="13.5" customHeight="1" x14ac:dyDescent="0.2">
      <c r="A49" s="118" t="s">
        <v>105</v>
      </c>
      <c r="B49" s="119" t="s">
        <v>106</v>
      </c>
      <c r="C49" s="113">
        <v>40.61302681992337</v>
      </c>
      <c r="D49" s="115">
        <v>1696</v>
      </c>
      <c r="E49" s="114">
        <v>1765</v>
      </c>
      <c r="F49" s="114">
        <v>1822</v>
      </c>
      <c r="G49" s="114">
        <v>1756</v>
      </c>
      <c r="H49" s="140">
        <v>1692</v>
      </c>
      <c r="I49" s="115">
        <v>4</v>
      </c>
      <c r="J49" s="116">
        <v>0.2364066193853428</v>
      </c>
    </row>
    <row r="50" spans="1:12" s="110" customFormat="1" ht="13.5" customHeight="1" x14ac:dyDescent="0.2">
      <c r="A50" s="120"/>
      <c r="B50" s="119" t="s">
        <v>107</v>
      </c>
      <c r="C50" s="113">
        <v>59.38697318007663</v>
      </c>
      <c r="D50" s="115">
        <v>2480</v>
      </c>
      <c r="E50" s="114">
        <v>2636</v>
      </c>
      <c r="F50" s="114">
        <v>2702</v>
      </c>
      <c r="G50" s="114">
        <v>2607</v>
      </c>
      <c r="H50" s="140">
        <v>2547</v>
      </c>
      <c r="I50" s="115">
        <v>-67</v>
      </c>
      <c r="J50" s="116">
        <v>-2.6305457400863763</v>
      </c>
    </row>
    <row r="51" spans="1:12" s="110" customFormat="1" ht="13.5" customHeight="1" x14ac:dyDescent="0.2">
      <c r="A51" s="118" t="s">
        <v>105</v>
      </c>
      <c r="B51" s="121" t="s">
        <v>108</v>
      </c>
      <c r="C51" s="113">
        <v>9.4827586206896548</v>
      </c>
      <c r="D51" s="115">
        <v>396</v>
      </c>
      <c r="E51" s="114">
        <v>425</v>
      </c>
      <c r="F51" s="114">
        <v>504</v>
      </c>
      <c r="G51" s="114">
        <v>428</v>
      </c>
      <c r="H51" s="140">
        <v>416</v>
      </c>
      <c r="I51" s="115">
        <v>-20</v>
      </c>
      <c r="J51" s="116">
        <v>-4.8076923076923075</v>
      </c>
    </row>
    <row r="52" spans="1:12" s="110" customFormat="1" ht="13.5" customHeight="1" x14ac:dyDescent="0.2">
      <c r="A52" s="118"/>
      <c r="B52" s="121" t="s">
        <v>109</v>
      </c>
      <c r="C52" s="113">
        <v>69.109195402298852</v>
      </c>
      <c r="D52" s="115">
        <v>2886</v>
      </c>
      <c r="E52" s="114">
        <v>3050</v>
      </c>
      <c r="F52" s="114">
        <v>3092</v>
      </c>
      <c r="G52" s="114">
        <v>3034</v>
      </c>
      <c r="H52" s="140">
        <v>2969</v>
      </c>
      <c r="I52" s="115">
        <v>-83</v>
      </c>
      <c r="J52" s="116">
        <v>-2.7955540586055911</v>
      </c>
    </row>
    <row r="53" spans="1:12" s="110" customFormat="1" ht="13.5" customHeight="1" x14ac:dyDescent="0.2">
      <c r="A53" s="118"/>
      <c r="B53" s="121" t="s">
        <v>110</v>
      </c>
      <c r="C53" s="113">
        <v>20.090996168582375</v>
      </c>
      <c r="D53" s="115">
        <v>839</v>
      </c>
      <c r="E53" s="114">
        <v>868</v>
      </c>
      <c r="F53" s="114">
        <v>873</v>
      </c>
      <c r="G53" s="114">
        <v>846</v>
      </c>
      <c r="H53" s="140">
        <v>803</v>
      </c>
      <c r="I53" s="115">
        <v>36</v>
      </c>
      <c r="J53" s="116">
        <v>4.4831880448318806</v>
      </c>
    </row>
    <row r="54" spans="1:12" s="110" customFormat="1" ht="13.5" customHeight="1" x14ac:dyDescent="0.2">
      <c r="A54" s="120"/>
      <c r="B54" s="121" t="s">
        <v>111</v>
      </c>
      <c r="C54" s="113">
        <v>1.3170498084291187</v>
      </c>
      <c r="D54" s="115">
        <v>55</v>
      </c>
      <c r="E54" s="114">
        <v>58</v>
      </c>
      <c r="F54" s="114">
        <v>55</v>
      </c>
      <c r="G54" s="114">
        <v>55</v>
      </c>
      <c r="H54" s="140">
        <v>51</v>
      </c>
      <c r="I54" s="115">
        <v>4</v>
      </c>
      <c r="J54" s="116">
        <v>7.8431372549019605</v>
      </c>
    </row>
    <row r="55" spans="1:12" s="110" customFormat="1" ht="13.5" customHeight="1" x14ac:dyDescent="0.2">
      <c r="A55" s="120"/>
      <c r="B55" s="121" t="s">
        <v>112</v>
      </c>
      <c r="C55" s="113">
        <v>0.26340996168582376</v>
      </c>
      <c r="D55" s="115">
        <v>11</v>
      </c>
      <c r="E55" s="114">
        <v>9</v>
      </c>
      <c r="F55" s="114">
        <v>11</v>
      </c>
      <c r="G55" s="114">
        <v>12</v>
      </c>
      <c r="H55" s="140">
        <v>13</v>
      </c>
      <c r="I55" s="115">
        <v>-2</v>
      </c>
      <c r="J55" s="116">
        <v>-15.384615384615385</v>
      </c>
    </row>
    <row r="56" spans="1:12" s="110" customFormat="1" ht="13.5" customHeight="1" x14ac:dyDescent="0.2">
      <c r="A56" s="118" t="s">
        <v>113</v>
      </c>
      <c r="B56" s="122" t="s">
        <v>116</v>
      </c>
      <c r="C56" s="113">
        <v>88.936781609195407</v>
      </c>
      <c r="D56" s="115">
        <v>3714</v>
      </c>
      <c r="E56" s="114">
        <v>3920</v>
      </c>
      <c r="F56" s="114">
        <v>4012</v>
      </c>
      <c r="G56" s="114">
        <v>3886</v>
      </c>
      <c r="H56" s="140">
        <v>3791</v>
      </c>
      <c r="I56" s="115">
        <v>-77</v>
      </c>
      <c r="J56" s="116">
        <v>-2.0311263518860461</v>
      </c>
    </row>
    <row r="57" spans="1:12" s="110" customFormat="1" ht="13.5" customHeight="1" x14ac:dyDescent="0.2">
      <c r="A57" s="142"/>
      <c r="B57" s="124" t="s">
        <v>117</v>
      </c>
      <c r="C57" s="125">
        <v>11.063218390804598</v>
      </c>
      <c r="D57" s="143">
        <v>462</v>
      </c>
      <c r="E57" s="144">
        <v>481</v>
      </c>
      <c r="F57" s="144">
        <v>512</v>
      </c>
      <c r="G57" s="144">
        <v>476</v>
      </c>
      <c r="H57" s="145">
        <v>448</v>
      </c>
      <c r="I57" s="143">
        <v>14</v>
      </c>
      <c r="J57" s="146">
        <v>3.125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32294</v>
      </c>
      <c r="E12" s="236">
        <v>32267</v>
      </c>
      <c r="F12" s="114">
        <v>33036</v>
      </c>
      <c r="G12" s="114">
        <v>32431</v>
      </c>
      <c r="H12" s="140">
        <v>32368</v>
      </c>
      <c r="I12" s="115">
        <v>-74</v>
      </c>
      <c r="J12" s="116">
        <v>-0.22862086010874938</v>
      </c>
    </row>
    <row r="13" spans="1:15" s="110" customFormat="1" ht="12" customHeight="1" x14ac:dyDescent="0.2">
      <c r="A13" s="118" t="s">
        <v>105</v>
      </c>
      <c r="B13" s="119" t="s">
        <v>106</v>
      </c>
      <c r="C13" s="113">
        <v>48.371214467083668</v>
      </c>
      <c r="D13" s="115">
        <v>15621</v>
      </c>
      <c r="E13" s="114">
        <v>15611</v>
      </c>
      <c r="F13" s="114">
        <v>16191</v>
      </c>
      <c r="G13" s="114">
        <v>15888</v>
      </c>
      <c r="H13" s="140">
        <v>15846</v>
      </c>
      <c r="I13" s="115">
        <v>-225</v>
      </c>
      <c r="J13" s="116">
        <v>-1.419916698220371</v>
      </c>
    </row>
    <row r="14" spans="1:15" s="110" customFormat="1" ht="12" customHeight="1" x14ac:dyDescent="0.2">
      <c r="A14" s="118"/>
      <c r="B14" s="119" t="s">
        <v>107</v>
      </c>
      <c r="C14" s="113">
        <v>51.628785532916332</v>
      </c>
      <c r="D14" s="115">
        <v>16673</v>
      </c>
      <c r="E14" s="114">
        <v>16656</v>
      </c>
      <c r="F14" s="114">
        <v>16845</v>
      </c>
      <c r="G14" s="114">
        <v>16543</v>
      </c>
      <c r="H14" s="140">
        <v>16522</v>
      </c>
      <c r="I14" s="115">
        <v>151</v>
      </c>
      <c r="J14" s="116">
        <v>0.91393293790098051</v>
      </c>
    </row>
    <row r="15" spans="1:15" s="110" customFormat="1" ht="12" customHeight="1" x14ac:dyDescent="0.2">
      <c r="A15" s="118" t="s">
        <v>105</v>
      </c>
      <c r="B15" s="121" t="s">
        <v>108</v>
      </c>
      <c r="C15" s="113">
        <v>10.190747507276894</v>
      </c>
      <c r="D15" s="115">
        <v>3291</v>
      </c>
      <c r="E15" s="114">
        <v>3332</v>
      </c>
      <c r="F15" s="114">
        <v>3536</v>
      </c>
      <c r="G15" s="114">
        <v>3213</v>
      </c>
      <c r="H15" s="140">
        <v>3349</v>
      </c>
      <c r="I15" s="115">
        <v>-58</v>
      </c>
      <c r="J15" s="116">
        <v>-1.7318602567930725</v>
      </c>
    </row>
    <row r="16" spans="1:15" s="110" customFormat="1" ht="12" customHeight="1" x14ac:dyDescent="0.2">
      <c r="A16" s="118"/>
      <c r="B16" s="121" t="s">
        <v>109</v>
      </c>
      <c r="C16" s="113">
        <v>65.492041865361983</v>
      </c>
      <c r="D16" s="115">
        <v>21150</v>
      </c>
      <c r="E16" s="114">
        <v>21125</v>
      </c>
      <c r="F16" s="114">
        <v>21623</v>
      </c>
      <c r="G16" s="114">
        <v>21505</v>
      </c>
      <c r="H16" s="140">
        <v>21490</v>
      </c>
      <c r="I16" s="115">
        <v>-340</v>
      </c>
      <c r="J16" s="116">
        <v>-1.5821312238250349</v>
      </c>
    </row>
    <row r="17" spans="1:10" s="110" customFormat="1" ht="12" customHeight="1" x14ac:dyDescent="0.2">
      <c r="A17" s="118"/>
      <c r="B17" s="121" t="s">
        <v>110</v>
      </c>
      <c r="C17" s="113">
        <v>22.604818232489006</v>
      </c>
      <c r="D17" s="115">
        <v>7300</v>
      </c>
      <c r="E17" s="114">
        <v>7241</v>
      </c>
      <c r="F17" s="114">
        <v>7309</v>
      </c>
      <c r="G17" s="114">
        <v>7169</v>
      </c>
      <c r="H17" s="140">
        <v>7029</v>
      </c>
      <c r="I17" s="115">
        <v>271</v>
      </c>
      <c r="J17" s="116">
        <v>3.8554559681320244</v>
      </c>
    </row>
    <row r="18" spans="1:10" s="110" customFormat="1" ht="12" customHeight="1" x14ac:dyDescent="0.2">
      <c r="A18" s="120"/>
      <c r="B18" s="121" t="s">
        <v>111</v>
      </c>
      <c r="C18" s="113">
        <v>1.7123923948721125</v>
      </c>
      <c r="D18" s="115">
        <v>553</v>
      </c>
      <c r="E18" s="114">
        <v>569</v>
      </c>
      <c r="F18" s="114">
        <v>568</v>
      </c>
      <c r="G18" s="114">
        <v>544</v>
      </c>
      <c r="H18" s="140">
        <v>500</v>
      </c>
      <c r="I18" s="115">
        <v>53</v>
      </c>
      <c r="J18" s="116">
        <v>10.6</v>
      </c>
    </row>
    <row r="19" spans="1:10" s="110" customFormat="1" ht="12" customHeight="1" x14ac:dyDescent="0.2">
      <c r="A19" s="120"/>
      <c r="B19" s="121" t="s">
        <v>112</v>
      </c>
      <c r="C19" s="113">
        <v>0.35919985136557875</v>
      </c>
      <c r="D19" s="115">
        <v>116</v>
      </c>
      <c r="E19" s="114">
        <v>132</v>
      </c>
      <c r="F19" s="114">
        <v>144</v>
      </c>
      <c r="G19" s="114">
        <v>129</v>
      </c>
      <c r="H19" s="140">
        <v>107</v>
      </c>
      <c r="I19" s="115">
        <v>9</v>
      </c>
      <c r="J19" s="116">
        <v>8.4112149532710276</v>
      </c>
    </row>
    <row r="20" spans="1:10" s="110" customFormat="1" ht="12" customHeight="1" x14ac:dyDescent="0.2">
      <c r="A20" s="118" t="s">
        <v>113</v>
      </c>
      <c r="B20" s="119" t="s">
        <v>181</v>
      </c>
      <c r="C20" s="113">
        <v>65.504428067133219</v>
      </c>
      <c r="D20" s="115">
        <v>21154</v>
      </c>
      <c r="E20" s="114">
        <v>21205</v>
      </c>
      <c r="F20" s="114">
        <v>21882</v>
      </c>
      <c r="G20" s="114">
        <v>21402</v>
      </c>
      <c r="H20" s="140">
        <v>21438</v>
      </c>
      <c r="I20" s="115">
        <v>-284</v>
      </c>
      <c r="J20" s="116">
        <v>-1.3247504431383526</v>
      </c>
    </row>
    <row r="21" spans="1:10" s="110" customFormat="1" ht="12" customHeight="1" x14ac:dyDescent="0.2">
      <c r="A21" s="118"/>
      <c r="B21" s="119" t="s">
        <v>182</v>
      </c>
      <c r="C21" s="113">
        <v>34.495571932866788</v>
      </c>
      <c r="D21" s="115">
        <v>11140</v>
      </c>
      <c r="E21" s="114">
        <v>11062</v>
      </c>
      <c r="F21" s="114">
        <v>11154</v>
      </c>
      <c r="G21" s="114">
        <v>11029</v>
      </c>
      <c r="H21" s="140">
        <v>10930</v>
      </c>
      <c r="I21" s="115">
        <v>210</v>
      </c>
      <c r="J21" s="116">
        <v>1.9213174748398902</v>
      </c>
    </row>
    <row r="22" spans="1:10" s="110" customFormat="1" ht="12" customHeight="1" x14ac:dyDescent="0.2">
      <c r="A22" s="118" t="s">
        <v>113</v>
      </c>
      <c r="B22" s="119" t="s">
        <v>116</v>
      </c>
      <c r="C22" s="113">
        <v>86.765343407444107</v>
      </c>
      <c r="D22" s="115">
        <v>28020</v>
      </c>
      <c r="E22" s="114">
        <v>28155</v>
      </c>
      <c r="F22" s="114">
        <v>28513</v>
      </c>
      <c r="G22" s="114">
        <v>28039</v>
      </c>
      <c r="H22" s="140">
        <v>28166</v>
      </c>
      <c r="I22" s="115">
        <v>-146</v>
      </c>
      <c r="J22" s="116">
        <v>-0.51835546403465171</v>
      </c>
    </row>
    <row r="23" spans="1:10" s="110" customFormat="1" ht="12" customHeight="1" x14ac:dyDescent="0.2">
      <c r="A23" s="118"/>
      <c r="B23" s="119" t="s">
        <v>117</v>
      </c>
      <c r="C23" s="113">
        <v>13.178918684585373</v>
      </c>
      <c r="D23" s="115">
        <v>4256</v>
      </c>
      <c r="E23" s="114">
        <v>4094</v>
      </c>
      <c r="F23" s="114">
        <v>4502</v>
      </c>
      <c r="G23" s="114">
        <v>4366</v>
      </c>
      <c r="H23" s="140">
        <v>4182</v>
      </c>
      <c r="I23" s="115">
        <v>74</v>
      </c>
      <c r="J23" s="116">
        <v>1.7694882831181253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52650</v>
      </c>
      <c r="E64" s="236">
        <v>52675</v>
      </c>
      <c r="F64" s="236">
        <v>53238</v>
      </c>
      <c r="G64" s="236">
        <v>52526</v>
      </c>
      <c r="H64" s="140">
        <v>52355</v>
      </c>
      <c r="I64" s="115">
        <v>295</v>
      </c>
      <c r="J64" s="116">
        <v>0.56346098748925599</v>
      </c>
    </row>
    <row r="65" spans="1:12" s="110" customFormat="1" ht="12" customHeight="1" x14ac:dyDescent="0.2">
      <c r="A65" s="118" t="s">
        <v>105</v>
      </c>
      <c r="B65" s="119" t="s">
        <v>106</v>
      </c>
      <c r="C65" s="113">
        <v>53.644824311490979</v>
      </c>
      <c r="D65" s="235">
        <v>28244</v>
      </c>
      <c r="E65" s="236">
        <v>28224</v>
      </c>
      <c r="F65" s="236">
        <v>28663</v>
      </c>
      <c r="G65" s="236">
        <v>28293</v>
      </c>
      <c r="H65" s="140">
        <v>28179</v>
      </c>
      <c r="I65" s="115">
        <v>65</v>
      </c>
      <c r="J65" s="116">
        <v>0.23066822811313389</v>
      </c>
    </row>
    <row r="66" spans="1:12" s="110" customFormat="1" ht="12" customHeight="1" x14ac:dyDescent="0.2">
      <c r="A66" s="118"/>
      <c r="B66" s="119" t="s">
        <v>107</v>
      </c>
      <c r="C66" s="113">
        <v>46.355175688509021</v>
      </c>
      <c r="D66" s="235">
        <v>24406</v>
      </c>
      <c r="E66" s="236">
        <v>24451</v>
      </c>
      <c r="F66" s="236">
        <v>24575</v>
      </c>
      <c r="G66" s="236">
        <v>24233</v>
      </c>
      <c r="H66" s="140">
        <v>24176</v>
      </c>
      <c r="I66" s="115">
        <v>230</v>
      </c>
      <c r="J66" s="116">
        <v>0.95135671740569161</v>
      </c>
    </row>
    <row r="67" spans="1:12" s="110" customFormat="1" ht="12" customHeight="1" x14ac:dyDescent="0.2">
      <c r="A67" s="118" t="s">
        <v>105</v>
      </c>
      <c r="B67" s="121" t="s">
        <v>108</v>
      </c>
      <c r="C67" s="113">
        <v>9.3428300094966765</v>
      </c>
      <c r="D67" s="235">
        <v>4919</v>
      </c>
      <c r="E67" s="236">
        <v>5056</v>
      </c>
      <c r="F67" s="236">
        <v>5275</v>
      </c>
      <c r="G67" s="236">
        <v>4809</v>
      </c>
      <c r="H67" s="140">
        <v>4983</v>
      </c>
      <c r="I67" s="115">
        <v>-64</v>
      </c>
      <c r="J67" s="116">
        <v>-1.2843668472807546</v>
      </c>
    </row>
    <row r="68" spans="1:12" s="110" customFormat="1" ht="12" customHeight="1" x14ac:dyDescent="0.2">
      <c r="A68" s="118"/>
      <c r="B68" s="121" t="s">
        <v>109</v>
      </c>
      <c r="C68" s="113">
        <v>66.138651471984801</v>
      </c>
      <c r="D68" s="235">
        <v>34822</v>
      </c>
      <c r="E68" s="236">
        <v>34791</v>
      </c>
      <c r="F68" s="236">
        <v>35156</v>
      </c>
      <c r="G68" s="236">
        <v>35085</v>
      </c>
      <c r="H68" s="140">
        <v>34939</v>
      </c>
      <c r="I68" s="115">
        <v>-117</v>
      </c>
      <c r="J68" s="116">
        <v>-0.33486934371332894</v>
      </c>
    </row>
    <row r="69" spans="1:12" s="110" customFormat="1" ht="12" customHeight="1" x14ac:dyDescent="0.2">
      <c r="A69" s="118"/>
      <c r="B69" s="121" t="s">
        <v>110</v>
      </c>
      <c r="C69" s="113">
        <v>23.169990503323838</v>
      </c>
      <c r="D69" s="235">
        <v>12199</v>
      </c>
      <c r="E69" s="236">
        <v>12091</v>
      </c>
      <c r="F69" s="236">
        <v>12099</v>
      </c>
      <c r="G69" s="236">
        <v>11967</v>
      </c>
      <c r="H69" s="140">
        <v>11818</v>
      </c>
      <c r="I69" s="115">
        <v>381</v>
      </c>
      <c r="J69" s="116">
        <v>3.2238957522423424</v>
      </c>
    </row>
    <row r="70" spans="1:12" s="110" customFormat="1" ht="12" customHeight="1" x14ac:dyDescent="0.2">
      <c r="A70" s="120"/>
      <c r="B70" s="121" t="s">
        <v>111</v>
      </c>
      <c r="C70" s="113">
        <v>1.3485280151946819</v>
      </c>
      <c r="D70" s="235">
        <v>710</v>
      </c>
      <c r="E70" s="236">
        <v>737</v>
      </c>
      <c r="F70" s="236">
        <v>708</v>
      </c>
      <c r="G70" s="236">
        <v>665</v>
      </c>
      <c r="H70" s="140">
        <v>615</v>
      </c>
      <c r="I70" s="115">
        <v>95</v>
      </c>
      <c r="J70" s="116">
        <v>15.447154471544716</v>
      </c>
    </row>
    <row r="71" spans="1:12" s="110" customFormat="1" ht="12" customHeight="1" x14ac:dyDescent="0.2">
      <c r="A71" s="120"/>
      <c r="B71" s="121" t="s">
        <v>112</v>
      </c>
      <c r="C71" s="113">
        <v>0.34377967711301044</v>
      </c>
      <c r="D71" s="235">
        <v>181</v>
      </c>
      <c r="E71" s="236">
        <v>206</v>
      </c>
      <c r="F71" s="236">
        <v>212</v>
      </c>
      <c r="G71" s="236">
        <v>186</v>
      </c>
      <c r="H71" s="140">
        <v>158</v>
      </c>
      <c r="I71" s="115">
        <v>23</v>
      </c>
      <c r="J71" s="116">
        <v>14.556962025316455</v>
      </c>
    </row>
    <row r="72" spans="1:12" s="110" customFormat="1" ht="12" customHeight="1" x14ac:dyDescent="0.2">
      <c r="A72" s="118" t="s">
        <v>113</v>
      </c>
      <c r="B72" s="119" t="s">
        <v>181</v>
      </c>
      <c r="C72" s="113">
        <v>71.597340930674264</v>
      </c>
      <c r="D72" s="235">
        <v>37696</v>
      </c>
      <c r="E72" s="236">
        <v>37696</v>
      </c>
      <c r="F72" s="236">
        <v>38221</v>
      </c>
      <c r="G72" s="236">
        <v>37659</v>
      </c>
      <c r="H72" s="140">
        <v>37592</v>
      </c>
      <c r="I72" s="115">
        <v>104</v>
      </c>
      <c r="J72" s="116">
        <v>0.2766546073632688</v>
      </c>
    </row>
    <row r="73" spans="1:12" s="110" customFormat="1" ht="12" customHeight="1" x14ac:dyDescent="0.2">
      <c r="A73" s="118"/>
      <c r="B73" s="119" t="s">
        <v>182</v>
      </c>
      <c r="C73" s="113">
        <v>28.402659069325736</v>
      </c>
      <c r="D73" s="115">
        <v>14954</v>
      </c>
      <c r="E73" s="114">
        <v>14979</v>
      </c>
      <c r="F73" s="114">
        <v>15017</v>
      </c>
      <c r="G73" s="114">
        <v>14867</v>
      </c>
      <c r="H73" s="140">
        <v>14763</v>
      </c>
      <c r="I73" s="115">
        <v>191</v>
      </c>
      <c r="J73" s="116">
        <v>1.2937749779855043</v>
      </c>
    </row>
    <row r="74" spans="1:12" s="110" customFormat="1" ht="12" customHeight="1" x14ac:dyDescent="0.2">
      <c r="A74" s="118" t="s">
        <v>113</v>
      </c>
      <c r="B74" s="119" t="s">
        <v>116</v>
      </c>
      <c r="C74" s="113">
        <v>90.353276353276357</v>
      </c>
      <c r="D74" s="115">
        <v>47571</v>
      </c>
      <c r="E74" s="114">
        <v>47796</v>
      </c>
      <c r="F74" s="114">
        <v>48048</v>
      </c>
      <c r="G74" s="114">
        <v>47443</v>
      </c>
      <c r="H74" s="140">
        <v>47507</v>
      </c>
      <c r="I74" s="115">
        <v>64</v>
      </c>
      <c r="J74" s="116">
        <v>0.13471698907529417</v>
      </c>
    </row>
    <row r="75" spans="1:12" s="110" customFormat="1" ht="12" customHeight="1" x14ac:dyDescent="0.2">
      <c r="A75" s="142"/>
      <c r="B75" s="124" t="s">
        <v>117</v>
      </c>
      <c r="C75" s="125">
        <v>9.5954415954415957</v>
      </c>
      <c r="D75" s="143">
        <v>5052</v>
      </c>
      <c r="E75" s="144">
        <v>4853</v>
      </c>
      <c r="F75" s="144">
        <v>5164</v>
      </c>
      <c r="G75" s="144">
        <v>5055</v>
      </c>
      <c r="H75" s="145">
        <v>4830</v>
      </c>
      <c r="I75" s="143">
        <v>222</v>
      </c>
      <c r="J75" s="146">
        <v>4.5962732919254661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32294</v>
      </c>
      <c r="G11" s="114">
        <v>32267</v>
      </c>
      <c r="H11" s="114">
        <v>33036</v>
      </c>
      <c r="I11" s="114">
        <v>32431</v>
      </c>
      <c r="J11" s="140">
        <v>32368</v>
      </c>
      <c r="K11" s="114">
        <v>-74</v>
      </c>
      <c r="L11" s="116">
        <v>-0.22862086010874938</v>
      </c>
    </row>
    <row r="12" spans="1:17" s="110" customFormat="1" ht="24.95" customHeight="1" x14ac:dyDescent="0.2">
      <c r="A12" s="604" t="s">
        <v>185</v>
      </c>
      <c r="B12" s="605"/>
      <c r="C12" s="605"/>
      <c r="D12" s="606"/>
      <c r="E12" s="113">
        <v>48.371214467083668</v>
      </c>
      <c r="F12" s="115">
        <v>15621</v>
      </c>
      <c r="G12" s="114">
        <v>15611</v>
      </c>
      <c r="H12" s="114">
        <v>16191</v>
      </c>
      <c r="I12" s="114">
        <v>15888</v>
      </c>
      <c r="J12" s="140">
        <v>15846</v>
      </c>
      <c r="K12" s="114">
        <v>-225</v>
      </c>
      <c r="L12" s="116">
        <v>-1.419916698220371</v>
      </c>
    </row>
    <row r="13" spans="1:17" s="110" customFormat="1" ht="15" customHeight="1" x14ac:dyDescent="0.2">
      <c r="A13" s="120"/>
      <c r="B13" s="612" t="s">
        <v>107</v>
      </c>
      <c r="C13" s="612"/>
      <c r="E13" s="113">
        <v>51.628785532916332</v>
      </c>
      <c r="F13" s="115">
        <v>16673</v>
      </c>
      <c r="G13" s="114">
        <v>16656</v>
      </c>
      <c r="H13" s="114">
        <v>16845</v>
      </c>
      <c r="I13" s="114">
        <v>16543</v>
      </c>
      <c r="J13" s="140">
        <v>16522</v>
      </c>
      <c r="K13" s="114">
        <v>151</v>
      </c>
      <c r="L13" s="116">
        <v>0.91393293790098051</v>
      </c>
    </row>
    <row r="14" spans="1:17" s="110" customFormat="1" ht="24.95" customHeight="1" x14ac:dyDescent="0.2">
      <c r="A14" s="604" t="s">
        <v>186</v>
      </c>
      <c r="B14" s="605"/>
      <c r="C14" s="605"/>
      <c r="D14" s="606"/>
      <c r="E14" s="113">
        <v>10.190747507276894</v>
      </c>
      <c r="F14" s="115">
        <v>3291</v>
      </c>
      <c r="G14" s="114">
        <v>3332</v>
      </c>
      <c r="H14" s="114">
        <v>3536</v>
      </c>
      <c r="I14" s="114">
        <v>3213</v>
      </c>
      <c r="J14" s="140">
        <v>3349</v>
      </c>
      <c r="K14" s="114">
        <v>-58</v>
      </c>
      <c r="L14" s="116">
        <v>-1.7318602567930725</v>
      </c>
    </row>
    <row r="15" spans="1:17" s="110" customFormat="1" ht="15" customHeight="1" x14ac:dyDescent="0.2">
      <c r="A15" s="120"/>
      <c r="B15" s="119"/>
      <c r="C15" s="258" t="s">
        <v>106</v>
      </c>
      <c r="E15" s="113">
        <v>55.180796110604682</v>
      </c>
      <c r="F15" s="115">
        <v>1816</v>
      </c>
      <c r="G15" s="114">
        <v>1836</v>
      </c>
      <c r="H15" s="114">
        <v>1979</v>
      </c>
      <c r="I15" s="114">
        <v>1802</v>
      </c>
      <c r="J15" s="140">
        <v>1870</v>
      </c>
      <c r="K15" s="114">
        <v>-54</v>
      </c>
      <c r="L15" s="116">
        <v>-2.8877005347593583</v>
      </c>
    </row>
    <row r="16" spans="1:17" s="110" customFormat="1" ht="15" customHeight="1" x14ac:dyDescent="0.2">
      <c r="A16" s="120"/>
      <c r="B16" s="119"/>
      <c r="C16" s="258" t="s">
        <v>107</v>
      </c>
      <c r="E16" s="113">
        <v>44.819203889395318</v>
      </c>
      <c r="F16" s="115">
        <v>1475</v>
      </c>
      <c r="G16" s="114">
        <v>1496</v>
      </c>
      <c r="H16" s="114">
        <v>1557</v>
      </c>
      <c r="I16" s="114">
        <v>1411</v>
      </c>
      <c r="J16" s="140">
        <v>1479</v>
      </c>
      <c r="K16" s="114">
        <v>-4</v>
      </c>
      <c r="L16" s="116">
        <v>-0.27045300878972278</v>
      </c>
    </row>
    <row r="17" spans="1:12" s="110" customFormat="1" ht="15" customHeight="1" x14ac:dyDescent="0.2">
      <c r="A17" s="120"/>
      <c r="B17" s="121" t="s">
        <v>109</v>
      </c>
      <c r="C17" s="258"/>
      <c r="E17" s="113">
        <v>65.492041865361983</v>
      </c>
      <c r="F17" s="115">
        <v>21150</v>
      </c>
      <c r="G17" s="114">
        <v>21125</v>
      </c>
      <c r="H17" s="114">
        <v>21623</v>
      </c>
      <c r="I17" s="114">
        <v>21505</v>
      </c>
      <c r="J17" s="140">
        <v>21490</v>
      </c>
      <c r="K17" s="114">
        <v>-340</v>
      </c>
      <c r="L17" s="116">
        <v>-1.5821312238250349</v>
      </c>
    </row>
    <row r="18" spans="1:12" s="110" customFormat="1" ht="15" customHeight="1" x14ac:dyDescent="0.2">
      <c r="A18" s="120"/>
      <c r="B18" s="119"/>
      <c r="C18" s="258" t="s">
        <v>106</v>
      </c>
      <c r="E18" s="113">
        <v>48.49645390070922</v>
      </c>
      <c r="F18" s="115">
        <v>10257</v>
      </c>
      <c r="G18" s="114">
        <v>10235</v>
      </c>
      <c r="H18" s="114">
        <v>10598</v>
      </c>
      <c r="I18" s="114">
        <v>10562</v>
      </c>
      <c r="J18" s="140">
        <v>10564</v>
      </c>
      <c r="K18" s="114">
        <v>-307</v>
      </c>
      <c r="L18" s="116">
        <v>-2.906096175691026</v>
      </c>
    </row>
    <row r="19" spans="1:12" s="110" customFormat="1" ht="15" customHeight="1" x14ac:dyDescent="0.2">
      <c r="A19" s="120"/>
      <c r="B19" s="119"/>
      <c r="C19" s="258" t="s">
        <v>107</v>
      </c>
      <c r="E19" s="113">
        <v>51.50354609929078</v>
      </c>
      <c r="F19" s="115">
        <v>10893</v>
      </c>
      <c r="G19" s="114">
        <v>10890</v>
      </c>
      <c r="H19" s="114">
        <v>11025</v>
      </c>
      <c r="I19" s="114">
        <v>10943</v>
      </c>
      <c r="J19" s="140">
        <v>10926</v>
      </c>
      <c r="K19" s="114">
        <v>-33</v>
      </c>
      <c r="L19" s="116">
        <v>-0.30203185063152116</v>
      </c>
    </row>
    <row r="20" spans="1:12" s="110" customFormat="1" ht="15" customHeight="1" x14ac:dyDescent="0.2">
      <c r="A20" s="120"/>
      <c r="B20" s="121" t="s">
        <v>110</v>
      </c>
      <c r="C20" s="258"/>
      <c r="E20" s="113">
        <v>22.604818232489006</v>
      </c>
      <c r="F20" s="115">
        <v>7300</v>
      </c>
      <c r="G20" s="114">
        <v>7241</v>
      </c>
      <c r="H20" s="114">
        <v>7309</v>
      </c>
      <c r="I20" s="114">
        <v>7169</v>
      </c>
      <c r="J20" s="140">
        <v>7029</v>
      </c>
      <c r="K20" s="114">
        <v>271</v>
      </c>
      <c r="L20" s="116">
        <v>3.8554559681320244</v>
      </c>
    </row>
    <row r="21" spans="1:12" s="110" customFormat="1" ht="15" customHeight="1" x14ac:dyDescent="0.2">
      <c r="A21" s="120"/>
      <c r="B21" s="119"/>
      <c r="C21" s="258" t="s">
        <v>106</v>
      </c>
      <c r="E21" s="113">
        <v>44.178082191780824</v>
      </c>
      <c r="F21" s="115">
        <v>3225</v>
      </c>
      <c r="G21" s="114">
        <v>3210</v>
      </c>
      <c r="H21" s="114">
        <v>3284</v>
      </c>
      <c r="I21" s="114">
        <v>3208</v>
      </c>
      <c r="J21" s="140">
        <v>3123</v>
      </c>
      <c r="K21" s="114">
        <v>102</v>
      </c>
      <c r="L21" s="116">
        <v>3.2660902977905861</v>
      </c>
    </row>
    <row r="22" spans="1:12" s="110" customFormat="1" ht="15" customHeight="1" x14ac:dyDescent="0.2">
      <c r="A22" s="120"/>
      <c r="B22" s="119"/>
      <c r="C22" s="258" t="s">
        <v>107</v>
      </c>
      <c r="E22" s="113">
        <v>55.821917808219176</v>
      </c>
      <c r="F22" s="115">
        <v>4075</v>
      </c>
      <c r="G22" s="114">
        <v>4031</v>
      </c>
      <c r="H22" s="114">
        <v>4025</v>
      </c>
      <c r="I22" s="114">
        <v>3961</v>
      </c>
      <c r="J22" s="140">
        <v>3906</v>
      </c>
      <c r="K22" s="114">
        <v>169</v>
      </c>
      <c r="L22" s="116">
        <v>4.326676907322069</v>
      </c>
    </row>
    <row r="23" spans="1:12" s="110" customFormat="1" ht="15" customHeight="1" x14ac:dyDescent="0.2">
      <c r="A23" s="120"/>
      <c r="B23" s="121" t="s">
        <v>111</v>
      </c>
      <c r="C23" s="258"/>
      <c r="E23" s="113">
        <v>1.7123923948721125</v>
      </c>
      <c r="F23" s="115">
        <v>553</v>
      </c>
      <c r="G23" s="114">
        <v>569</v>
      </c>
      <c r="H23" s="114">
        <v>568</v>
      </c>
      <c r="I23" s="114">
        <v>544</v>
      </c>
      <c r="J23" s="140">
        <v>500</v>
      </c>
      <c r="K23" s="114">
        <v>53</v>
      </c>
      <c r="L23" s="116">
        <v>10.6</v>
      </c>
    </row>
    <row r="24" spans="1:12" s="110" customFormat="1" ht="15" customHeight="1" x14ac:dyDescent="0.2">
      <c r="A24" s="120"/>
      <c r="B24" s="119"/>
      <c r="C24" s="258" t="s">
        <v>106</v>
      </c>
      <c r="E24" s="113">
        <v>58.408679927667272</v>
      </c>
      <c r="F24" s="115">
        <v>323</v>
      </c>
      <c r="G24" s="114">
        <v>330</v>
      </c>
      <c r="H24" s="114">
        <v>330</v>
      </c>
      <c r="I24" s="114">
        <v>316</v>
      </c>
      <c r="J24" s="140">
        <v>289</v>
      </c>
      <c r="K24" s="114">
        <v>34</v>
      </c>
      <c r="L24" s="116">
        <v>11.764705882352942</v>
      </c>
    </row>
    <row r="25" spans="1:12" s="110" customFormat="1" ht="15" customHeight="1" x14ac:dyDescent="0.2">
      <c r="A25" s="120"/>
      <c r="B25" s="119"/>
      <c r="C25" s="258" t="s">
        <v>107</v>
      </c>
      <c r="E25" s="113">
        <v>41.591320072332728</v>
      </c>
      <c r="F25" s="115">
        <v>230</v>
      </c>
      <c r="G25" s="114">
        <v>239</v>
      </c>
      <c r="H25" s="114">
        <v>238</v>
      </c>
      <c r="I25" s="114">
        <v>228</v>
      </c>
      <c r="J25" s="140">
        <v>211</v>
      </c>
      <c r="K25" s="114">
        <v>19</v>
      </c>
      <c r="L25" s="116">
        <v>9.0047393364928912</v>
      </c>
    </row>
    <row r="26" spans="1:12" s="110" customFormat="1" ht="15" customHeight="1" x14ac:dyDescent="0.2">
      <c r="A26" s="120"/>
      <c r="C26" s="121" t="s">
        <v>187</v>
      </c>
      <c r="D26" s="110" t="s">
        <v>188</v>
      </c>
      <c r="E26" s="113">
        <v>0.35919985136557875</v>
      </c>
      <c r="F26" s="115">
        <v>116</v>
      </c>
      <c r="G26" s="114">
        <v>132</v>
      </c>
      <c r="H26" s="114">
        <v>144</v>
      </c>
      <c r="I26" s="114">
        <v>129</v>
      </c>
      <c r="J26" s="140">
        <v>107</v>
      </c>
      <c r="K26" s="114">
        <v>9</v>
      </c>
      <c r="L26" s="116">
        <v>8.4112149532710276</v>
      </c>
    </row>
    <row r="27" spans="1:12" s="110" customFormat="1" ht="15" customHeight="1" x14ac:dyDescent="0.2">
      <c r="A27" s="120"/>
      <c r="B27" s="119"/>
      <c r="D27" s="259" t="s">
        <v>106</v>
      </c>
      <c r="E27" s="113">
        <v>47.413793103448278</v>
      </c>
      <c r="F27" s="115">
        <v>55</v>
      </c>
      <c r="G27" s="114">
        <v>59</v>
      </c>
      <c r="H27" s="114">
        <v>63</v>
      </c>
      <c r="I27" s="114">
        <v>56</v>
      </c>
      <c r="J27" s="140">
        <v>50</v>
      </c>
      <c r="K27" s="114">
        <v>5</v>
      </c>
      <c r="L27" s="116">
        <v>10</v>
      </c>
    </row>
    <row r="28" spans="1:12" s="110" customFormat="1" ht="15" customHeight="1" x14ac:dyDescent="0.2">
      <c r="A28" s="120"/>
      <c r="B28" s="119"/>
      <c r="D28" s="259" t="s">
        <v>107</v>
      </c>
      <c r="E28" s="113">
        <v>52.586206896551722</v>
      </c>
      <c r="F28" s="115">
        <v>61</v>
      </c>
      <c r="G28" s="114">
        <v>73</v>
      </c>
      <c r="H28" s="114">
        <v>81</v>
      </c>
      <c r="I28" s="114">
        <v>73</v>
      </c>
      <c r="J28" s="140">
        <v>57</v>
      </c>
      <c r="K28" s="114">
        <v>4</v>
      </c>
      <c r="L28" s="116">
        <v>7.0175438596491224</v>
      </c>
    </row>
    <row r="29" spans="1:12" s="110" customFormat="1" ht="24.95" customHeight="1" x14ac:dyDescent="0.2">
      <c r="A29" s="604" t="s">
        <v>189</v>
      </c>
      <c r="B29" s="605"/>
      <c r="C29" s="605"/>
      <c r="D29" s="606"/>
      <c r="E29" s="113">
        <v>86.765343407444107</v>
      </c>
      <c r="F29" s="115">
        <v>28020</v>
      </c>
      <c r="G29" s="114">
        <v>28155</v>
      </c>
      <c r="H29" s="114">
        <v>28513</v>
      </c>
      <c r="I29" s="114">
        <v>28039</v>
      </c>
      <c r="J29" s="140">
        <v>28166</v>
      </c>
      <c r="K29" s="114">
        <v>-146</v>
      </c>
      <c r="L29" s="116">
        <v>-0.51835546403465171</v>
      </c>
    </row>
    <row r="30" spans="1:12" s="110" customFormat="1" ht="15" customHeight="1" x14ac:dyDescent="0.2">
      <c r="A30" s="120"/>
      <c r="B30" s="119"/>
      <c r="C30" s="258" t="s">
        <v>106</v>
      </c>
      <c r="E30" s="113">
        <v>45.977872947894362</v>
      </c>
      <c r="F30" s="115">
        <v>12883</v>
      </c>
      <c r="G30" s="114">
        <v>13018</v>
      </c>
      <c r="H30" s="114">
        <v>13273</v>
      </c>
      <c r="I30" s="114">
        <v>13072</v>
      </c>
      <c r="J30" s="140">
        <v>13135</v>
      </c>
      <c r="K30" s="114">
        <v>-252</v>
      </c>
      <c r="L30" s="116">
        <v>-1.9185382565664255</v>
      </c>
    </row>
    <row r="31" spans="1:12" s="110" customFormat="1" ht="15" customHeight="1" x14ac:dyDescent="0.2">
      <c r="A31" s="120"/>
      <c r="B31" s="119"/>
      <c r="C31" s="258" t="s">
        <v>107</v>
      </c>
      <c r="E31" s="113">
        <v>54.022127052105638</v>
      </c>
      <c r="F31" s="115">
        <v>15137</v>
      </c>
      <c r="G31" s="114">
        <v>15137</v>
      </c>
      <c r="H31" s="114">
        <v>15240</v>
      </c>
      <c r="I31" s="114">
        <v>14967</v>
      </c>
      <c r="J31" s="140">
        <v>15031</v>
      </c>
      <c r="K31" s="114">
        <v>106</v>
      </c>
      <c r="L31" s="116">
        <v>0.70520923424921833</v>
      </c>
    </row>
    <row r="32" spans="1:12" s="110" customFormat="1" ht="15" customHeight="1" x14ac:dyDescent="0.2">
      <c r="A32" s="120"/>
      <c r="B32" s="119" t="s">
        <v>117</v>
      </c>
      <c r="C32" s="258"/>
      <c r="E32" s="113">
        <v>13.178918684585373</v>
      </c>
      <c r="F32" s="115">
        <v>4256</v>
      </c>
      <c r="G32" s="114">
        <v>4094</v>
      </c>
      <c r="H32" s="114">
        <v>4502</v>
      </c>
      <c r="I32" s="114">
        <v>4366</v>
      </c>
      <c r="J32" s="140">
        <v>4182</v>
      </c>
      <c r="K32" s="114">
        <v>74</v>
      </c>
      <c r="L32" s="116">
        <v>1.7694882831181253</v>
      </c>
    </row>
    <row r="33" spans="1:12" s="110" customFormat="1" ht="15" customHeight="1" x14ac:dyDescent="0.2">
      <c r="A33" s="120"/>
      <c r="B33" s="119"/>
      <c r="C33" s="258" t="s">
        <v>106</v>
      </c>
      <c r="E33" s="113">
        <v>64.121240601503757</v>
      </c>
      <c r="F33" s="115">
        <v>2729</v>
      </c>
      <c r="G33" s="114">
        <v>2583</v>
      </c>
      <c r="H33" s="114">
        <v>2906</v>
      </c>
      <c r="I33" s="114">
        <v>2802</v>
      </c>
      <c r="J33" s="140">
        <v>2701</v>
      </c>
      <c r="K33" s="114">
        <v>28</v>
      </c>
      <c r="L33" s="116">
        <v>1.036653091447612</v>
      </c>
    </row>
    <row r="34" spans="1:12" s="110" customFormat="1" ht="15" customHeight="1" x14ac:dyDescent="0.2">
      <c r="A34" s="120"/>
      <c r="B34" s="119"/>
      <c r="C34" s="258" t="s">
        <v>107</v>
      </c>
      <c r="E34" s="113">
        <v>35.878759398496243</v>
      </c>
      <c r="F34" s="115">
        <v>1527</v>
      </c>
      <c r="G34" s="114">
        <v>1511</v>
      </c>
      <c r="H34" s="114">
        <v>1596</v>
      </c>
      <c r="I34" s="114">
        <v>1564</v>
      </c>
      <c r="J34" s="140">
        <v>1481</v>
      </c>
      <c r="K34" s="114">
        <v>46</v>
      </c>
      <c r="L34" s="116">
        <v>3.1060094530722484</v>
      </c>
    </row>
    <row r="35" spans="1:12" s="110" customFormat="1" ht="24.95" customHeight="1" x14ac:dyDescent="0.2">
      <c r="A35" s="604" t="s">
        <v>190</v>
      </c>
      <c r="B35" s="605"/>
      <c r="C35" s="605"/>
      <c r="D35" s="606"/>
      <c r="E35" s="113">
        <v>65.504428067133219</v>
      </c>
      <c r="F35" s="115">
        <v>21154</v>
      </c>
      <c r="G35" s="114">
        <v>21205</v>
      </c>
      <c r="H35" s="114">
        <v>21882</v>
      </c>
      <c r="I35" s="114">
        <v>21402</v>
      </c>
      <c r="J35" s="140">
        <v>21438</v>
      </c>
      <c r="K35" s="114">
        <v>-284</v>
      </c>
      <c r="L35" s="116">
        <v>-1.3247504431383526</v>
      </c>
    </row>
    <row r="36" spans="1:12" s="110" customFormat="1" ht="15" customHeight="1" x14ac:dyDescent="0.2">
      <c r="A36" s="120"/>
      <c r="B36" s="119"/>
      <c r="C36" s="258" t="s">
        <v>106</v>
      </c>
      <c r="E36" s="113">
        <v>64.881346317481331</v>
      </c>
      <c r="F36" s="115">
        <v>13725</v>
      </c>
      <c r="G36" s="114">
        <v>13746</v>
      </c>
      <c r="H36" s="114">
        <v>14272</v>
      </c>
      <c r="I36" s="114">
        <v>13990</v>
      </c>
      <c r="J36" s="140">
        <v>13996</v>
      </c>
      <c r="K36" s="114">
        <v>-271</v>
      </c>
      <c r="L36" s="116">
        <v>-1.9362675050014291</v>
      </c>
    </row>
    <row r="37" spans="1:12" s="110" customFormat="1" ht="15" customHeight="1" x14ac:dyDescent="0.2">
      <c r="A37" s="120"/>
      <c r="B37" s="119"/>
      <c r="C37" s="258" t="s">
        <v>107</v>
      </c>
      <c r="E37" s="113">
        <v>35.118653682518669</v>
      </c>
      <c r="F37" s="115">
        <v>7429</v>
      </c>
      <c r="G37" s="114">
        <v>7459</v>
      </c>
      <c r="H37" s="114">
        <v>7610</v>
      </c>
      <c r="I37" s="114">
        <v>7412</v>
      </c>
      <c r="J37" s="140">
        <v>7442</v>
      </c>
      <c r="K37" s="114">
        <v>-13</v>
      </c>
      <c r="L37" s="116">
        <v>-0.17468422467078742</v>
      </c>
    </row>
    <row r="38" spans="1:12" s="110" customFormat="1" ht="15" customHeight="1" x14ac:dyDescent="0.2">
      <c r="A38" s="120"/>
      <c r="B38" s="119" t="s">
        <v>182</v>
      </c>
      <c r="C38" s="258"/>
      <c r="E38" s="113">
        <v>34.495571932866788</v>
      </c>
      <c r="F38" s="115">
        <v>11140</v>
      </c>
      <c r="G38" s="114">
        <v>11062</v>
      </c>
      <c r="H38" s="114">
        <v>11154</v>
      </c>
      <c r="I38" s="114">
        <v>11029</v>
      </c>
      <c r="J38" s="140">
        <v>10930</v>
      </c>
      <c r="K38" s="114">
        <v>210</v>
      </c>
      <c r="L38" s="116">
        <v>1.9213174748398902</v>
      </c>
    </row>
    <row r="39" spans="1:12" s="110" customFormat="1" ht="15" customHeight="1" x14ac:dyDescent="0.2">
      <c r="A39" s="120"/>
      <c r="B39" s="119"/>
      <c r="C39" s="258" t="s">
        <v>106</v>
      </c>
      <c r="E39" s="113">
        <v>17.019748653500898</v>
      </c>
      <c r="F39" s="115">
        <v>1896</v>
      </c>
      <c r="G39" s="114">
        <v>1865</v>
      </c>
      <c r="H39" s="114">
        <v>1919</v>
      </c>
      <c r="I39" s="114">
        <v>1898</v>
      </c>
      <c r="J39" s="140">
        <v>1850</v>
      </c>
      <c r="K39" s="114">
        <v>46</v>
      </c>
      <c r="L39" s="116">
        <v>2.4864864864864864</v>
      </c>
    </row>
    <row r="40" spans="1:12" s="110" customFormat="1" ht="15" customHeight="1" x14ac:dyDescent="0.2">
      <c r="A40" s="120"/>
      <c r="B40" s="119"/>
      <c r="C40" s="258" t="s">
        <v>107</v>
      </c>
      <c r="E40" s="113">
        <v>82.980251346499102</v>
      </c>
      <c r="F40" s="115">
        <v>9244</v>
      </c>
      <c r="G40" s="114">
        <v>9197</v>
      </c>
      <c r="H40" s="114">
        <v>9235</v>
      </c>
      <c r="I40" s="114">
        <v>9131</v>
      </c>
      <c r="J40" s="140">
        <v>9080</v>
      </c>
      <c r="K40" s="114">
        <v>164</v>
      </c>
      <c r="L40" s="116">
        <v>1.8061674008810573</v>
      </c>
    </row>
    <row r="41" spans="1:12" s="110" customFormat="1" ht="24.75" customHeight="1" x14ac:dyDescent="0.2">
      <c r="A41" s="604" t="s">
        <v>518</v>
      </c>
      <c r="B41" s="605"/>
      <c r="C41" s="605"/>
      <c r="D41" s="606"/>
      <c r="E41" s="113">
        <v>5.1340806341735306</v>
      </c>
      <c r="F41" s="115">
        <v>1658</v>
      </c>
      <c r="G41" s="114">
        <v>1805</v>
      </c>
      <c r="H41" s="114">
        <v>1839</v>
      </c>
      <c r="I41" s="114">
        <v>1467</v>
      </c>
      <c r="J41" s="140">
        <v>1673</v>
      </c>
      <c r="K41" s="114">
        <v>-15</v>
      </c>
      <c r="L41" s="116">
        <v>-0.89659294680215185</v>
      </c>
    </row>
    <row r="42" spans="1:12" s="110" customFormat="1" ht="15" customHeight="1" x14ac:dyDescent="0.2">
      <c r="A42" s="120"/>
      <c r="B42" s="119"/>
      <c r="C42" s="258" t="s">
        <v>106</v>
      </c>
      <c r="E42" s="113">
        <v>55.307599517490956</v>
      </c>
      <c r="F42" s="115">
        <v>917</v>
      </c>
      <c r="G42" s="114">
        <v>1024</v>
      </c>
      <c r="H42" s="114">
        <v>1056</v>
      </c>
      <c r="I42" s="114">
        <v>839</v>
      </c>
      <c r="J42" s="140">
        <v>936</v>
      </c>
      <c r="K42" s="114">
        <v>-19</v>
      </c>
      <c r="L42" s="116">
        <v>-2.0299145299145298</v>
      </c>
    </row>
    <row r="43" spans="1:12" s="110" customFormat="1" ht="15" customHeight="1" x14ac:dyDescent="0.2">
      <c r="A43" s="123"/>
      <c r="B43" s="124"/>
      <c r="C43" s="260" t="s">
        <v>107</v>
      </c>
      <c r="D43" s="261"/>
      <c r="E43" s="125">
        <v>44.692400482509044</v>
      </c>
      <c r="F43" s="143">
        <v>741</v>
      </c>
      <c r="G43" s="144">
        <v>781</v>
      </c>
      <c r="H43" s="144">
        <v>783</v>
      </c>
      <c r="I43" s="144">
        <v>628</v>
      </c>
      <c r="J43" s="145">
        <v>737</v>
      </c>
      <c r="K43" s="144">
        <v>4</v>
      </c>
      <c r="L43" s="146">
        <v>0.54274084124830391</v>
      </c>
    </row>
    <row r="44" spans="1:12" s="110" customFormat="1" ht="45.75" customHeight="1" x14ac:dyDescent="0.2">
      <c r="A44" s="604" t="s">
        <v>191</v>
      </c>
      <c r="B44" s="605"/>
      <c r="C44" s="605"/>
      <c r="D44" s="606"/>
      <c r="E44" s="113">
        <v>1.7309716975289529</v>
      </c>
      <c r="F44" s="115">
        <v>559</v>
      </c>
      <c r="G44" s="114">
        <v>563</v>
      </c>
      <c r="H44" s="114">
        <v>570</v>
      </c>
      <c r="I44" s="114">
        <v>568</v>
      </c>
      <c r="J44" s="140">
        <v>568</v>
      </c>
      <c r="K44" s="114">
        <v>-9</v>
      </c>
      <c r="L44" s="116">
        <v>-1.5845070422535212</v>
      </c>
    </row>
    <row r="45" spans="1:12" s="110" customFormat="1" ht="15" customHeight="1" x14ac:dyDescent="0.2">
      <c r="A45" s="120"/>
      <c r="B45" s="119"/>
      <c r="C45" s="258" t="s">
        <v>106</v>
      </c>
      <c r="E45" s="113">
        <v>62.9695885509839</v>
      </c>
      <c r="F45" s="115">
        <v>352</v>
      </c>
      <c r="G45" s="114">
        <v>353</v>
      </c>
      <c r="H45" s="114">
        <v>357</v>
      </c>
      <c r="I45" s="114">
        <v>354</v>
      </c>
      <c r="J45" s="140">
        <v>355</v>
      </c>
      <c r="K45" s="114">
        <v>-3</v>
      </c>
      <c r="L45" s="116">
        <v>-0.84507042253521125</v>
      </c>
    </row>
    <row r="46" spans="1:12" s="110" customFormat="1" ht="15" customHeight="1" x14ac:dyDescent="0.2">
      <c r="A46" s="123"/>
      <c r="B46" s="124"/>
      <c r="C46" s="260" t="s">
        <v>107</v>
      </c>
      <c r="D46" s="261"/>
      <c r="E46" s="125">
        <v>37.0304114490161</v>
      </c>
      <c r="F46" s="143">
        <v>207</v>
      </c>
      <c r="G46" s="144">
        <v>210</v>
      </c>
      <c r="H46" s="144">
        <v>213</v>
      </c>
      <c r="I46" s="144">
        <v>214</v>
      </c>
      <c r="J46" s="145">
        <v>213</v>
      </c>
      <c r="K46" s="144">
        <v>-6</v>
      </c>
      <c r="L46" s="146">
        <v>-2.816901408450704</v>
      </c>
    </row>
    <row r="47" spans="1:12" s="110" customFormat="1" ht="39" customHeight="1" x14ac:dyDescent="0.2">
      <c r="A47" s="604" t="s">
        <v>519</v>
      </c>
      <c r="B47" s="607"/>
      <c r="C47" s="607"/>
      <c r="D47" s="608"/>
      <c r="E47" s="113">
        <v>0.22295163188208336</v>
      </c>
      <c r="F47" s="115">
        <v>72</v>
      </c>
      <c r="G47" s="114">
        <v>79</v>
      </c>
      <c r="H47" s="114">
        <v>70</v>
      </c>
      <c r="I47" s="114">
        <v>71</v>
      </c>
      <c r="J47" s="140">
        <v>81</v>
      </c>
      <c r="K47" s="114">
        <v>-9</v>
      </c>
      <c r="L47" s="116">
        <v>-11.111111111111111</v>
      </c>
    </row>
    <row r="48" spans="1:12" s="110" customFormat="1" ht="15" customHeight="1" x14ac:dyDescent="0.2">
      <c r="A48" s="120"/>
      <c r="B48" s="119"/>
      <c r="C48" s="258" t="s">
        <v>106</v>
      </c>
      <c r="E48" s="113">
        <v>48.611111111111114</v>
      </c>
      <c r="F48" s="115">
        <v>35</v>
      </c>
      <c r="G48" s="114">
        <v>34</v>
      </c>
      <c r="H48" s="114">
        <v>34</v>
      </c>
      <c r="I48" s="114">
        <v>34</v>
      </c>
      <c r="J48" s="140">
        <v>39</v>
      </c>
      <c r="K48" s="114">
        <v>-4</v>
      </c>
      <c r="L48" s="116">
        <v>-10.256410256410257</v>
      </c>
    </row>
    <row r="49" spans="1:12" s="110" customFormat="1" ht="15" customHeight="1" x14ac:dyDescent="0.2">
      <c r="A49" s="123"/>
      <c r="B49" s="124"/>
      <c r="C49" s="260" t="s">
        <v>107</v>
      </c>
      <c r="D49" s="261"/>
      <c r="E49" s="125">
        <v>51.388888888888886</v>
      </c>
      <c r="F49" s="143">
        <v>37</v>
      </c>
      <c r="G49" s="144">
        <v>45</v>
      </c>
      <c r="H49" s="144">
        <v>36</v>
      </c>
      <c r="I49" s="144">
        <v>37</v>
      </c>
      <c r="J49" s="145">
        <v>42</v>
      </c>
      <c r="K49" s="144">
        <v>-5</v>
      </c>
      <c r="L49" s="146">
        <v>-11.904761904761905</v>
      </c>
    </row>
    <row r="50" spans="1:12" s="110" customFormat="1" ht="24.95" customHeight="1" x14ac:dyDescent="0.2">
      <c r="A50" s="609" t="s">
        <v>192</v>
      </c>
      <c r="B50" s="610"/>
      <c r="C50" s="610"/>
      <c r="D50" s="611"/>
      <c r="E50" s="262">
        <v>15.126648913110795</v>
      </c>
      <c r="F50" s="263">
        <v>4885</v>
      </c>
      <c r="G50" s="264">
        <v>4983</v>
      </c>
      <c r="H50" s="264">
        <v>5201</v>
      </c>
      <c r="I50" s="264">
        <v>4872</v>
      </c>
      <c r="J50" s="265">
        <v>4914</v>
      </c>
      <c r="K50" s="263">
        <v>-29</v>
      </c>
      <c r="L50" s="266">
        <v>-0.59015059015059013</v>
      </c>
    </row>
    <row r="51" spans="1:12" s="110" customFormat="1" ht="15" customHeight="1" x14ac:dyDescent="0.2">
      <c r="A51" s="120"/>
      <c r="B51" s="119"/>
      <c r="C51" s="258" t="s">
        <v>106</v>
      </c>
      <c r="E51" s="113">
        <v>54.820880245649946</v>
      </c>
      <c r="F51" s="115">
        <v>2678</v>
      </c>
      <c r="G51" s="114">
        <v>2731</v>
      </c>
      <c r="H51" s="114">
        <v>2879</v>
      </c>
      <c r="I51" s="114">
        <v>2695</v>
      </c>
      <c r="J51" s="140">
        <v>2706</v>
      </c>
      <c r="K51" s="114">
        <v>-28</v>
      </c>
      <c r="L51" s="116">
        <v>-1.0347376201034737</v>
      </c>
    </row>
    <row r="52" spans="1:12" s="110" customFormat="1" ht="15" customHeight="1" x14ac:dyDescent="0.2">
      <c r="A52" s="120"/>
      <c r="B52" s="119"/>
      <c r="C52" s="258" t="s">
        <v>107</v>
      </c>
      <c r="E52" s="113">
        <v>45.179119754350054</v>
      </c>
      <c r="F52" s="115">
        <v>2207</v>
      </c>
      <c r="G52" s="114">
        <v>2252</v>
      </c>
      <c r="H52" s="114">
        <v>2322</v>
      </c>
      <c r="I52" s="114">
        <v>2177</v>
      </c>
      <c r="J52" s="140">
        <v>2208</v>
      </c>
      <c r="K52" s="114">
        <v>-1</v>
      </c>
      <c r="L52" s="116">
        <v>-4.5289855072463768E-2</v>
      </c>
    </row>
    <row r="53" spans="1:12" s="110" customFormat="1" ht="15" customHeight="1" x14ac:dyDescent="0.2">
      <c r="A53" s="120"/>
      <c r="B53" s="119"/>
      <c r="C53" s="258" t="s">
        <v>187</v>
      </c>
      <c r="D53" s="110" t="s">
        <v>193</v>
      </c>
      <c r="E53" s="113">
        <v>22.763561924257932</v>
      </c>
      <c r="F53" s="115">
        <v>1112</v>
      </c>
      <c r="G53" s="114">
        <v>1300</v>
      </c>
      <c r="H53" s="114">
        <v>1342</v>
      </c>
      <c r="I53" s="114">
        <v>1003</v>
      </c>
      <c r="J53" s="140">
        <v>1128</v>
      </c>
      <c r="K53" s="114">
        <v>-16</v>
      </c>
      <c r="L53" s="116">
        <v>-1.4184397163120568</v>
      </c>
    </row>
    <row r="54" spans="1:12" s="110" customFormat="1" ht="15" customHeight="1" x14ac:dyDescent="0.2">
      <c r="A54" s="120"/>
      <c r="B54" s="119"/>
      <c r="D54" s="267" t="s">
        <v>194</v>
      </c>
      <c r="E54" s="113">
        <v>58.723021582733814</v>
      </c>
      <c r="F54" s="115">
        <v>653</v>
      </c>
      <c r="G54" s="114">
        <v>764</v>
      </c>
      <c r="H54" s="114">
        <v>802</v>
      </c>
      <c r="I54" s="114">
        <v>616</v>
      </c>
      <c r="J54" s="140">
        <v>672</v>
      </c>
      <c r="K54" s="114">
        <v>-19</v>
      </c>
      <c r="L54" s="116">
        <v>-2.8273809523809526</v>
      </c>
    </row>
    <row r="55" spans="1:12" s="110" customFormat="1" ht="15" customHeight="1" x14ac:dyDescent="0.2">
      <c r="A55" s="120"/>
      <c r="B55" s="119"/>
      <c r="D55" s="267" t="s">
        <v>195</v>
      </c>
      <c r="E55" s="113">
        <v>41.276978417266186</v>
      </c>
      <c r="F55" s="115">
        <v>459</v>
      </c>
      <c r="G55" s="114">
        <v>536</v>
      </c>
      <c r="H55" s="114">
        <v>540</v>
      </c>
      <c r="I55" s="114">
        <v>387</v>
      </c>
      <c r="J55" s="140">
        <v>456</v>
      </c>
      <c r="K55" s="114">
        <v>3</v>
      </c>
      <c r="L55" s="116">
        <v>0.65789473684210531</v>
      </c>
    </row>
    <row r="56" spans="1:12" s="110" customFormat="1" ht="15" customHeight="1" x14ac:dyDescent="0.2">
      <c r="A56" s="120"/>
      <c r="B56" s="119" t="s">
        <v>196</v>
      </c>
      <c r="C56" s="258"/>
      <c r="E56" s="113">
        <v>64.705518052889076</v>
      </c>
      <c r="F56" s="115">
        <v>20896</v>
      </c>
      <c r="G56" s="114">
        <v>20811</v>
      </c>
      <c r="H56" s="114">
        <v>21079</v>
      </c>
      <c r="I56" s="114">
        <v>20925</v>
      </c>
      <c r="J56" s="140">
        <v>20909</v>
      </c>
      <c r="K56" s="114">
        <v>-13</v>
      </c>
      <c r="L56" s="116">
        <v>-6.2174183366014636E-2</v>
      </c>
    </row>
    <row r="57" spans="1:12" s="110" customFormat="1" ht="15" customHeight="1" x14ac:dyDescent="0.2">
      <c r="A57" s="120"/>
      <c r="B57" s="119"/>
      <c r="C57" s="258" t="s">
        <v>106</v>
      </c>
      <c r="E57" s="113">
        <v>45.491960183767226</v>
      </c>
      <c r="F57" s="115">
        <v>9506</v>
      </c>
      <c r="G57" s="114">
        <v>9494</v>
      </c>
      <c r="H57" s="114">
        <v>9687</v>
      </c>
      <c r="I57" s="114">
        <v>9653</v>
      </c>
      <c r="J57" s="140">
        <v>9640</v>
      </c>
      <c r="K57" s="114">
        <v>-134</v>
      </c>
      <c r="L57" s="116">
        <v>-1.3900414937759336</v>
      </c>
    </row>
    <row r="58" spans="1:12" s="110" customFormat="1" ht="15" customHeight="1" x14ac:dyDescent="0.2">
      <c r="A58" s="120"/>
      <c r="B58" s="119"/>
      <c r="C58" s="258" t="s">
        <v>107</v>
      </c>
      <c r="E58" s="113">
        <v>54.508039816232774</v>
      </c>
      <c r="F58" s="115">
        <v>11390</v>
      </c>
      <c r="G58" s="114">
        <v>11317</v>
      </c>
      <c r="H58" s="114">
        <v>11392</v>
      </c>
      <c r="I58" s="114">
        <v>11272</v>
      </c>
      <c r="J58" s="140">
        <v>11269</v>
      </c>
      <c r="K58" s="114">
        <v>121</v>
      </c>
      <c r="L58" s="116">
        <v>1.0737421244121039</v>
      </c>
    </row>
    <row r="59" spans="1:12" s="110" customFormat="1" ht="15" customHeight="1" x14ac:dyDescent="0.2">
      <c r="A59" s="120"/>
      <c r="B59" s="119"/>
      <c r="C59" s="258" t="s">
        <v>105</v>
      </c>
      <c r="D59" s="110" t="s">
        <v>197</v>
      </c>
      <c r="E59" s="113">
        <v>91.998468606431857</v>
      </c>
      <c r="F59" s="115">
        <v>19224</v>
      </c>
      <c r="G59" s="114">
        <v>19140</v>
      </c>
      <c r="H59" s="114">
        <v>19377</v>
      </c>
      <c r="I59" s="114">
        <v>19274</v>
      </c>
      <c r="J59" s="140">
        <v>19277</v>
      </c>
      <c r="K59" s="114">
        <v>-53</v>
      </c>
      <c r="L59" s="116">
        <v>-0.27493904653213674</v>
      </c>
    </row>
    <row r="60" spans="1:12" s="110" customFormat="1" ht="15" customHeight="1" x14ac:dyDescent="0.2">
      <c r="A60" s="120"/>
      <c r="B60" s="119"/>
      <c r="C60" s="258"/>
      <c r="D60" s="267" t="s">
        <v>198</v>
      </c>
      <c r="E60" s="113">
        <v>43.414481897627965</v>
      </c>
      <c r="F60" s="115">
        <v>8346</v>
      </c>
      <c r="G60" s="114">
        <v>8342</v>
      </c>
      <c r="H60" s="114">
        <v>8512</v>
      </c>
      <c r="I60" s="114">
        <v>8512</v>
      </c>
      <c r="J60" s="140">
        <v>8510</v>
      </c>
      <c r="K60" s="114">
        <v>-164</v>
      </c>
      <c r="L60" s="116">
        <v>-1.927144535840188</v>
      </c>
    </row>
    <row r="61" spans="1:12" s="110" customFormat="1" ht="15" customHeight="1" x14ac:dyDescent="0.2">
      <c r="A61" s="120"/>
      <c r="B61" s="119"/>
      <c r="C61" s="258"/>
      <c r="D61" s="267" t="s">
        <v>199</v>
      </c>
      <c r="E61" s="113">
        <v>56.585518102372035</v>
      </c>
      <c r="F61" s="115">
        <v>10878</v>
      </c>
      <c r="G61" s="114">
        <v>10798</v>
      </c>
      <c r="H61" s="114">
        <v>10865</v>
      </c>
      <c r="I61" s="114">
        <v>10762</v>
      </c>
      <c r="J61" s="140">
        <v>10767</v>
      </c>
      <c r="K61" s="114">
        <v>111</v>
      </c>
      <c r="L61" s="116">
        <v>1.0309278350515463</v>
      </c>
    </row>
    <row r="62" spans="1:12" s="110" customFormat="1" ht="15" customHeight="1" x14ac:dyDescent="0.2">
      <c r="A62" s="120"/>
      <c r="B62" s="119"/>
      <c r="C62" s="258"/>
      <c r="D62" s="258" t="s">
        <v>200</v>
      </c>
      <c r="E62" s="113">
        <v>8.0015313935681469</v>
      </c>
      <c r="F62" s="115">
        <v>1672</v>
      </c>
      <c r="G62" s="114">
        <v>1671</v>
      </c>
      <c r="H62" s="114">
        <v>1702</v>
      </c>
      <c r="I62" s="114">
        <v>1651</v>
      </c>
      <c r="J62" s="140">
        <v>1632</v>
      </c>
      <c r="K62" s="114">
        <v>40</v>
      </c>
      <c r="L62" s="116">
        <v>2.4509803921568629</v>
      </c>
    </row>
    <row r="63" spans="1:12" s="110" customFormat="1" ht="15" customHeight="1" x14ac:dyDescent="0.2">
      <c r="A63" s="120"/>
      <c r="B63" s="119"/>
      <c r="C63" s="258"/>
      <c r="D63" s="267" t="s">
        <v>198</v>
      </c>
      <c r="E63" s="113">
        <v>69.377990430622006</v>
      </c>
      <c r="F63" s="115">
        <v>1160</v>
      </c>
      <c r="G63" s="114">
        <v>1152</v>
      </c>
      <c r="H63" s="114">
        <v>1175</v>
      </c>
      <c r="I63" s="114">
        <v>1141</v>
      </c>
      <c r="J63" s="140">
        <v>1130</v>
      </c>
      <c r="K63" s="114">
        <v>30</v>
      </c>
      <c r="L63" s="116">
        <v>2.6548672566371683</v>
      </c>
    </row>
    <row r="64" spans="1:12" s="110" customFormat="1" ht="15" customHeight="1" x14ac:dyDescent="0.2">
      <c r="A64" s="120"/>
      <c r="B64" s="119"/>
      <c r="C64" s="258"/>
      <c r="D64" s="267" t="s">
        <v>199</v>
      </c>
      <c r="E64" s="113">
        <v>30.62200956937799</v>
      </c>
      <c r="F64" s="115">
        <v>512</v>
      </c>
      <c r="G64" s="114">
        <v>519</v>
      </c>
      <c r="H64" s="114">
        <v>527</v>
      </c>
      <c r="I64" s="114">
        <v>510</v>
      </c>
      <c r="J64" s="140">
        <v>502</v>
      </c>
      <c r="K64" s="114">
        <v>10</v>
      </c>
      <c r="L64" s="116">
        <v>1.9920318725099602</v>
      </c>
    </row>
    <row r="65" spans="1:12" s="110" customFormat="1" ht="15" customHeight="1" x14ac:dyDescent="0.2">
      <c r="A65" s="120"/>
      <c r="B65" s="119" t="s">
        <v>201</v>
      </c>
      <c r="C65" s="258"/>
      <c r="E65" s="113">
        <v>10.035919985136557</v>
      </c>
      <c r="F65" s="115">
        <v>3241</v>
      </c>
      <c r="G65" s="114">
        <v>3246</v>
      </c>
      <c r="H65" s="114">
        <v>3248</v>
      </c>
      <c r="I65" s="114">
        <v>3212</v>
      </c>
      <c r="J65" s="140">
        <v>3190</v>
      </c>
      <c r="K65" s="114">
        <v>51</v>
      </c>
      <c r="L65" s="116">
        <v>1.5987460815047021</v>
      </c>
    </row>
    <row r="66" spans="1:12" s="110" customFormat="1" ht="15" customHeight="1" x14ac:dyDescent="0.2">
      <c r="A66" s="120"/>
      <c r="B66" s="119"/>
      <c r="C66" s="258" t="s">
        <v>106</v>
      </c>
      <c r="E66" s="113">
        <v>46.251157050293116</v>
      </c>
      <c r="F66" s="115">
        <v>1499</v>
      </c>
      <c r="G66" s="114">
        <v>1519</v>
      </c>
      <c r="H66" s="114">
        <v>1526</v>
      </c>
      <c r="I66" s="114">
        <v>1503</v>
      </c>
      <c r="J66" s="140">
        <v>1505</v>
      </c>
      <c r="K66" s="114">
        <v>-6</v>
      </c>
      <c r="L66" s="116">
        <v>-0.39867109634551495</v>
      </c>
    </row>
    <row r="67" spans="1:12" s="110" customFormat="1" ht="15" customHeight="1" x14ac:dyDescent="0.2">
      <c r="A67" s="120"/>
      <c r="B67" s="119"/>
      <c r="C67" s="258" t="s">
        <v>107</v>
      </c>
      <c r="E67" s="113">
        <v>53.748842949706884</v>
      </c>
      <c r="F67" s="115">
        <v>1742</v>
      </c>
      <c r="G67" s="114">
        <v>1727</v>
      </c>
      <c r="H67" s="114">
        <v>1722</v>
      </c>
      <c r="I67" s="114">
        <v>1709</v>
      </c>
      <c r="J67" s="140">
        <v>1685</v>
      </c>
      <c r="K67" s="114">
        <v>57</v>
      </c>
      <c r="L67" s="116">
        <v>3.3827893175074184</v>
      </c>
    </row>
    <row r="68" spans="1:12" s="110" customFormat="1" ht="15" customHeight="1" x14ac:dyDescent="0.2">
      <c r="A68" s="120"/>
      <c r="B68" s="119"/>
      <c r="C68" s="258" t="s">
        <v>105</v>
      </c>
      <c r="D68" s="110" t="s">
        <v>202</v>
      </c>
      <c r="E68" s="113">
        <v>17.494600431965441</v>
      </c>
      <c r="F68" s="115">
        <v>567</v>
      </c>
      <c r="G68" s="114">
        <v>565</v>
      </c>
      <c r="H68" s="114">
        <v>569</v>
      </c>
      <c r="I68" s="114">
        <v>543</v>
      </c>
      <c r="J68" s="140">
        <v>530</v>
      </c>
      <c r="K68" s="114">
        <v>37</v>
      </c>
      <c r="L68" s="116">
        <v>6.9811320754716979</v>
      </c>
    </row>
    <row r="69" spans="1:12" s="110" customFormat="1" ht="15" customHeight="1" x14ac:dyDescent="0.2">
      <c r="A69" s="120"/>
      <c r="B69" s="119"/>
      <c r="C69" s="258"/>
      <c r="D69" s="267" t="s">
        <v>198</v>
      </c>
      <c r="E69" s="113">
        <v>47.442680776014107</v>
      </c>
      <c r="F69" s="115">
        <v>269</v>
      </c>
      <c r="G69" s="114">
        <v>272</v>
      </c>
      <c r="H69" s="114">
        <v>271</v>
      </c>
      <c r="I69" s="114">
        <v>248</v>
      </c>
      <c r="J69" s="140">
        <v>257</v>
      </c>
      <c r="K69" s="114">
        <v>12</v>
      </c>
      <c r="L69" s="116">
        <v>4.6692607003891053</v>
      </c>
    </row>
    <row r="70" spans="1:12" s="110" customFormat="1" ht="15" customHeight="1" x14ac:dyDescent="0.2">
      <c r="A70" s="120"/>
      <c r="B70" s="119"/>
      <c r="C70" s="258"/>
      <c r="D70" s="267" t="s">
        <v>199</v>
      </c>
      <c r="E70" s="113">
        <v>52.557319223985893</v>
      </c>
      <c r="F70" s="115">
        <v>298</v>
      </c>
      <c r="G70" s="114">
        <v>293</v>
      </c>
      <c r="H70" s="114">
        <v>298</v>
      </c>
      <c r="I70" s="114">
        <v>295</v>
      </c>
      <c r="J70" s="140">
        <v>273</v>
      </c>
      <c r="K70" s="114">
        <v>25</v>
      </c>
      <c r="L70" s="116">
        <v>9.1575091575091569</v>
      </c>
    </row>
    <row r="71" spans="1:12" s="110" customFormat="1" ht="15" customHeight="1" x14ac:dyDescent="0.2">
      <c r="A71" s="120"/>
      <c r="B71" s="119"/>
      <c r="C71" s="258"/>
      <c r="D71" s="110" t="s">
        <v>203</v>
      </c>
      <c r="E71" s="113">
        <v>73.341561246528855</v>
      </c>
      <c r="F71" s="115">
        <v>2377</v>
      </c>
      <c r="G71" s="114">
        <v>2388</v>
      </c>
      <c r="H71" s="114">
        <v>2390</v>
      </c>
      <c r="I71" s="114">
        <v>2378</v>
      </c>
      <c r="J71" s="140">
        <v>2379</v>
      </c>
      <c r="K71" s="114">
        <v>-2</v>
      </c>
      <c r="L71" s="116">
        <v>-8.4068936527952928E-2</v>
      </c>
    </row>
    <row r="72" spans="1:12" s="110" customFormat="1" ht="15" customHeight="1" x14ac:dyDescent="0.2">
      <c r="A72" s="120"/>
      <c r="B72" s="119"/>
      <c r="C72" s="258"/>
      <c r="D72" s="267" t="s">
        <v>198</v>
      </c>
      <c r="E72" s="113">
        <v>45.014724442574675</v>
      </c>
      <c r="F72" s="115">
        <v>1070</v>
      </c>
      <c r="G72" s="114">
        <v>1087</v>
      </c>
      <c r="H72" s="114">
        <v>1094</v>
      </c>
      <c r="I72" s="114">
        <v>1092</v>
      </c>
      <c r="J72" s="140">
        <v>1098</v>
      </c>
      <c r="K72" s="114">
        <v>-28</v>
      </c>
      <c r="L72" s="116">
        <v>-2.5500910746812386</v>
      </c>
    </row>
    <row r="73" spans="1:12" s="110" customFormat="1" ht="15" customHeight="1" x14ac:dyDescent="0.2">
      <c r="A73" s="120"/>
      <c r="B73" s="119"/>
      <c r="C73" s="258"/>
      <c r="D73" s="267" t="s">
        <v>199</v>
      </c>
      <c r="E73" s="113">
        <v>54.985275557425325</v>
      </c>
      <c r="F73" s="115">
        <v>1307</v>
      </c>
      <c r="G73" s="114">
        <v>1301</v>
      </c>
      <c r="H73" s="114">
        <v>1296</v>
      </c>
      <c r="I73" s="114">
        <v>1286</v>
      </c>
      <c r="J73" s="140">
        <v>1281</v>
      </c>
      <c r="K73" s="114">
        <v>26</v>
      </c>
      <c r="L73" s="116">
        <v>2.029664324746292</v>
      </c>
    </row>
    <row r="74" spans="1:12" s="110" customFormat="1" ht="15" customHeight="1" x14ac:dyDescent="0.2">
      <c r="A74" s="120"/>
      <c r="B74" s="119"/>
      <c r="C74" s="258"/>
      <c r="D74" s="110" t="s">
        <v>204</v>
      </c>
      <c r="E74" s="113">
        <v>9.1638383215057075</v>
      </c>
      <c r="F74" s="115">
        <v>297</v>
      </c>
      <c r="G74" s="114">
        <v>293</v>
      </c>
      <c r="H74" s="114">
        <v>289</v>
      </c>
      <c r="I74" s="114">
        <v>291</v>
      </c>
      <c r="J74" s="140">
        <v>281</v>
      </c>
      <c r="K74" s="114">
        <v>16</v>
      </c>
      <c r="L74" s="116">
        <v>5.6939501779359434</v>
      </c>
    </row>
    <row r="75" spans="1:12" s="110" customFormat="1" ht="15" customHeight="1" x14ac:dyDescent="0.2">
      <c r="A75" s="120"/>
      <c r="B75" s="119"/>
      <c r="C75" s="258"/>
      <c r="D75" s="267" t="s">
        <v>198</v>
      </c>
      <c r="E75" s="113">
        <v>53.872053872053876</v>
      </c>
      <c r="F75" s="115">
        <v>160</v>
      </c>
      <c r="G75" s="114">
        <v>160</v>
      </c>
      <c r="H75" s="114">
        <v>161</v>
      </c>
      <c r="I75" s="114">
        <v>163</v>
      </c>
      <c r="J75" s="140">
        <v>150</v>
      </c>
      <c r="K75" s="114">
        <v>10</v>
      </c>
      <c r="L75" s="116">
        <v>6.666666666666667</v>
      </c>
    </row>
    <row r="76" spans="1:12" s="110" customFormat="1" ht="15" customHeight="1" x14ac:dyDescent="0.2">
      <c r="A76" s="120"/>
      <c r="B76" s="119"/>
      <c r="C76" s="258"/>
      <c r="D76" s="267" t="s">
        <v>199</v>
      </c>
      <c r="E76" s="113">
        <v>46.127946127946124</v>
      </c>
      <c r="F76" s="115">
        <v>137</v>
      </c>
      <c r="G76" s="114">
        <v>133</v>
      </c>
      <c r="H76" s="114">
        <v>128</v>
      </c>
      <c r="I76" s="114">
        <v>128</v>
      </c>
      <c r="J76" s="140">
        <v>131</v>
      </c>
      <c r="K76" s="114">
        <v>6</v>
      </c>
      <c r="L76" s="116">
        <v>4.5801526717557248</v>
      </c>
    </row>
    <row r="77" spans="1:12" s="110" customFormat="1" ht="15" customHeight="1" x14ac:dyDescent="0.2">
      <c r="A77" s="534"/>
      <c r="B77" s="119" t="s">
        <v>205</v>
      </c>
      <c r="C77" s="268"/>
      <c r="D77" s="182"/>
      <c r="E77" s="113">
        <v>10.131913048863566</v>
      </c>
      <c r="F77" s="115">
        <v>3272</v>
      </c>
      <c r="G77" s="114">
        <v>3227</v>
      </c>
      <c r="H77" s="114">
        <v>3508</v>
      </c>
      <c r="I77" s="114">
        <v>3422</v>
      </c>
      <c r="J77" s="140">
        <v>3355</v>
      </c>
      <c r="K77" s="114">
        <v>-83</v>
      </c>
      <c r="L77" s="116">
        <v>-2.473919523099851</v>
      </c>
    </row>
    <row r="78" spans="1:12" s="110" customFormat="1" ht="15" customHeight="1" x14ac:dyDescent="0.2">
      <c r="A78" s="120"/>
      <c r="B78" s="119"/>
      <c r="C78" s="268" t="s">
        <v>106</v>
      </c>
      <c r="D78" s="182"/>
      <c r="E78" s="113">
        <v>59.229828850855746</v>
      </c>
      <c r="F78" s="115">
        <v>1938</v>
      </c>
      <c r="G78" s="114">
        <v>1867</v>
      </c>
      <c r="H78" s="114">
        <v>2099</v>
      </c>
      <c r="I78" s="114">
        <v>2037</v>
      </c>
      <c r="J78" s="140">
        <v>1995</v>
      </c>
      <c r="K78" s="114">
        <v>-57</v>
      </c>
      <c r="L78" s="116">
        <v>-2.8571428571428572</v>
      </c>
    </row>
    <row r="79" spans="1:12" s="110" customFormat="1" ht="15" customHeight="1" x14ac:dyDescent="0.2">
      <c r="A79" s="123"/>
      <c r="B79" s="124"/>
      <c r="C79" s="260" t="s">
        <v>107</v>
      </c>
      <c r="D79" s="261"/>
      <c r="E79" s="125">
        <v>40.770171149144254</v>
      </c>
      <c r="F79" s="143">
        <v>1334</v>
      </c>
      <c r="G79" s="144">
        <v>1360</v>
      </c>
      <c r="H79" s="144">
        <v>1409</v>
      </c>
      <c r="I79" s="144">
        <v>1385</v>
      </c>
      <c r="J79" s="145">
        <v>1360</v>
      </c>
      <c r="K79" s="144">
        <v>-26</v>
      </c>
      <c r="L79" s="146">
        <v>-1.911764705882353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32294</v>
      </c>
      <c r="E11" s="114">
        <v>32267</v>
      </c>
      <c r="F11" s="114">
        <v>33036</v>
      </c>
      <c r="G11" s="114">
        <v>32431</v>
      </c>
      <c r="H11" s="140">
        <v>32368</v>
      </c>
      <c r="I11" s="115">
        <v>-74</v>
      </c>
      <c r="J11" s="116">
        <v>-0.22862086010874938</v>
      </c>
    </row>
    <row r="12" spans="1:15" s="110" customFormat="1" ht="24.95" customHeight="1" x14ac:dyDescent="0.2">
      <c r="A12" s="193" t="s">
        <v>132</v>
      </c>
      <c r="B12" s="194" t="s">
        <v>133</v>
      </c>
      <c r="C12" s="113">
        <v>3.3907227348733513</v>
      </c>
      <c r="D12" s="115">
        <v>1095</v>
      </c>
      <c r="E12" s="114">
        <v>955</v>
      </c>
      <c r="F12" s="114">
        <v>1182</v>
      </c>
      <c r="G12" s="114">
        <v>1198</v>
      </c>
      <c r="H12" s="140">
        <v>1061</v>
      </c>
      <c r="I12" s="115">
        <v>34</v>
      </c>
      <c r="J12" s="116">
        <v>3.2045240339302543</v>
      </c>
    </row>
    <row r="13" spans="1:15" s="110" customFormat="1" ht="24.95" customHeight="1" x14ac:dyDescent="0.2">
      <c r="A13" s="193" t="s">
        <v>134</v>
      </c>
      <c r="B13" s="199" t="s">
        <v>214</v>
      </c>
      <c r="C13" s="113">
        <v>1.2726822319935591</v>
      </c>
      <c r="D13" s="115">
        <v>411</v>
      </c>
      <c r="E13" s="114">
        <v>407</v>
      </c>
      <c r="F13" s="114">
        <v>407</v>
      </c>
      <c r="G13" s="114">
        <v>392</v>
      </c>
      <c r="H13" s="140">
        <v>393</v>
      </c>
      <c r="I13" s="115">
        <v>18</v>
      </c>
      <c r="J13" s="116">
        <v>4.5801526717557248</v>
      </c>
    </row>
    <row r="14" spans="1:15" s="287" customFormat="1" ht="24" customHeight="1" x14ac:dyDescent="0.2">
      <c r="A14" s="193" t="s">
        <v>215</v>
      </c>
      <c r="B14" s="199" t="s">
        <v>137</v>
      </c>
      <c r="C14" s="113">
        <v>15.646869387502322</v>
      </c>
      <c r="D14" s="115">
        <v>5053</v>
      </c>
      <c r="E14" s="114">
        <v>5188</v>
      </c>
      <c r="F14" s="114">
        <v>5315</v>
      </c>
      <c r="G14" s="114">
        <v>5204</v>
      </c>
      <c r="H14" s="140">
        <v>5244</v>
      </c>
      <c r="I14" s="115">
        <v>-191</v>
      </c>
      <c r="J14" s="116">
        <v>-3.6422578184591914</v>
      </c>
      <c r="K14" s="110"/>
      <c r="L14" s="110"/>
      <c r="M14" s="110"/>
      <c r="N14" s="110"/>
      <c r="O14" s="110"/>
    </row>
    <row r="15" spans="1:15" s="110" customFormat="1" ht="24.75" customHeight="1" x14ac:dyDescent="0.2">
      <c r="A15" s="193" t="s">
        <v>216</v>
      </c>
      <c r="B15" s="199" t="s">
        <v>217</v>
      </c>
      <c r="C15" s="113">
        <v>4.1710534464606432</v>
      </c>
      <c r="D15" s="115">
        <v>1347</v>
      </c>
      <c r="E15" s="114">
        <v>1413</v>
      </c>
      <c r="F15" s="114">
        <v>1474</v>
      </c>
      <c r="G15" s="114">
        <v>1362</v>
      </c>
      <c r="H15" s="140">
        <v>1369</v>
      </c>
      <c r="I15" s="115">
        <v>-22</v>
      </c>
      <c r="J15" s="116">
        <v>-1.6070124178232286</v>
      </c>
    </row>
    <row r="16" spans="1:15" s="287" customFormat="1" ht="24.95" customHeight="1" x14ac:dyDescent="0.2">
      <c r="A16" s="193" t="s">
        <v>218</v>
      </c>
      <c r="B16" s="199" t="s">
        <v>141</v>
      </c>
      <c r="C16" s="113">
        <v>6.9269833405586176</v>
      </c>
      <c r="D16" s="115">
        <v>2237</v>
      </c>
      <c r="E16" s="114">
        <v>2277</v>
      </c>
      <c r="F16" s="114">
        <v>2319</v>
      </c>
      <c r="G16" s="114">
        <v>2332</v>
      </c>
      <c r="H16" s="140">
        <v>2356</v>
      </c>
      <c r="I16" s="115">
        <v>-119</v>
      </c>
      <c r="J16" s="116">
        <v>-5.0509337860780983</v>
      </c>
      <c r="K16" s="110"/>
      <c r="L16" s="110"/>
      <c r="M16" s="110"/>
      <c r="N16" s="110"/>
      <c r="O16" s="110"/>
    </row>
    <row r="17" spans="1:15" s="110" customFormat="1" ht="24.95" customHeight="1" x14ac:dyDescent="0.2">
      <c r="A17" s="193" t="s">
        <v>219</v>
      </c>
      <c r="B17" s="199" t="s">
        <v>220</v>
      </c>
      <c r="C17" s="113">
        <v>4.5488326004830615</v>
      </c>
      <c r="D17" s="115">
        <v>1469</v>
      </c>
      <c r="E17" s="114">
        <v>1498</v>
      </c>
      <c r="F17" s="114">
        <v>1522</v>
      </c>
      <c r="G17" s="114">
        <v>1510</v>
      </c>
      <c r="H17" s="140">
        <v>1519</v>
      </c>
      <c r="I17" s="115">
        <v>-50</v>
      </c>
      <c r="J17" s="116">
        <v>-3.2916392363396971</v>
      </c>
    </row>
    <row r="18" spans="1:15" s="287" customFormat="1" ht="24.95" customHeight="1" x14ac:dyDescent="0.2">
      <c r="A18" s="201" t="s">
        <v>144</v>
      </c>
      <c r="B18" s="202" t="s">
        <v>145</v>
      </c>
      <c r="C18" s="113">
        <v>6.8712454325880969</v>
      </c>
      <c r="D18" s="115">
        <v>2219</v>
      </c>
      <c r="E18" s="114">
        <v>2231</v>
      </c>
      <c r="F18" s="114">
        <v>2302</v>
      </c>
      <c r="G18" s="114">
        <v>2235</v>
      </c>
      <c r="H18" s="140">
        <v>2200</v>
      </c>
      <c r="I18" s="115">
        <v>19</v>
      </c>
      <c r="J18" s="116">
        <v>0.86363636363636365</v>
      </c>
      <c r="K18" s="110"/>
      <c r="L18" s="110"/>
      <c r="M18" s="110"/>
      <c r="N18" s="110"/>
      <c r="O18" s="110"/>
    </row>
    <row r="19" spans="1:15" s="110" customFormat="1" ht="24.95" customHeight="1" x14ac:dyDescent="0.2">
      <c r="A19" s="193" t="s">
        <v>146</v>
      </c>
      <c r="B19" s="199" t="s">
        <v>147</v>
      </c>
      <c r="C19" s="113">
        <v>15.139035114882022</v>
      </c>
      <c r="D19" s="115">
        <v>4889</v>
      </c>
      <c r="E19" s="114">
        <v>4863</v>
      </c>
      <c r="F19" s="114">
        <v>4904</v>
      </c>
      <c r="G19" s="114">
        <v>4822</v>
      </c>
      <c r="H19" s="140">
        <v>4837</v>
      </c>
      <c r="I19" s="115">
        <v>52</v>
      </c>
      <c r="J19" s="116">
        <v>1.0750465164358074</v>
      </c>
    </row>
    <row r="20" spans="1:15" s="287" customFormat="1" ht="24.95" customHeight="1" x14ac:dyDescent="0.2">
      <c r="A20" s="193" t="s">
        <v>148</v>
      </c>
      <c r="B20" s="199" t="s">
        <v>149</v>
      </c>
      <c r="C20" s="113">
        <v>5.8431906855762676</v>
      </c>
      <c r="D20" s="115">
        <v>1887</v>
      </c>
      <c r="E20" s="114">
        <v>1902</v>
      </c>
      <c r="F20" s="114">
        <v>1938</v>
      </c>
      <c r="G20" s="114">
        <v>1878</v>
      </c>
      <c r="H20" s="140">
        <v>1860</v>
      </c>
      <c r="I20" s="115">
        <v>27</v>
      </c>
      <c r="J20" s="116">
        <v>1.4516129032258065</v>
      </c>
      <c r="K20" s="110"/>
      <c r="L20" s="110"/>
      <c r="M20" s="110"/>
      <c r="N20" s="110"/>
      <c r="O20" s="110"/>
    </row>
    <row r="21" spans="1:15" s="110" customFormat="1" ht="24.95" customHeight="1" x14ac:dyDescent="0.2">
      <c r="A21" s="201" t="s">
        <v>150</v>
      </c>
      <c r="B21" s="202" t="s">
        <v>151</v>
      </c>
      <c r="C21" s="113">
        <v>5.6759769616647056</v>
      </c>
      <c r="D21" s="115">
        <v>1833</v>
      </c>
      <c r="E21" s="114">
        <v>1831</v>
      </c>
      <c r="F21" s="114">
        <v>1909</v>
      </c>
      <c r="G21" s="114">
        <v>1951</v>
      </c>
      <c r="H21" s="140">
        <v>1906</v>
      </c>
      <c r="I21" s="115">
        <v>-73</v>
      </c>
      <c r="J21" s="116">
        <v>-3.8300104931794334</v>
      </c>
    </row>
    <row r="22" spans="1:15" s="110" customFormat="1" ht="24.95" customHeight="1" x14ac:dyDescent="0.2">
      <c r="A22" s="201" t="s">
        <v>152</v>
      </c>
      <c r="B22" s="199" t="s">
        <v>153</v>
      </c>
      <c r="C22" s="113">
        <v>0.91348238062798048</v>
      </c>
      <c r="D22" s="115">
        <v>295</v>
      </c>
      <c r="E22" s="114">
        <v>292</v>
      </c>
      <c r="F22" s="114">
        <v>290</v>
      </c>
      <c r="G22" s="114">
        <v>294</v>
      </c>
      <c r="H22" s="140">
        <v>289</v>
      </c>
      <c r="I22" s="115">
        <v>6</v>
      </c>
      <c r="J22" s="116">
        <v>2.0761245674740483</v>
      </c>
    </row>
    <row r="23" spans="1:15" s="110" customFormat="1" ht="24.95" customHeight="1" x14ac:dyDescent="0.2">
      <c r="A23" s="193" t="s">
        <v>154</v>
      </c>
      <c r="B23" s="199" t="s">
        <v>155</v>
      </c>
      <c r="C23" s="113">
        <v>2.4245989967176564</v>
      </c>
      <c r="D23" s="115">
        <v>783</v>
      </c>
      <c r="E23" s="114">
        <v>794</v>
      </c>
      <c r="F23" s="114">
        <v>857</v>
      </c>
      <c r="G23" s="114">
        <v>831</v>
      </c>
      <c r="H23" s="140">
        <v>832</v>
      </c>
      <c r="I23" s="115">
        <v>-49</v>
      </c>
      <c r="J23" s="116">
        <v>-5.8894230769230766</v>
      </c>
    </row>
    <row r="24" spans="1:15" s="110" customFormat="1" ht="24.95" customHeight="1" x14ac:dyDescent="0.2">
      <c r="A24" s="193" t="s">
        <v>156</v>
      </c>
      <c r="B24" s="199" t="s">
        <v>221</v>
      </c>
      <c r="C24" s="113">
        <v>5.8989285935467892</v>
      </c>
      <c r="D24" s="115">
        <v>1905</v>
      </c>
      <c r="E24" s="114">
        <v>1886</v>
      </c>
      <c r="F24" s="114">
        <v>1887</v>
      </c>
      <c r="G24" s="114">
        <v>1858</v>
      </c>
      <c r="H24" s="140">
        <v>1861</v>
      </c>
      <c r="I24" s="115">
        <v>44</v>
      </c>
      <c r="J24" s="116">
        <v>2.3643202579258462</v>
      </c>
    </row>
    <row r="25" spans="1:15" s="110" customFormat="1" ht="24.95" customHeight="1" x14ac:dyDescent="0.2">
      <c r="A25" s="193" t="s">
        <v>222</v>
      </c>
      <c r="B25" s="204" t="s">
        <v>159</v>
      </c>
      <c r="C25" s="113">
        <v>2.5236886108874712</v>
      </c>
      <c r="D25" s="115">
        <v>815</v>
      </c>
      <c r="E25" s="114">
        <v>818</v>
      </c>
      <c r="F25" s="114">
        <v>854</v>
      </c>
      <c r="G25" s="114">
        <v>818</v>
      </c>
      <c r="H25" s="140">
        <v>794</v>
      </c>
      <c r="I25" s="115">
        <v>21</v>
      </c>
      <c r="J25" s="116">
        <v>2.6448362720403025</v>
      </c>
    </row>
    <row r="26" spans="1:15" s="110" customFormat="1" ht="24.95" customHeight="1" x14ac:dyDescent="0.2">
      <c r="A26" s="201">
        <v>782.78300000000002</v>
      </c>
      <c r="B26" s="203" t="s">
        <v>160</v>
      </c>
      <c r="C26" s="113">
        <v>1.0683099027683161</v>
      </c>
      <c r="D26" s="115">
        <v>345</v>
      </c>
      <c r="E26" s="114">
        <v>359</v>
      </c>
      <c r="F26" s="114">
        <v>424</v>
      </c>
      <c r="G26" s="114">
        <v>389</v>
      </c>
      <c r="H26" s="140">
        <v>542</v>
      </c>
      <c r="I26" s="115">
        <v>-197</v>
      </c>
      <c r="J26" s="116">
        <v>-36.346863468634687</v>
      </c>
    </row>
    <row r="27" spans="1:15" s="110" customFormat="1" ht="24.95" customHeight="1" x14ac:dyDescent="0.2">
      <c r="A27" s="193" t="s">
        <v>161</v>
      </c>
      <c r="B27" s="199" t="s">
        <v>223</v>
      </c>
      <c r="C27" s="113">
        <v>7.1561280733263146</v>
      </c>
      <c r="D27" s="115">
        <v>2311</v>
      </c>
      <c r="E27" s="114">
        <v>2302</v>
      </c>
      <c r="F27" s="114">
        <v>2289</v>
      </c>
      <c r="G27" s="114">
        <v>2282</v>
      </c>
      <c r="H27" s="140">
        <v>2277</v>
      </c>
      <c r="I27" s="115">
        <v>34</v>
      </c>
      <c r="J27" s="116">
        <v>1.4931927975406236</v>
      </c>
    </row>
    <row r="28" spans="1:15" s="110" customFormat="1" ht="24.95" customHeight="1" x14ac:dyDescent="0.2">
      <c r="A28" s="193" t="s">
        <v>163</v>
      </c>
      <c r="B28" s="199" t="s">
        <v>164</v>
      </c>
      <c r="C28" s="113">
        <v>3.5672261101133338</v>
      </c>
      <c r="D28" s="115">
        <v>1152</v>
      </c>
      <c r="E28" s="114">
        <v>1147</v>
      </c>
      <c r="F28" s="114">
        <v>1148</v>
      </c>
      <c r="G28" s="114">
        <v>1089</v>
      </c>
      <c r="H28" s="140">
        <v>1129</v>
      </c>
      <c r="I28" s="115">
        <v>23</v>
      </c>
      <c r="J28" s="116">
        <v>2.0372010628875112</v>
      </c>
    </row>
    <row r="29" spans="1:15" s="110" customFormat="1" ht="24.95" customHeight="1" x14ac:dyDescent="0.2">
      <c r="A29" s="193">
        <v>86</v>
      </c>
      <c r="B29" s="199" t="s">
        <v>165</v>
      </c>
      <c r="C29" s="113">
        <v>7.7444726574595899</v>
      </c>
      <c r="D29" s="115">
        <v>2501</v>
      </c>
      <c r="E29" s="114">
        <v>2533</v>
      </c>
      <c r="F29" s="114">
        <v>2513</v>
      </c>
      <c r="G29" s="114">
        <v>2449</v>
      </c>
      <c r="H29" s="140">
        <v>2439</v>
      </c>
      <c r="I29" s="115">
        <v>62</v>
      </c>
      <c r="J29" s="116">
        <v>2.5420254202542027</v>
      </c>
    </row>
    <row r="30" spans="1:15" s="110" customFormat="1" ht="24.95" customHeight="1" x14ac:dyDescent="0.2">
      <c r="A30" s="193">
        <v>87.88</v>
      </c>
      <c r="B30" s="204" t="s">
        <v>166</v>
      </c>
      <c r="C30" s="113">
        <v>10.187650956834087</v>
      </c>
      <c r="D30" s="115">
        <v>3290</v>
      </c>
      <c r="E30" s="114">
        <v>3297</v>
      </c>
      <c r="F30" s="114">
        <v>3293</v>
      </c>
      <c r="G30" s="114">
        <v>3232</v>
      </c>
      <c r="H30" s="140">
        <v>3236</v>
      </c>
      <c r="I30" s="115">
        <v>54</v>
      </c>
      <c r="J30" s="116">
        <v>1.6687268232385661</v>
      </c>
    </row>
    <row r="31" spans="1:15" s="110" customFormat="1" ht="24.95" customHeight="1" x14ac:dyDescent="0.2">
      <c r="A31" s="193" t="s">
        <v>167</v>
      </c>
      <c r="B31" s="199" t="s">
        <v>168</v>
      </c>
      <c r="C31" s="113">
        <v>4.6757911686381375</v>
      </c>
      <c r="D31" s="115">
        <v>1510</v>
      </c>
      <c r="E31" s="114">
        <v>1462</v>
      </c>
      <c r="F31" s="114">
        <v>1524</v>
      </c>
      <c r="G31" s="114">
        <v>1509</v>
      </c>
      <c r="H31" s="140">
        <v>1468</v>
      </c>
      <c r="I31" s="115">
        <v>42</v>
      </c>
      <c r="J31" s="116">
        <v>2.8610354223433241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3.3907227348733513</v>
      </c>
      <c r="D34" s="115">
        <v>1095</v>
      </c>
      <c r="E34" s="114">
        <v>955</v>
      </c>
      <c r="F34" s="114">
        <v>1182</v>
      </c>
      <c r="G34" s="114">
        <v>1198</v>
      </c>
      <c r="H34" s="140">
        <v>1061</v>
      </c>
      <c r="I34" s="115">
        <v>34</v>
      </c>
      <c r="J34" s="116">
        <v>3.2045240339302543</v>
      </c>
    </row>
    <row r="35" spans="1:10" s="110" customFormat="1" ht="24.95" customHeight="1" x14ac:dyDescent="0.2">
      <c r="A35" s="292" t="s">
        <v>171</v>
      </c>
      <c r="B35" s="293" t="s">
        <v>172</v>
      </c>
      <c r="C35" s="113">
        <v>23.790797052083978</v>
      </c>
      <c r="D35" s="115">
        <v>7683</v>
      </c>
      <c r="E35" s="114">
        <v>7826</v>
      </c>
      <c r="F35" s="114">
        <v>8024</v>
      </c>
      <c r="G35" s="114">
        <v>7831</v>
      </c>
      <c r="H35" s="140">
        <v>7837</v>
      </c>
      <c r="I35" s="115">
        <v>-154</v>
      </c>
      <c r="J35" s="116">
        <v>-1.9650376419548297</v>
      </c>
    </row>
    <row r="36" spans="1:10" s="110" customFormat="1" ht="24.95" customHeight="1" x14ac:dyDescent="0.2">
      <c r="A36" s="294" t="s">
        <v>173</v>
      </c>
      <c r="B36" s="295" t="s">
        <v>174</v>
      </c>
      <c r="C36" s="125">
        <v>72.818480213042676</v>
      </c>
      <c r="D36" s="143">
        <v>23516</v>
      </c>
      <c r="E36" s="144">
        <v>23486</v>
      </c>
      <c r="F36" s="144">
        <v>23830</v>
      </c>
      <c r="G36" s="144">
        <v>23402</v>
      </c>
      <c r="H36" s="145">
        <v>23470</v>
      </c>
      <c r="I36" s="143">
        <v>46</v>
      </c>
      <c r="J36" s="146">
        <v>0.19599488708990201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2020-09-25T09:33:26Z</dcterms:created>
  <dcterms:modified xsi:type="dcterms:W3CDTF">2020-09-28T08:09:25Z</dcterms:modified>
</cp:coreProperties>
</file>