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K57" i="15"/>
  <c r="L57" i="15" s="1"/>
  <c r="C38" i="24"/>
  <c r="G38" i="24" s="1"/>
  <c r="C37" i="24"/>
  <c r="C35" i="24"/>
  <c r="I35" i="24" s="1"/>
  <c r="C34" i="24"/>
  <c r="M34" i="24" s="1"/>
  <c r="C33" i="24"/>
  <c r="C32" i="24"/>
  <c r="M32" i="24" s="1"/>
  <c r="C31" i="24"/>
  <c r="C30" i="24"/>
  <c r="C29" i="24"/>
  <c r="C28" i="24"/>
  <c r="M28" i="24" s="1"/>
  <c r="C27" i="24"/>
  <c r="C26" i="24"/>
  <c r="M26" i="24" s="1"/>
  <c r="C25" i="24"/>
  <c r="C24" i="24"/>
  <c r="C23" i="24"/>
  <c r="C22" i="24"/>
  <c r="E22" i="24" s="1"/>
  <c r="C21" i="24"/>
  <c r="C20" i="24"/>
  <c r="M20" i="24" s="1"/>
  <c r="C19" i="24"/>
  <c r="I19" i="24" s="1"/>
  <c r="C18" i="24"/>
  <c r="M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7" i="24" l="1"/>
  <c r="D17" i="24"/>
  <c r="J17" i="24"/>
  <c r="H17" i="24"/>
  <c r="K17" i="24"/>
  <c r="K34" i="24"/>
  <c r="J34" i="24"/>
  <c r="H34" i="24"/>
  <c r="F34" i="24"/>
  <c r="D34" i="24"/>
  <c r="G33" i="24"/>
  <c r="M33" i="24"/>
  <c r="E33" i="24"/>
  <c r="L33" i="24"/>
  <c r="I33" i="24"/>
  <c r="K22" i="24"/>
  <c r="J22" i="24"/>
  <c r="H22" i="24"/>
  <c r="F22" i="24"/>
  <c r="D22" i="24"/>
  <c r="K28" i="24"/>
  <c r="J28" i="24"/>
  <c r="H28" i="24"/>
  <c r="F28" i="24"/>
  <c r="D28" i="24"/>
  <c r="G7" i="24"/>
  <c r="M7" i="24"/>
  <c r="E7" i="24"/>
  <c r="L7" i="24"/>
  <c r="G23" i="24"/>
  <c r="M23" i="24"/>
  <c r="E23" i="24"/>
  <c r="L23" i="24"/>
  <c r="I23" i="24"/>
  <c r="G29" i="24"/>
  <c r="M29" i="24"/>
  <c r="E29" i="24"/>
  <c r="L29" i="24"/>
  <c r="I29" i="24"/>
  <c r="C45" i="24"/>
  <c r="C39" i="24"/>
  <c r="K61" i="24"/>
  <c r="I61" i="24"/>
  <c r="J61" i="24"/>
  <c r="F25" i="24"/>
  <c r="D25" i="24"/>
  <c r="J25" i="24"/>
  <c r="H25" i="24"/>
  <c r="K25" i="24"/>
  <c r="F29" i="24"/>
  <c r="D29" i="24"/>
  <c r="J29" i="24"/>
  <c r="H29" i="24"/>
  <c r="K29" i="24"/>
  <c r="B45" i="24"/>
  <c r="B39" i="24"/>
  <c r="I24" i="24"/>
  <c r="L24" i="24"/>
  <c r="G24" i="24"/>
  <c r="E24" i="24"/>
  <c r="G27" i="24"/>
  <c r="M27" i="24"/>
  <c r="E27" i="24"/>
  <c r="L27" i="24"/>
  <c r="I37" i="24"/>
  <c r="G37" i="24"/>
  <c r="L37" i="24"/>
  <c r="M37" i="24"/>
  <c r="E37" i="24"/>
  <c r="M24" i="24"/>
  <c r="K16" i="24"/>
  <c r="J16" i="24"/>
  <c r="H16" i="24"/>
  <c r="F16" i="24"/>
  <c r="D16" i="24"/>
  <c r="B14" i="24"/>
  <c r="B6" i="24"/>
  <c r="K20" i="24"/>
  <c r="J20" i="24"/>
  <c r="H20" i="24"/>
  <c r="F20" i="24"/>
  <c r="D20" i="24"/>
  <c r="K32" i="24"/>
  <c r="J32" i="24"/>
  <c r="H32" i="24"/>
  <c r="F32" i="24"/>
  <c r="D32" i="24"/>
  <c r="F35" i="24"/>
  <c r="D35" i="24"/>
  <c r="J35" i="24"/>
  <c r="H35" i="24"/>
  <c r="K35" i="24"/>
  <c r="G9" i="24"/>
  <c r="M9" i="24"/>
  <c r="E9" i="24"/>
  <c r="L9" i="24"/>
  <c r="I9" i="24"/>
  <c r="G15" i="24"/>
  <c r="M15" i="24"/>
  <c r="E15" i="24"/>
  <c r="L15" i="24"/>
  <c r="I15" i="24"/>
  <c r="G21" i="24"/>
  <c r="M21" i="24"/>
  <c r="E21" i="24"/>
  <c r="L21" i="24"/>
  <c r="I21" i="24"/>
  <c r="I30" i="24"/>
  <c r="L30" i="24"/>
  <c r="M30" i="24"/>
  <c r="G30" i="24"/>
  <c r="I27" i="24"/>
  <c r="K69" i="24"/>
  <c r="I69" i="24"/>
  <c r="J69" i="24"/>
  <c r="C14" i="24"/>
  <c r="C6" i="24"/>
  <c r="F7" i="24"/>
  <c r="D7" i="24"/>
  <c r="J7" i="24"/>
  <c r="H7" i="24"/>
  <c r="K7" i="24"/>
  <c r="K26" i="24"/>
  <c r="J26" i="24"/>
  <c r="H26" i="24"/>
  <c r="F26" i="24"/>
  <c r="D26" i="24"/>
  <c r="G25" i="24"/>
  <c r="M25" i="24"/>
  <c r="E25" i="24"/>
  <c r="L25" i="24"/>
  <c r="I25" i="24"/>
  <c r="E30" i="24"/>
  <c r="F19" i="24"/>
  <c r="D19" i="24"/>
  <c r="J19" i="24"/>
  <c r="H19" i="24"/>
  <c r="K19" i="24"/>
  <c r="F21" i="24"/>
  <c r="D21" i="24"/>
  <c r="J21" i="24"/>
  <c r="H21" i="24"/>
  <c r="K21" i="24"/>
  <c r="K30" i="24"/>
  <c r="J30" i="24"/>
  <c r="H30" i="24"/>
  <c r="F30" i="24"/>
  <c r="D30" i="24"/>
  <c r="H37" i="24"/>
  <c r="F37" i="24"/>
  <c r="D37" i="24"/>
  <c r="J37" i="24"/>
  <c r="K37" i="24"/>
  <c r="I16" i="24"/>
  <c r="L16" i="24"/>
  <c r="G16" i="24"/>
  <c r="E16" i="24"/>
  <c r="G19" i="24"/>
  <c r="M19" i="24"/>
  <c r="E19" i="24"/>
  <c r="L19" i="24"/>
  <c r="G31" i="24"/>
  <c r="M31" i="24"/>
  <c r="E31" i="24"/>
  <c r="L31" i="24"/>
  <c r="I31" i="24"/>
  <c r="M38" i="24"/>
  <c r="E38" i="24"/>
  <c r="L38" i="24"/>
  <c r="I38" i="24"/>
  <c r="I7" i="24"/>
  <c r="K53" i="24"/>
  <c r="I53" i="24"/>
  <c r="J53" i="24"/>
  <c r="F9" i="24"/>
  <c r="D9" i="24"/>
  <c r="J9" i="24"/>
  <c r="H9" i="24"/>
  <c r="K9" i="24"/>
  <c r="K8" i="24"/>
  <c r="J8" i="24"/>
  <c r="H8" i="24"/>
  <c r="F8" i="24"/>
  <c r="D8" i="24"/>
  <c r="K24" i="24"/>
  <c r="J24" i="24"/>
  <c r="H24" i="24"/>
  <c r="F24" i="24"/>
  <c r="D24" i="24"/>
  <c r="F27" i="24"/>
  <c r="D27" i="24"/>
  <c r="J27" i="24"/>
  <c r="H27" i="24"/>
  <c r="K27" i="24"/>
  <c r="F33" i="24"/>
  <c r="D33" i="24"/>
  <c r="J33" i="24"/>
  <c r="H33" i="24"/>
  <c r="K33" i="24"/>
  <c r="I22" i="24"/>
  <c r="L22" i="24"/>
  <c r="M22" i="24"/>
  <c r="G22" i="24"/>
  <c r="K18" i="24"/>
  <c r="J18" i="24"/>
  <c r="H18" i="24"/>
  <c r="F18" i="24"/>
  <c r="D18" i="24"/>
  <c r="D38" i="24"/>
  <c r="K38" i="24"/>
  <c r="J38" i="24"/>
  <c r="H38" i="24"/>
  <c r="F38" i="24"/>
  <c r="G17" i="24"/>
  <c r="M17" i="24"/>
  <c r="E17" i="24"/>
  <c r="L17" i="24"/>
  <c r="I17" i="24"/>
  <c r="I32" i="24"/>
  <c r="L32" i="24"/>
  <c r="G32" i="24"/>
  <c r="E32" i="24"/>
  <c r="G35" i="24"/>
  <c r="M35" i="24"/>
  <c r="E35" i="24"/>
  <c r="L35" i="24"/>
  <c r="M16" i="24"/>
  <c r="J77" i="24"/>
  <c r="K58" i="24"/>
  <c r="I58" i="24"/>
  <c r="K66" i="24"/>
  <c r="I66" i="24"/>
  <c r="K74" i="24"/>
  <c r="I74" i="24"/>
  <c r="F15" i="24"/>
  <c r="D15" i="24"/>
  <c r="J15" i="24"/>
  <c r="H15" i="24"/>
  <c r="F23" i="24"/>
  <c r="D23" i="24"/>
  <c r="J23" i="24"/>
  <c r="H23" i="24"/>
  <c r="F31" i="24"/>
  <c r="D31" i="24"/>
  <c r="J31" i="24"/>
  <c r="H31" i="24"/>
  <c r="E8" i="24"/>
  <c r="E20" i="24"/>
  <c r="E28" i="24"/>
  <c r="I43" i="24"/>
  <c r="G43" i="24"/>
  <c r="L43" i="24"/>
  <c r="K55" i="24"/>
  <c r="I55" i="24"/>
  <c r="K63" i="24"/>
  <c r="I63" i="24"/>
  <c r="K71" i="24"/>
  <c r="I71" i="24"/>
  <c r="G8" i="24"/>
  <c r="G20" i="24"/>
  <c r="G28" i="24"/>
  <c r="K52" i="24"/>
  <c r="I52" i="24"/>
  <c r="K60" i="24"/>
  <c r="I60" i="24"/>
  <c r="K68" i="24"/>
  <c r="I68" i="24"/>
  <c r="E18" i="24"/>
  <c r="E26" i="24"/>
  <c r="E34" i="24"/>
  <c r="K57" i="24"/>
  <c r="I57" i="24"/>
  <c r="K65" i="24"/>
  <c r="I65" i="24"/>
  <c r="K73" i="24"/>
  <c r="I73" i="24"/>
  <c r="I20" i="24"/>
  <c r="L20" i="24"/>
  <c r="I28" i="24"/>
  <c r="L28" i="24"/>
  <c r="K15" i="24"/>
  <c r="G18" i="24"/>
  <c r="K23" i="24"/>
  <c r="G26" i="24"/>
  <c r="K31" i="24"/>
  <c r="G34" i="24"/>
  <c r="I41" i="24"/>
  <c r="G41" i="24"/>
  <c r="L41" i="24"/>
  <c r="K54" i="24"/>
  <c r="I54" i="24"/>
  <c r="K62" i="24"/>
  <c r="I62" i="24"/>
  <c r="K70" i="24"/>
  <c r="I70" i="24"/>
  <c r="K51" i="24"/>
  <c r="I51" i="24"/>
  <c r="K59" i="24"/>
  <c r="I59" i="24"/>
  <c r="K67" i="24"/>
  <c r="I67" i="24"/>
  <c r="K75" i="24"/>
  <c r="K77" i="24" s="1"/>
  <c r="I75" i="24"/>
  <c r="I77" i="24" s="1"/>
  <c r="I8" i="24"/>
  <c r="L8" i="24"/>
  <c r="I18" i="24"/>
  <c r="L18" i="24"/>
  <c r="I26" i="24"/>
  <c r="L26" i="24"/>
  <c r="I34" i="24"/>
  <c r="L34" i="24"/>
  <c r="K56" i="24"/>
  <c r="I56" i="24"/>
  <c r="K64" i="24"/>
  <c r="I64" i="24"/>
  <c r="K72" i="24"/>
  <c r="I72" i="24"/>
  <c r="F40" i="24"/>
  <c r="J41" i="24"/>
  <c r="F42" i="24"/>
  <c r="J43" i="24"/>
  <c r="F44" i="24"/>
  <c r="H40" i="24"/>
  <c r="H42" i="24"/>
  <c r="H44" i="24"/>
  <c r="J40" i="24"/>
  <c r="J42" i="24"/>
  <c r="J44" i="24"/>
  <c r="E40" i="24"/>
  <c r="E42" i="24"/>
  <c r="E44" i="24"/>
  <c r="H39" i="24" l="1"/>
  <c r="F39" i="24"/>
  <c r="D39" i="24"/>
  <c r="J39" i="24"/>
  <c r="K39" i="24"/>
  <c r="I45" i="24"/>
  <c r="G45" i="24"/>
  <c r="L45" i="24"/>
  <c r="E45" i="24"/>
  <c r="M45" i="24"/>
  <c r="H45" i="24"/>
  <c r="F45" i="24"/>
  <c r="D45" i="24"/>
  <c r="J45" i="24"/>
  <c r="K45" i="24"/>
  <c r="K79" i="24"/>
  <c r="K78" i="24"/>
  <c r="I6" i="24"/>
  <c r="L6" i="24"/>
  <c r="M6" i="24"/>
  <c r="G6" i="24"/>
  <c r="E6" i="24"/>
  <c r="K6" i="24"/>
  <c r="J6" i="24"/>
  <c r="H6" i="24"/>
  <c r="F6" i="24"/>
  <c r="D6" i="24"/>
  <c r="I14" i="24"/>
  <c r="L14" i="24"/>
  <c r="M14" i="24"/>
  <c r="G14" i="24"/>
  <c r="E14" i="24"/>
  <c r="K14" i="24"/>
  <c r="J14" i="24"/>
  <c r="H14" i="24"/>
  <c r="F14" i="24"/>
  <c r="D14" i="24"/>
  <c r="J79" i="24"/>
  <c r="J78" i="24"/>
  <c r="I78" i="24"/>
  <c r="I79" i="24"/>
  <c r="I39" i="24"/>
  <c r="G39" i="24"/>
  <c r="L39" i="24"/>
  <c r="M39" i="24"/>
  <c r="E39" i="24"/>
  <c r="I83" i="24" l="1"/>
  <c r="I82" i="24"/>
  <c r="I81" i="24"/>
</calcChain>
</file>

<file path=xl/sharedStrings.xml><?xml version="1.0" encoding="utf-8"?>
<sst xmlns="http://schemas.openxmlformats.org/spreadsheetml/2006/main" count="1801" uniqueCount="521">
  <si>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</si>
  <si>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</si>
  <si>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</si>
  <si>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</si>
  <si>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</si>
  <si>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</si>
  <si>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</si>
  <si>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</si>
  <si>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</si>
  <si>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</si>
  <si>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</si>
  <si>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</si>
  <si>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</si>
  <si>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Donnersbergkreis (07333)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</si>
  <si>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</si>
  <si>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</si>
  <si>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</si>
  <si>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</si>
  <si>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</si>
  <si>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</si>
  <si>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</si>
  <si>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</si>
  <si>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</si>
  <si>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</si>
  <si>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</si>
  <si>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</si>
  <si>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</si>
  <si>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</si>
  <si>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</si>
  <si>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</si>
  <si>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</si>
  <si>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</si>
  <si>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</si>
  <si>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</si>
  <si>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</si>
  <si>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</si>
  <si>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</si>
  <si>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</si>
  <si>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</si>
  <si>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</si>
  <si>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</si>
  <si>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</si>
  <si>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</si>
  <si>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</si>
  <si>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</si>
  <si>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</si>
  <si>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</si>
  <si>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</si>
  <si>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</si>
  <si>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</si>
  <si>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</si>
  <si>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</si>
  <si>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</si>
  <si>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</si>
  <si>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</si>
  <si>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</si>
  <si>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</si>
  <si>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</si>
  <si>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</si>
  <si>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</si>
  <si>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</si>
  <si>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</si>
  <si>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</si>
  <si>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</si>
  <si>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</si>
  <si>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</si>
  <si>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</si>
  <si>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</si>
  <si>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</si>
  <si>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</si>
  <si>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</si>
  <si>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</si>
  <si>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</si>
  <si>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</si>
  <si>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</si>
  <si>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</si>
  <si>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</si>
  <si>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</si>
  <si>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</si>
  <si>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</si>
  <si>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</si>
  <si>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</si>
  <si>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</si>
  <si>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</si>
  <si>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</si>
  <si>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</si>
  <si>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</si>
  <si>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</si>
  <si>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</si>
  <si>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</si>
  <si>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</si>
  <si>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</si>
  <si>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Donnersbergkreis (07333);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</si>
  <si>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</si>
  <si>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</si>
  <si>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</si>
  <si>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</si>
  <si>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</si>
  <si>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</si>
  <si>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</si>
  <si>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</si>
  <si>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</si>
  <si>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</si>
  <si>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</si>
  <si>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</si>
  <si>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</si>
  <si>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</si>
  <si>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</si>
  <si>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</si>
  <si>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</si>
  <si>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</si>
  <si>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</si>
  <si>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</si>
  <si>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</si>
  <si>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</si>
  <si>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</si>
  <si>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</si>
  <si>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</si>
  <si>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</si>
  <si>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</si>
  <si>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</si>
  <si>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</si>
  <si>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</si>
  <si>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</si>
  <si>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</si>
  <si>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</si>
  <si>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</si>
  <si>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</si>
  <si>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</si>
  <si>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</si>
  <si>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</si>
  <si>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</si>
  <si>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</si>
  <si>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</si>
  <si>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</si>
  <si>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</si>
  <si>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</si>
  <si>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</si>
  <si>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</si>
  <si>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</si>
  <si>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</si>
  <si>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</si>
  <si>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</si>
  <si>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</si>
  <si>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</si>
  <si>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</si>
  <si>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</si>
  <si>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</si>
  <si>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</si>
  <si>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</si>
  <si>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</si>
  <si>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</si>
  <si>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</si>
  <si>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</si>
  <si>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</si>
  <si>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</si>
  <si>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</si>
  <si>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</si>
  <si>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</si>
  <si>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</si>
  <si>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</si>
  <si>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</si>
  <si>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</si>
  <si>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</si>
  <si>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</si>
  <si>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</si>
  <si>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</si>
  <si>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</si>
  <si>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</si>
  <si>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</si>
  <si>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</si>
  <si>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</si>
  <si>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</si>
  <si>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</si>
  <si>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</si>
  <si>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</si>
  <si>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</si>
  <si>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</si>
  <si>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</si>
  <si>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</si>
  <si>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</si>
  <si>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</si>
  <si>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</si>
  <si>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Donnersbergkreis (07333)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</si>
  <si>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</si>
  <si>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</si>
  <si>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</si>
  <si>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</si>
  <si>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</si>
  <si>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</si>
  <si>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</si>
  <si>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</si>
  <si>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</si>
  <si>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</si>
  <si>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</si>
  <si>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</si>
  <si>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</si>
  <si>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</si>
  <si>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</si>
  <si>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</si>
  <si>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</si>
  <si>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</si>
  <si>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</si>
  <si>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</si>
  <si>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</si>
  <si>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</si>
  <si>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</si>
  <si>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</si>
  <si>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</si>
  <si>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</si>
  <si>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</si>
  <si>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</si>
  <si>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</si>
  <si>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</si>
  <si>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</si>
  <si>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</si>
  <si>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</si>
  <si>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</si>
  <si>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</si>
  <si>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</si>
  <si>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</si>
  <si>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</si>
  <si>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</si>
  <si>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</si>
  <si>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</si>
  <si>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</si>
  <si>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</si>
  <si>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</si>
  <si>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</si>
  <si>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</si>
  <si>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</si>
  <si>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</si>
  <si>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</si>
  <si>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</si>
  <si>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</si>
  <si>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</si>
  <si>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</si>
  <si>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</si>
  <si>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</si>
  <si>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</si>
  <si>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</si>
  <si>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</si>
  <si>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</si>
  <si>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</si>
  <si>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</si>
  <si>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</si>
  <si>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</si>
  <si>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</si>
  <si>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</si>
  <si>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</si>
  <si>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</si>
  <si>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</si>
  <si>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</si>
  <si>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</si>
  <si>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</si>
  <si>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</si>
  <si>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</si>
  <si>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</si>
  <si>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</si>
  <si>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</si>
  <si>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</si>
  <si>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</si>
  <si>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</si>
  <si>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</si>
  <si>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</si>
  <si>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</si>
  <si>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</si>
  <si>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</si>
  <si>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</si>
  <si>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</si>
  <si>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</si>
  <si>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</si>
  <si>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</si>
  <si>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</si>
  <si>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</si>
  <si>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</si>
  <si>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</si>
  <si>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</si>
  <si>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</si>
  <si>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</si>
  <si>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</si>
  <si>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</si>
  <si>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</si>
  <si>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</si>
  <si>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</si>
  <si>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</si>
  <si>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</si>
  <si>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</si>
  <si>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</si>
  <si>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</si>
  <si>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</si>
  <si>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</si>
  <si>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</si>
  <si>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</si>
  <si>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</si>
  <si>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</si>
  <si>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</si>
  <si>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</si>
  <si>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</si>
  <si>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</si>
  <si>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</si>
  <si>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</si>
  <si>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</si>
  <si>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</si>
  <si>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</si>
  <si>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</si>
  <si>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</si>
  <si>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</si>
  <si>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</si>
  <si>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</si>
  <si>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</si>
  <si>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</si>
  <si>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</si>
  <si>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</si>
  <si>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</si>
  <si>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</si>
  <si>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</si>
  <si>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</si>
  <si>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</si>
  <si>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</si>
  <si>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</si>
  <si>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</si>
  <si>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</si>
  <si>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</si>
  <si>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</si>
  <si>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</si>
  <si>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</si>
  <si>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</si>
  <si>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</si>
  <si>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</si>
  <si>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</si>
  <si>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</si>
  <si>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</si>
  <si>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</si>
  <si>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</si>
  <si>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</si>
  <si>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</si>
  <si>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</si>
  <si>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</si>
  <si>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</si>
  <si>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</si>
  <si>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</si>
  <si>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</si>
  <si>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</si>
  <si>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</si>
  <si>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</si>
  <si>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</si>
  <si>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</si>
  <si>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</si>
  <si>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</si>
  <si>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</si>
  <si>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</si>
  <si>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</si>
  <si>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</si>
  <si>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</si>
  <si>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</si>
  <si>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</si>
  <si>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</si>
  <si>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</si>
  <si>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</si>
  <si>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</si>
  <si>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</si>
  <si>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</si>
  <si>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</si>
  <si>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</si>
  <si>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</si>
  <si>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</si>
  <si>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</si>
  <si>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</si>
  <si>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</si>
  <si>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</si>
  <si>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</si>
  <si>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</si>
  <si>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Donnersbergkreis (07333);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</si>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</sst>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{97E9D39D-FA49-43D9-9F5A-FF7EC5C60DB8}</c15:txfldGUID>
                      <c15:f>Daten_Diagramme!$D$6</c15:f>
                      <c15:dlblFieldTableCache>
                        <c:ptCount val="1"/>
                        <c:pt idx="0">
                          <c:v>-2.3</c:v>
                        </c:pt>
                      </c15:dlblFieldTableCache>
                    </c15:dlblFTEntry>
                  </c15:dlblFieldTable>
                  <c15:showDataLabelsRange val="0"/>
                </c:ext>
                <c:ext xmlns:c16="http://schemas.microsoft.com/office/drawing/2014/chart" uri="{C3380CC4-5D6E-409C-BE32-E72D297353CC}">
                  <c16:uniqueId val="{00000000-8B20-4D8F-9C56-F110481033D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{7C62756F-D3FF-4AC5-A04D-ADA07F0819D8}</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8B20-4D8F-9C56-F110481033D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{29838B2E-5A74-4748-97C1-09689DC106DD}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B20-4D8F-9C56-F110481033D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{B43E959C-46B4-4F47-BBF5-EFD92AFBA601}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B20-4D8F-9C56-F110481033D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-2.3342460834044081</c:v>
                </c:pt>
                <c:pt idx="1">
                  <c:v>0.73912918896366064</c:v>
                </c:pt>
                <c:pt idx="2">
                  <c:v>1.1186464311118853</c:v>
                </c:pt>
                <c:pt idx="3">
                  <c:v>1.0875687030768</c:v>
                </c:pt>
              </c:numCache>
            </c:numRef>
          </c:val>
          <c:extLst>
            <c:ext xmlns:c16="http://schemas.microsoft.com/office/drawing/2014/chart" uri="{C3380CC4-5D6E-409C-BE32-E72D297353CC}">
              <c16:uniqueId val="{00000004-8B20-4D8F-9C56-F110481033D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{3552F08D-10D5-49F2-AF28-9537638020CE}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B20-4D8F-9C56-F110481033D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{15A43A7E-972E-4334-BB8C-5D9BF7A10D25}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B20-4D8F-9C56-F110481033D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{B212DAB9-CA2E-4F20-99B5-4B60F58CD6B4}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B20-4D8F-9C56-F110481033D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{4ABC17B9-3631-4B97-80EB-1236158826E7}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B20-4D8F-9C56-F110481033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B20-4D8F-9C56-F110481033D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B20-4D8F-9C56-F110481033D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{4536C059-5CE6-495C-9333-3D9F4DE95F8F}</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085D-4CAD-AE00-531B0D029559}"/>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{425A924B-3A81-474A-8F38-E01F008FDBAD}</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085D-4CAD-AE00-531B0D02955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{CFAD5C9B-7523-47D9-B682-92C0FAC4F21F}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85D-4CAD-AE00-531B0D02955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{19EC18AE-7AD5-4319-BA84-36A4B91B0A7B}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85D-4CAD-AE00-531B0D0295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-3.1835205992509361</c:v>
                </c:pt>
                <c:pt idx="1">
                  <c:v>-3.2711552602853353</c:v>
                </c:pt>
                <c:pt idx="2">
                  <c:v>-2.7637010795899166</c:v>
                </c:pt>
                <c:pt idx="3">
                  <c:v>-2.8655893304673015</c:v>
                </c:pt>
              </c:numCache>
            </c:numRef>
          </c:val>
          <c:extLst>
            <c:ext xmlns:c16="http://schemas.microsoft.com/office/drawing/2014/chart" uri="{C3380CC4-5D6E-409C-BE32-E72D297353CC}">
              <c16:uniqueId val="{00000004-085D-4CAD-AE00-531B0D02955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{4E646DF0-D618-464D-9A96-B2BAAF11DB03}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85D-4CAD-AE00-531B0D02955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{2917C174-CB4C-4171-BB7A-E8D67725E849}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85D-4CAD-AE00-531B0D02955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{DD83D8AB-50ED-4C8E-AA13-FC43EBAA25ED}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85D-4CAD-AE00-531B0D02955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{F4ACE87B-D1F7-4167-8089-589B67D9C535}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85D-4CAD-AE00-531B0D0295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85D-4CAD-AE00-531B0D02955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85D-4CAD-AE00-531B0D02955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{FB388CDA-0AB4-4EB0-9F0B-8FC1AF382106}</c15:txfldGUID>
                      <c15:f>Daten_Diagramme!$D$14</c15:f>
                      <c15:dlblFieldTableCache>
                        <c:ptCount val="1"/>
                        <c:pt idx="0">
                          <c:v>-2.3</c:v>
                        </c:pt>
                      </c15:dlblFieldTableCache>
                    </c15:dlblFTEntry>
                  </c15:dlblFieldTable>
                  <c15:showDataLabelsRange val="0"/>
                </c:ext>
                <c:ext xmlns:c16="http://schemas.microsoft.com/office/drawing/2014/chart" uri="{C3380CC4-5D6E-409C-BE32-E72D297353CC}">
                  <c16:uniqueId val="{00000000-FC29-4EBA-85A6-543C70208725}"/>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{245A9E20-3834-4CBA-952F-1D63EF4B9EEC}</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FC29-4EBA-85A6-543C70208725}"/>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{47B87006-B5E3-43C0-8BDF-418CCFCEC279}</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FC29-4EBA-85A6-543C70208725}"/>
                </c:ext>
              </c:extLst>
            </c:dLbl>
            <c:dLbl>
              <c:idx val="3"/>
              <c:tx>
                <c:strRef>
                  <c:f>Daten_Diagramme!$D$17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{F25CACC6-BF21-4BC3-B017-4DD9CAD77A07}</c15:txfldGUID>
                      <c15:f>Daten_Diagramme!$D$17</c15:f>
                      <c15:dlblFieldTableCache>
                        <c:ptCount val="1"/>
                        <c:pt idx="0">
                          <c:v>-5.5</c:v>
                        </c:pt>
                      </c15:dlblFieldTableCache>
                    </c15:dlblFTEntry>
                  </c15:dlblFieldTable>
                  <c15:showDataLabelsRange val="0"/>
                </c:ext>
                <c:ext xmlns:c16="http://schemas.microsoft.com/office/drawing/2014/chart" uri="{C3380CC4-5D6E-409C-BE32-E72D297353CC}">
                  <c16:uniqueId val="{00000003-FC29-4EBA-85A6-543C70208725}"/>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{2E999419-BE6A-4EBA-9DC4-C1115AEDDADF}</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FC29-4EBA-85A6-543C70208725}"/>
                </c:ext>
              </c:extLst>
            </c:dLbl>
            <c:dLbl>
              <c:idx val="5"/>
              <c:tx>
                <c:strRef>
                  <c:f>Daten_Diagramme!$D$19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{AB2B6BB7-509B-4112-A9A7-F0B1229807E4}</c15:txfldGUID>
                      <c15:f>Daten_Diagramme!$D$19</c15:f>
                      <c15:dlblFieldTableCache>
                        <c:ptCount val="1"/>
                        <c:pt idx="0">
                          <c:v>-7.0</c:v>
                        </c:pt>
                      </c15:dlblFieldTableCache>
                    </c15:dlblFTEntry>
                  </c15:dlblFieldTable>
                  <c15:showDataLabelsRange val="0"/>
                </c:ext>
                <c:ext xmlns:c16="http://schemas.microsoft.com/office/drawing/2014/chart" uri="{C3380CC4-5D6E-409C-BE32-E72D297353CC}">
                  <c16:uniqueId val="{00000005-FC29-4EBA-85A6-543C70208725}"/>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{FF6FA4DA-D1E7-487E-952E-CF76E763912B}</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FC29-4EBA-85A6-543C70208725}"/>
                </c:ext>
              </c:extLst>
            </c:dLbl>
            <c:dLbl>
              <c:idx val="7"/>
              <c:tx>
                <c:strRef>
                  <c:f>Daten_Diagramme!$D$21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{24383669-42DD-4B4B-8A79-F52C5B712318}</c15:txfldGUID>
                      <c15:f>Daten_Diagramme!$D$21</c15:f>
                      <c15:dlblFieldTableCache>
                        <c:ptCount val="1"/>
                        <c:pt idx="0">
                          <c:v>1.1</c:v>
                        </c:pt>
                      </c15:dlblFieldTableCache>
                    </c15:dlblFTEntry>
                  </c15:dlblFieldTable>
                  <c15:showDataLabelsRange val="0"/>
                </c:ext>
                <c:ext xmlns:c16="http://schemas.microsoft.com/office/drawing/2014/chart" uri="{C3380CC4-5D6E-409C-BE32-E72D297353CC}">
                  <c16:uniqueId val="{00000007-FC29-4EBA-85A6-543C70208725}"/>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{E91551F2-B878-4832-9E79-34D4353FB8C5}</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FC29-4EBA-85A6-543C70208725}"/>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{8228BB11-FE18-4867-975F-AF51758D22F3}</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FC29-4EBA-85A6-543C70208725}"/>
                </c:ext>
              </c:extLst>
            </c:dLbl>
            <c:dLbl>
              <c:idx val="10"/>
              <c:tx>
                <c:strRef>
                  <c:f>Daten_Diagramme!$D$24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{C3DD8EDF-BAC4-4FA6-8A6A-1394DB4F43CB}</c15:txfldGUID>
                      <c15:f>Daten_Diagramme!$D$24</c15:f>
                      <c15:dlblFieldTableCache>
                        <c:ptCount val="1"/>
                        <c:pt idx="0">
                          <c:v>-4.7</c:v>
                        </c:pt>
                      </c15:dlblFieldTableCache>
                    </c15:dlblFTEntry>
                  </c15:dlblFieldTable>
                  <c15:showDataLabelsRange val="0"/>
                </c:ext>
                <c:ext xmlns:c16="http://schemas.microsoft.com/office/drawing/2014/chart" uri="{C3380CC4-5D6E-409C-BE32-E72D297353CC}">
                  <c16:uniqueId val="{0000000A-FC29-4EBA-85A6-543C70208725}"/>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{BEF2F95B-7456-4442-BB66-1D273773C1F2}</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FC29-4EBA-85A6-543C70208725}"/>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{48F6ABB1-61C4-4B0F-85AC-6CE71C0BD7AD}</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FC29-4EBA-85A6-543C70208725}"/>
                </c:ext>
              </c:extLst>
            </c:dLbl>
            <c:dLbl>
              <c:idx val="13"/>
              <c:tx>
                <c:strRef>
                  <c:f>Daten_Diagramme!$D$27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{86293B3D-CFF6-4802-AF3D-62247316C913}</c15:txfldGUID>
                      <c15:f>Daten_Diagramme!$D$27</c15:f>
                      <c15:dlblFieldTableCache>
                        <c:ptCount val="1"/>
                        <c:pt idx="0">
                          <c:v>-0.2</c:v>
                        </c:pt>
                      </c15:dlblFieldTableCache>
                    </c15:dlblFTEntry>
                  </c15:dlblFieldTable>
                  <c15:showDataLabelsRange val="0"/>
                </c:ext>
                <c:ext xmlns:c16="http://schemas.microsoft.com/office/drawing/2014/chart" uri="{C3380CC4-5D6E-409C-BE32-E72D297353CC}">
                  <c16:uniqueId val="{0000000D-FC29-4EBA-85A6-543C70208725}"/>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{DB6A0A0F-AFD1-4486-BD17-1CBC249684A5}</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FC29-4EBA-85A6-543C70208725}"/>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{73EAAFEE-2D5D-47E7-8E9E-0D794471A5A7}</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FC29-4EBA-85A6-543C70208725}"/>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{61547D66-3FC3-4D9C-B630-F9C61C578214}</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FC29-4EBA-85A6-543C70208725}"/>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{24A7C902-9A25-4944-B737-D8AA1B031E33}</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FC29-4EBA-85A6-543C70208725}"/>
                </c:ext>
              </c:extLst>
            </c:dLbl>
            <c:dLbl>
              <c:idx val="18"/>
              <c:tx>
                <c:strRef>
                  <c:f>Daten_Diagramme!$D$32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{7D1481EC-CC38-420C-9311-FE2DB73A7108}</c15:txfldGUID>
                      <c15:f>Daten_Diagramme!$D$32</c15:f>
                      <c15:dlblFieldTableCache>
                        <c:ptCount val="1"/>
                        <c:pt idx="0">
                          <c:v>-0.5</c:v>
                        </c:pt>
                      </c15:dlblFieldTableCache>
                    </c15:dlblFTEntry>
                  </c15:dlblFieldTable>
                  <c15:showDataLabelsRange val="0"/>
                </c:ext>
                <c:ext xmlns:c16="http://schemas.microsoft.com/office/drawing/2014/chart" uri="{C3380CC4-5D6E-409C-BE32-E72D297353CC}">
                  <c16:uniqueId val="{00000012-FC29-4EBA-85A6-543C70208725}"/>
                </c:ext>
              </c:extLst>
            </c:dLbl>
            <c:dLbl>
              <c:idx val="19"/>
              <c:tx>
                <c:strRef>
                  <c:f>Daten_Diagramme!$D$33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{B97CCA8E-ED6A-4709-93D0-033CF984713D}</c15:txfldGUID>
                      <c15:f>Daten_Diagramme!$D$33</c15:f>
                      <c15:dlblFieldTableCache>
                        <c:ptCount val="1"/>
                        <c:pt idx="0">
                          <c:v>0.7</c:v>
                        </c:pt>
                      </c15:dlblFieldTableCache>
                    </c15:dlblFTEntry>
                  </c15:dlblFieldTable>
                  <c15:showDataLabelsRange val="0"/>
                </c:ext>
                <c:ext xmlns:c16="http://schemas.microsoft.com/office/drawing/2014/chart" uri="{C3380CC4-5D6E-409C-BE32-E72D297353CC}">
                  <c16:uniqueId val="{00000013-FC29-4EBA-85A6-543C70208725}"/>
                </c:ext>
              </c:extLst>
            </c:dLbl>
            <c:dLbl>
              <c:idx val="20"/>
              <c:tx>
                <c:strRef>
                  <c:f>Daten_Diagramme!$D$34</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{22C195AE-35C1-457B-81F3-C4E4809F358E}</c15:txfldGUID>
                      <c15:f>Daten_Diagramme!$D$34</c15:f>
                      <c15:dlblFieldTableCache>
                        <c:ptCount val="1"/>
                        <c:pt idx="0">
                          <c:v>18.5</c:v>
                        </c:pt>
                      </c15:dlblFieldTableCache>
                    </c15:dlblFTEntry>
                  </c15:dlblFieldTable>
                  <c15:showDataLabelsRange val="0"/>
                </c:ext>
                <c:ext xmlns:c16="http://schemas.microsoft.com/office/drawing/2014/chart" uri="{C3380CC4-5D6E-409C-BE32-E72D297353CC}">
                  <c16:uniqueId val="{00000014-FC29-4EBA-85A6-543C7020872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{7DAAED8B-8F2C-4FAD-ABE4-7D145F257C28}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C29-4EBA-85A6-543C7020872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{5F4F3C86-2DDA-4CDD-83DD-177C292DC77F}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C29-4EBA-85A6-543C70208725}"/>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{9606EAED-D1DA-406D-AC5F-6093D7676FCC}</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FC29-4EBA-85A6-543C70208725}"/>
                </c:ext>
              </c:extLst>
            </c:dLbl>
            <c:dLbl>
              <c:idx val="24"/>
              <c:layout>
                <c:manualLayout>
                  <c:x val="4.7769028871392123E-3"/>
                  <c:y val="-4.6876052205785108E-5"/>
                </c:manualLayout>
              </c:layout>
              <c:tx>
                <c:strRef>
                  <c:f>Daten_Diagramme!$D$38</c:f>
                  <c:strCache>
                    <c:ptCount val="1"/>
                    <c:pt idx="0">
                      <c:v>-4.5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{DDFAC610-0376-4580-9306-656802758700}</c15:txfldGUID>
                      <c15:f>Daten_Diagramme!$D$38</c15:f>
                      <c15:dlblFieldTableCache>
                        <c:ptCount val="1"/>
                        <c:pt idx="0">
                          <c:v>-4.5</c:v>
                        </c:pt>
                      </c15:dlblFieldTableCache>
                    </c15:dlblFTEntry>
                  </c15:dlblFieldTable>
                  <c15:showDataLabelsRange val="0"/>
                </c:ext>
                <c:ext xmlns:c16="http://schemas.microsoft.com/office/drawing/2014/chart" uri="{C3380CC4-5D6E-409C-BE32-E72D297353CC}">
                  <c16:uniqueId val="{00000018-FC29-4EBA-85A6-543C70208725}"/>
                </c:ext>
              </c:extLst>
            </c:dLbl>
            <c:dLbl>
              <c:idx val="25"/>
              <c:tx>
                <c:strRef>
                  <c:f>Daten_Diagramme!$D$39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{A6D23E36-C3AC-4A5A-B2DC-45A3833C19A9}</c15:txfldGUID>
                      <c15:f>Daten_Diagramme!$D$39</c15:f>
                      <c15:dlblFieldTableCache>
                        <c:ptCount val="1"/>
                        <c:pt idx="0">
                          <c:v>-0.8</c:v>
                        </c:pt>
                      </c15:dlblFieldTableCache>
                    </c15:dlblFTEntry>
                  </c15:dlblFieldTable>
                  <c15:showDataLabelsRange val="0"/>
                </c:ext>
                <c:ext xmlns:c16="http://schemas.microsoft.com/office/drawing/2014/chart" uri="{C3380CC4-5D6E-409C-BE32-E72D297353CC}">
                  <c16:uniqueId val="{00000019-FC29-4EBA-85A6-543C7020872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{852C5CEF-8A56-4569-BA53-507631040FDC}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C29-4EBA-85A6-543C7020872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{FEFB5850-8E35-4990-A817-3654547EEB11}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C29-4EBA-85A6-543C7020872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{FC6AB900-934F-4C38-9EA0-D4E4406AEDCD}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C29-4EBA-85A6-543C7020872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{A194BFCA-89F0-454E-9107-EE3AD82458F5}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C29-4EBA-85A6-543C7020872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{25C0C34A-B94F-4834-AF06-F42302E0B102}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C29-4EBA-85A6-543C70208725}"/>
                </c:ext>
              </c:extLst>
            </c:dLbl>
            <c:dLbl>
              <c:idx val="31"/>
              <c:tx>
                <c:strRef>
                  <c:f>Daten_Diagramme!$D$45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{037CFE4D-7857-433B-BCBE-F26ED66C8818}</c15:txfldGUID>
                      <c15:f>Daten_Diagramme!$D$45</c15:f>
                      <c15:dlblFieldTableCache>
                        <c:ptCount val="1"/>
                        <c:pt idx="0">
                          <c:v>-0.8</c:v>
                        </c:pt>
                      </c15:dlblFieldTableCache>
                    </c15:dlblFTEntry>
                  </c15:dlblFieldTable>
                  <c15:showDataLabelsRange val="0"/>
                </c:ext>
                <c:ext xmlns:c16="http://schemas.microsoft.com/office/drawing/2014/chart" uri="{C3380CC4-5D6E-409C-BE32-E72D297353CC}">
                  <c16:uniqueId val="{0000001F-FC29-4EBA-85A6-543C702087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-2.3342460834044081</c:v>
                </c:pt>
                <c:pt idx="1">
                  <c:v>-8.3798882681564244</c:v>
                </c:pt>
                <c:pt idx="2">
                  <c:v>-1.1204481792717087</c:v>
                </c:pt>
                <c:pt idx="3">
                  <c:v>-5.4861849096705635</c:v>
                </c:pt>
                <c:pt idx="4">
                  <c:v>-0.51706308169596693</c:v>
                </c:pt>
                <c:pt idx="5">
                  <c:v>-6.9572798605056674</c:v>
                </c:pt>
                <c:pt idx="6">
                  <c:v>-1.089588377723971</c:v>
                </c:pt>
                <c:pt idx="7">
                  <c:v>1.0961214165261384</c:v>
                </c:pt>
                <c:pt idx="8">
                  <c:v>-2.3004059539918811</c:v>
                </c:pt>
                <c:pt idx="9">
                  <c:v>-2.978723404255319</c:v>
                </c:pt>
                <c:pt idx="10">
                  <c:v>-4.7109207708779444</c:v>
                </c:pt>
                <c:pt idx="11">
                  <c:v>0</c:v>
                </c:pt>
                <c:pt idx="12">
                  <c:v>-2.6246719160104988</c:v>
                </c:pt>
                <c:pt idx="13">
                  <c:v>-0.21413276231263384</c:v>
                </c:pt>
                <c:pt idx="14">
                  <c:v>1.7156862745098038</c:v>
                </c:pt>
                <c:pt idx="15">
                  <c:v>0</c:v>
                </c:pt>
                <c:pt idx="16">
                  <c:v>2.2503516174402249</c:v>
                </c:pt>
                <c:pt idx="17">
                  <c:v>-1.2962962962962963</c:v>
                </c:pt>
                <c:pt idx="18">
                  <c:v>-0.50352467270896273</c:v>
                </c:pt>
                <c:pt idx="19">
                  <c:v>0.73505912432086928</c:v>
                </c:pt>
                <c:pt idx="20">
                  <c:v>18.527315914489311</c:v>
                </c:pt>
                <c:pt idx="21">
                  <c:v>0</c:v>
                </c:pt>
                <c:pt idx="23">
                  <c:v>-8.3798882681564244</c:v>
                </c:pt>
                <c:pt idx="24">
                  <c:v>-4.4537537206482192</c:v>
                </c:pt>
                <c:pt idx="25">
                  <c:v>-0.77531281185230672</c:v>
                </c:pt>
              </c:numCache>
            </c:numRef>
          </c:val>
          <c:extLst>
            <c:ext xmlns:c16="http://schemas.microsoft.com/office/drawing/2014/chart" uri="{C3380CC4-5D6E-409C-BE32-E72D297353CC}">
              <c16:uniqueId val="{00000020-FC29-4EBA-85A6-543C7020872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{1EA412B9-A6C4-4CBA-B909-B14136E8F2F6}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C29-4EBA-85A6-543C7020872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{7CFF253F-83C3-47E7-96B9-28E2B7CDB62D}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C29-4EBA-85A6-543C7020872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{310A54CC-2955-48EE-9316-021CD2E69DD9}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C29-4EBA-85A6-543C7020872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{E447F2B3-7504-4C9C-A72E-8B04112017FE}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C29-4EBA-85A6-543C7020872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{8633FFA0-C44B-46ED-967E-173F94183D48}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C29-4EBA-85A6-543C7020872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{5C505ACE-E796-4650-96EF-42DF2E09B07F}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C29-4EBA-85A6-543C7020872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{7EBCB615-0444-49CB-8B98-F24684A4FC09}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C29-4EBA-85A6-543C7020872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{33BBA4E2-296A-4E47-B670-DD6D1397DEED}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C29-4EBA-85A6-543C7020872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{50D175C7-BAF9-430E-B778-05088CDAF435}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C29-4EBA-85A6-543C7020872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{31B935A1-77CF-407A-9E5F-8575A7F60211}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C29-4EBA-85A6-543C7020872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{A834FB74-C305-483E-9C6C-728882D66883}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C29-4EBA-85A6-543C7020872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{ABB7680C-8768-4F2E-9E11-C11509B8E161}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C29-4EBA-85A6-543C7020872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{609E12E7-7EA6-44FB-B318-D3E00032D602}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C29-4EBA-85A6-543C7020872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{63EA94BE-6E9D-4E63-85D4-67CDAC8CACBA}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C29-4EBA-85A6-543C7020872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{51D9DF74-4551-4B34-8C04-ECF595F8C500}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C29-4EBA-85A6-543C7020872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{ED13AF9B-2723-4CB6-B727-1B0C1E88343B}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C29-4EBA-85A6-543C7020872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{0922BE8E-149B-4FF2-8D7B-BEF053D0323F}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C29-4EBA-85A6-543C7020872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{00BDAC44-2A7E-4641-B1F1-5400D66150D1}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C29-4EBA-85A6-543C7020872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{C38B359D-9667-4A31-A495-F6EA0964F387}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C29-4EBA-85A6-543C7020872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{CD90FBC4-0ED8-4EA8-BD72-C6846CA65E64}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C29-4EBA-85A6-543C7020872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{6F5893B1-F8B3-4218-9D44-E49F9DB5DBF1}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C29-4EBA-85A6-543C7020872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{FCF27D3E-AD14-418E-8A11-05B233D697ED}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C29-4EBA-85A6-543C7020872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{FD92BBC6-5421-4FAB-9A0C-DB7F03CBEB28}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C29-4EBA-85A6-543C7020872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{B198FBB2-2880-40A7-B06E-7AB7A934489F}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C29-4EBA-85A6-543C7020872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{069F5DB0-F67B-4D3D-B35F-00A6E3330F29}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C29-4EBA-85A6-543C7020872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{24E2D7A6-E794-4EE9-BB6A-3B22CD69A540}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C29-4EBA-85A6-543C7020872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{58A80489-55D1-47D9-8DA0-E01E9748E2D8}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C29-4EBA-85A6-543C7020872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{ED0A71B8-4C14-4BC2-B852-ECEFA064E948}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C29-4EBA-85A6-543C7020872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{B1E50F29-1368-44C0-A7BB-D64B8E4A94A7}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C29-4EBA-85A6-543C7020872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{18FC3868-F047-426B-B41F-E27FE80BF915}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C29-4EBA-85A6-543C7020872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{D15B998F-9E2A-49F5-9C20-22E1DE56F3E3}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C29-4EBA-85A6-543C7020872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{38118CE0-F5B0-413D-8878-81AB8B9B5295}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C29-4EBA-85A6-543C702087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29-4EBA-85A6-543C7020872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29-4EBA-85A6-543C7020872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{126F3A33-BEB0-436C-9D24-5A47F43EFEFC}</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55F1-420C-9F46-F5198BCE9C57}"/>
                </c:ext>
              </c:extLst>
            </c:dLbl>
            <c:dLbl>
              <c:idx val="1"/>
              <c:tx>
                <c:strRef>
                  <c:f>Daten_Diagramme!$E$15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{4156AE5A-470B-4FCB-9D18-41D6D64D2388}</c15:txfldGUID>
                      <c15:f>Daten_Diagramme!$E$15</c15:f>
                      <c15:dlblFieldTableCache>
                        <c:ptCount val="1"/>
                        <c:pt idx="0">
                          <c:v>-3.9</c:v>
                        </c:pt>
                      </c15:dlblFieldTableCache>
                    </c15:dlblFTEntry>
                  </c15:dlblFieldTable>
                  <c15:showDataLabelsRange val="0"/>
                </c:ext>
                <c:ext xmlns:c16="http://schemas.microsoft.com/office/drawing/2014/chart" uri="{C3380CC4-5D6E-409C-BE32-E72D297353CC}">
                  <c16:uniqueId val="{00000001-55F1-420C-9F46-F5198BCE9C57}"/>
                </c:ext>
              </c:extLst>
            </c:dLbl>
            <c:dLbl>
              <c:idx val="2"/>
              <c:tx>
                <c:strRef>
                  <c:f>Daten_Diagramme!$E$16</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{B23A696D-B4C6-4706-ABFC-A31954673FB9}</c15:txfldGUID>
                      <c15:f>Daten_Diagramme!$E$16</c15:f>
                      <c15:dlblFieldTableCache>
                        <c:ptCount val="1"/>
                        <c:pt idx="0">
                          <c:v>13.3</c:v>
                        </c:pt>
                      </c15:dlblFieldTableCache>
                    </c15:dlblFTEntry>
                  </c15:dlblFieldTable>
                  <c15:showDataLabelsRange val="0"/>
                </c:ext>
                <c:ext xmlns:c16="http://schemas.microsoft.com/office/drawing/2014/chart" uri="{C3380CC4-5D6E-409C-BE32-E72D297353CC}">
                  <c16:uniqueId val="{00000002-55F1-420C-9F46-F5198BCE9C57}"/>
                </c:ext>
              </c:extLst>
            </c:dLbl>
            <c:dLbl>
              <c:idx val="3"/>
              <c:tx>
                <c:strRef>
                  <c:f>Daten_Diagramme!$E$17</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{B20EC487-B2DB-4741-B2F1-8D6D1B32617A}</c15:txfldGUID>
                      <c15:f>Daten_Diagramme!$E$17</c15:f>
                      <c15:dlblFieldTableCache>
                        <c:ptCount val="1"/>
                        <c:pt idx="0">
                          <c:v>-15.3</c:v>
                        </c:pt>
                      </c15:dlblFieldTableCache>
                    </c15:dlblFTEntry>
                  </c15:dlblFieldTable>
                  <c15:showDataLabelsRange val="0"/>
                </c:ext>
                <c:ext xmlns:c16="http://schemas.microsoft.com/office/drawing/2014/chart" uri="{C3380CC4-5D6E-409C-BE32-E72D297353CC}">
                  <c16:uniqueId val="{00000003-55F1-420C-9F46-F5198BCE9C57}"/>
                </c:ext>
              </c:extLst>
            </c:dLbl>
            <c:dLbl>
              <c:idx val="4"/>
              <c:tx>
                <c:strRef>
                  <c:f>Daten_Diagramme!$E$18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{C5607072-9EFA-4DDF-83A3-D5336F04420B}</c15:txfldGUID>
                      <c15:f>Daten_Diagramme!$E$18</c15:f>
                      <c15:dlblFieldTableCache>
                        <c:ptCount val="1"/>
                        <c:pt idx="0">
                          <c:v>-10.4</c:v>
                        </c:pt>
                      </c15:dlblFieldTableCache>
                    </c15:dlblFTEntry>
                  </c15:dlblFieldTable>
                  <c15:showDataLabelsRange val="0"/>
                </c:ext>
                <c:ext xmlns:c16="http://schemas.microsoft.com/office/drawing/2014/chart" uri="{C3380CC4-5D6E-409C-BE32-E72D297353CC}">
                  <c16:uniqueId val="{00000004-55F1-420C-9F46-F5198BCE9C57}"/>
                </c:ext>
              </c:extLst>
            </c:dLbl>
            <c:dLbl>
              <c:idx val="5"/>
              <c:tx>
                <c:strRef>
                  <c:f>Daten_Diagramme!$E$19</c:f>
                  <c:strCache>
                    <c:ptCount val="1"/>
                    <c:pt idx="0">
                      <c:v>-21.6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{733EF28C-8E36-429B-80FB-58BBCE492043}</c15:txfldGUID>
                      <c15:f>Daten_Diagramme!$E$19</c15:f>
                      <c15:dlblFieldTableCache>
                        <c:ptCount val="1"/>
                        <c:pt idx="0">
                          <c:v>-21.6</c:v>
                        </c:pt>
                      </c15:dlblFieldTableCache>
                    </c15:dlblFTEntry>
                  </c15:dlblFieldTable>
                  <c15:showDataLabelsRange val="0"/>
                </c:ext>
                <c:ext xmlns:c16="http://schemas.microsoft.com/office/drawing/2014/chart" uri="{C3380CC4-5D6E-409C-BE32-E72D297353CC}">
                  <c16:uniqueId val="{00000005-55F1-420C-9F46-F5198BCE9C57}"/>
                </c:ext>
              </c:extLst>
            </c:dLbl>
            <c:dLbl>
              <c:idx val="6"/>
              <c:tx>
                <c:strRef>
                  <c:f>Daten_Diagramme!$E$20</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{831248D7-3051-48B9-9B8C-3801424E1317}</c15:txfldGUID>
                      <c15:f>Daten_Diagramme!$E$20</c15:f>
                      <c15:dlblFieldTableCache>
                        <c:ptCount val="1"/>
                        <c:pt idx="0">
                          <c:v>-13.4</c:v>
                        </c:pt>
                      </c15:dlblFieldTableCache>
                    </c15:dlblFTEntry>
                  </c15:dlblFieldTable>
                  <c15:showDataLabelsRange val="0"/>
                </c:ext>
                <c:ext xmlns:c16="http://schemas.microsoft.com/office/drawing/2014/chart" uri="{C3380CC4-5D6E-409C-BE32-E72D297353CC}">
                  <c16:uniqueId val="{00000006-55F1-420C-9F46-F5198BCE9C57}"/>
                </c:ext>
              </c:extLst>
            </c:dLbl>
            <c:dLbl>
              <c:idx val="7"/>
              <c:tx>
                <c:strRef>
                  <c:f>Daten_Diagramme!$E$21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{055C2271-F946-4F4F-B157-92D9379C4A36}</c15:txfldGUID>
                      <c15:f>Daten_Diagramme!$E$21</c15:f>
                      <c15:dlblFieldTableCache>
                        <c:ptCount val="1"/>
                        <c:pt idx="0">
                          <c:v>-4.8</c:v>
                        </c:pt>
                      </c15:dlblFieldTableCache>
                    </c15:dlblFTEntry>
                  </c15:dlblFieldTable>
                  <c15:showDataLabelsRange val="0"/>
                </c:ext>
                <c:ext xmlns:c16="http://schemas.microsoft.com/office/drawing/2014/chart" uri="{C3380CC4-5D6E-409C-BE32-E72D297353CC}">
                  <c16:uniqueId val="{00000007-55F1-420C-9F46-F5198BCE9C57}"/>
                </c:ext>
              </c:extLst>
            </c:dLbl>
            <c:dLbl>
              <c:idx val="8"/>
              <c:tx>
                <c:strRef>
                  <c:f>Daten_Diagramme!$E$22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{EAC7DE07-D83C-49E9-A781-ABEB9B5BF3D7}</c15:txfldGUID>
                      <c15:f>Daten_Diagramme!$E$22</c15:f>
                      <c15:dlblFieldTableCache>
                        <c:ptCount val="1"/>
                        <c:pt idx="0">
                          <c:v>-3.9</c:v>
                        </c:pt>
                      </c15:dlblFieldTableCache>
                    </c15:dlblFTEntry>
                  </c15:dlblFieldTable>
                  <c15:showDataLabelsRange val="0"/>
                </c:ext>
                <c:ext xmlns:c16="http://schemas.microsoft.com/office/drawing/2014/chart" uri="{C3380CC4-5D6E-409C-BE32-E72D297353CC}">
                  <c16:uniqueId val="{00000008-55F1-420C-9F46-F5198BCE9C57}"/>
                </c:ext>
              </c:extLst>
            </c:dLbl>
            <c:dLbl>
              <c:idx val="9"/>
              <c:tx>
                <c:strRef>
                  <c:f>Daten_Diagramme!$E$23</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{000B471D-5762-4BED-A3D5-E89D3F7279BF}</c15:txfldGUID>
                      <c15:f>Daten_Diagramme!$E$23</c15:f>
                      <c15:dlblFieldTableCache>
                        <c:ptCount val="1"/>
                        <c:pt idx="0">
                          <c:v>11.3</c:v>
                        </c:pt>
                      </c15:dlblFieldTableCache>
                    </c15:dlblFTEntry>
                  </c15:dlblFieldTable>
                  <c15:showDataLabelsRange val="0"/>
                </c:ext>
                <c:ext xmlns:c16="http://schemas.microsoft.com/office/drawing/2014/chart" uri="{C3380CC4-5D6E-409C-BE32-E72D297353CC}">
                  <c16:uniqueId val="{00000009-55F1-420C-9F46-F5198BCE9C57}"/>
                </c:ext>
              </c:extLst>
            </c:dLbl>
            <c:dLbl>
              <c:idx val="10"/>
              <c:tx>
                <c:strRef>
                  <c:f>Daten_Diagramme!$E$24</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{CB55C385-2DD8-4C74-A31C-577138BD6E73}</c15:txfldGUID>
                      <c15:f>Daten_Diagramme!$E$24</c15:f>
                      <c15:dlblFieldTableCache>
                        <c:ptCount val="1"/>
                        <c:pt idx="0">
                          <c:v>-16.3</c:v>
                        </c:pt>
                      </c15:dlblFieldTableCache>
                    </c15:dlblFTEntry>
                  </c15:dlblFieldTable>
                  <c15:showDataLabelsRange val="0"/>
                </c:ext>
                <c:ext xmlns:c16="http://schemas.microsoft.com/office/drawing/2014/chart" uri="{C3380CC4-5D6E-409C-BE32-E72D297353CC}">
                  <c16:uniqueId val="{0000000A-55F1-420C-9F46-F5198BCE9C57}"/>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{28316578-4807-466B-BF2B-3E7AE5C62F2D}</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55F1-420C-9F46-F5198BCE9C57}"/>
                </c:ext>
              </c:extLst>
            </c:dLbl>
            <c:dLbl>
              <c:idx val="12"/>
              <c:tx>
                <c:strRef>
                  <c:f>Daten_Diagramme!$E$26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{B3BD05D1-88B3-4799-8A52-6686B42FE72C}</c15:txfldGUID>
                      <c15:f>Daten_Diagramme!$E$26</c15:f>
                      <c15:dlblFieldTableCache>
                        <c:ptCount val="1"/>
                        <c:pt idx="0">
                          <c:v>1.8</c:v>
                        </c:pt>
                      </c15:dlblFieldTableCache>
                    </c15:dlblFTEntry>
                  </c15:dlblFieldTable>
                  <c15:showDataLabelsRange val="0"/>
                </c:ext>
                <c:ext xmlns:c16="http://schemas.microsoft.com/office/drawing/2014/chart" uri="{C3380CC4-5D6E-409C-BE32-E72D297353CC}">
                  <c16:uniqueId val="{0000000C-55F1-420C-9F46-F5198BCE9C57}"/>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{E1E3A886-5AA2-4338-B321-45EF801397BB}</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55F1-420C-9F46-F5198BCE9C57}"/>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{C15111F1-C274-41C4-B5F8-BB0CFD272BDD}</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55F1-420C-9F46-F5198BCE9C5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{E70C372F-194C-4C99-8FC3-FF67EA6E2C06}</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55F1-420C-9F46-F5198BCE9C57}"/>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{74F12515-8551-42D3-9BC5-5CEDC4585AEB}</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55F1-420C-9F46-F5198BCE9C57}"/>
                </c:ext>
              </c:extLst>
            </c:dLbl>
            <c:dLbl>
              <c:idx val="17"/>
              <c:tx>
                <c:strRef>
                  <c:f>Daten_Diagramme!$E$31</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{A9CEF0C9-42CC-49F0-8ECF-37FC10B3EA2E}</c15:txfldGUID>
                      <c15:f>Daten_Diagramme!$E$31</c15:f>
                      <c15:dlblFieldTableCache>
                        <c:ptCount val="1"/>
                        <c:pt idx="0">
                          <c:v>-9.2</c:v>
                        </c:pt>
                      </c15:dlblFieldTableCache>
                    </c15:dlblFTEntry>
                  </c15:dlblFieldTable>
                  <c15:showDataLabelsRange val="0"/>
                </c:ext>
                <c:ext xmlns:c16="http://schemas.microsoft.com/office/drawing/2014/chart" uri="{C3380CC4-5D6E-409C-BE32-E72D297353CC}">
                  <c16:uniqueId val="{00000011-55F1-420C-9F46-F5198BCE9C57}"/>
                </c:ext>
              </c:extLst>
            </c:dLbl>
            <c:dLbl>
              <c:idx val="18"/>
              <c:tx>
                <c:strRef>
                  <c:f>Daten_Diagramme!$E$32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{1999208A-5D1A-4974-9F24-31CF53E976ED}</c15:txfldGUID>
                      <c15:f>Daten_Diagramme!$E$32</c15:f>
                      <c15:dlblFieldTableCache>
                        <c:ptCount val="1"/>
                        <c:pt idx="0">
                          <c:v>3.1</c:v>
                        </c:pt>
                      </c15:dlblFieldTableCache>
                    </c15:dlblFTEntry>
                  </c15:dlblFieldTable>
                  <c15:showDataLabelsRange val="0"/>
                </c:ext>
                <c:ext xmlns:c16="http://schemas.microsoft.com/office/drawing/2014/chart" uri="{C3380CC4-5D6E-409C-BE32-E72D297353CC}">
                  <c16:uniqueId val="{00000012-55F1-420C-9F46-F5198BCE9C57}"/>
                </c:ext>
              </c:extLst>
            </c:dLbl>
            <c:dLbl>
              <c:idx val="19"/>
              <c:tx>
                <c:strRef>
                  <c:f>Daten_Diagramme!$E$33</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{603982B9-F2AE-4EA6-B61E-E74A5E4BFD7F}</c15:txfldGUID>
                      <c15:f>Daten_Diagramme!$E$33</c15:f>
                      <c15:dlblFieldTableCache>
                        <c:ptCount val="1"/>
                        <c:pt idx="0">
                          <c:v>9.0</c:v>
                        </c:pt>
                      </c15:dlblFieldTableCache>
                    </c15:dlblFTEntry>
                  </c15:dlblFieldTable>
                  <c15:showDataLabelsRange val="0"/>
                </c:ext>
                <c:ext xmlns:c16="http://schemas.microsoft.com/office/drawing/2014/chart" uri="{C3380CC4-5D6E-409C-BE32-E72D297353CC}">
                  <c16:uniqueId val="{00000013-55F1-420C-9F46-F5198BCE9C57}"/>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{EEEDD568-D396-425E-B564-D52BAD91D6B0}</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55F1-420C-9F46-F5198BCE9C5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{775F8F7C-A5B2-4FFC-BBAE-0D7B8FE333AE}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5F1-420C-9F46-F5198BCE9C5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{DDFEC15B-4DEF-42DF-AF8D-26DB82598AE2}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5F1-420C-9F46-F5198BCE9C57}"/>
                </c:ext>
              </c:extLst>
            </c:dLbl>
            <c:dLbl>
              <c:idx val="23"/>
              <c:tx>
                <c:strRef>
                  <c:f>Daten_Diagramme!$E$37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{B46A50EF-4BCB-4F83-AB25-9E2144920C5A}</c15:txfldGUID>
                      <c15:f>Daten_Diagramme!$E$37</c15:f>
                      <c15:dlblFieldTableCache>
                        <c:ptCount val="1"/>
                        <c:pt idx="0">
                          <c:v>-3.9</c:v>
                        </c:pt>
                      </c15:dlblFieldTableCache>
                    </c15:dlblFTEntry>
                  </c15:dlblFieldTable>
                  <c15:showDataLabelsRange val="0"/>
                </c:ext>
                <c:ext xmlns:c16="http://schemas.microsoft.com/office/drawing/2014/chart" uri="{C3380CC4-5D6E-409C-BE32-E72D297353CC}">
                  <c16:uniqueId val="{00000017-55F1-420C-9F46-F5198BCE9C57}"/>
                </c:ext>
              </c:extLst>
            </c:dLbl>
            <c:dLbl>
              <c:idx val="24"/>
              <c:tx>
                <c:strRef>
                  <c:f>Daten_Diagramme!$E$38</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{7E760551-CF88-463D-B6E4-77DD3AE00E4A}</c15:txfldGUID>
                      <c15:f>Daten_Diagramme!$E$38</c15:f>
                      <c15:dlblFieldTableCache>
                        <c:ptCount val="1"/>
                        <c:pt idx="0">
                          <c:v>-10.3</c:v>
                        </c:pt>
                      </c15:dlblFieldTableCache>
                    </c15:dlblFTEntry>
                  </c15:dlblFieldTable>
                  <c15:showDataLabelsRange val="0"/>
                </c:ext>
                <c:ext xmlns:c16="http://schemas.microsoft.com/office/drawing/2014/chart" uri="{C3380CC4-5D6E-409C-BE32-E72D297353CC}">
                  <c16:uniqueId val="{00000018-55F1-420C-9F46-F5198BCE9C57}"/>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{034C10AF-3702-4067-8979-7F473817736B}</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55F1-420C-9F46-F5198BCE9C5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{A1B391E7-FA37-492A-AE24-1B94A8488A37}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5F1-420C-9F46-F5198BCE9C5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{C5455858-8C27-47AD-A6A8-336E5C2D0C6F}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5F1-420C-9F46-F5198BCE9C5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{415D1C75-8A0B-48E4-92DC-9DF12E9AD4F7}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5F1-420C-9F46-F5198BCE9C5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{99AD33A5-F9C0-47D8-9E69-5D2E557A6228}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5F1-420C-9F46-F5198BCE9C5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{E50E0AA3-BBE8-4F0D-B2CE-054A29F215BB}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5F1-420C-9F46-F5198BCE9C57}"/>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{74405262-BFB2-4A66-A124-78D69C973B05}</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55F1-420C-9F46-F5198BCE9C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-3.1835205992509361</c:v>
                </c:pt>
                <c:pt idx="1">
                  <c:v>-3.9215686274509802</c:v>
                </c:pt>
                <c:pt idx="2">
                  <c:v>13.333333333333334</c:v>
                </c:pt>
                <c:pt idx="3">
                  <c:v>-15.338645418326694</c:v>
                </c:pt>
                <c:pt idx="4">
                  <c:v>-10.38961038961039</c:v>
                </c:pt>
                <c:pt idx="5">
                  <c:v>-21.568627450980394</c:v>
                </c:pt>
                <c:pt idx="6">
                  <c:v>-13.432835820895523</c:v>
                </c:pt>
                <c:pt idx="7">
                  <c:v>-4.7619047619047619</c:v>
                </c:pt>
                <c:pt idx="8">
                  <c:v>-3.9461020211742062</c:v>
                </c:pt>
                <c:pt idx="9">
                  <c:v>11.258278145695364</c:v>
                </c:pt>
                <c:pt idx="10">
                  <c:v>-16.275430359937403</c:v>
                </c:pt>
                <c:pt idx="11">
                  <c:v>0</c:v>
                </c:pt>
                <c:pt idx="12">
                  <c:v>1.7857142857142858</c:v>
                </c:pt>
                <c:pt idx="13">
                  <c:v>0.69686411149825789</c:v>
                </c:pt>
                <c:pt idx="14">
                  <c:v>1.6891891891891893</c:v>
                </c:pt>
                <c:pt idx="15">
                  <c:v>0</c:v>
                </c:pt>
                <c:pt idx="16">
                  <c:v>2.6666666666666665</c:v>
                </c:pt>
                <c:pt idx="17">
                  <c:v>-9.2391304347826093</c:v>
                </c:pt>
                <c:pt idx="18">
                  <c:v>3.1128404669260701</c:v>
                </c:pt>
                <c:pt idx="19">
                  <c:v>8.9686098654708513</c:v>
                </c:pt>
                <c:pt idx="20">
                  <c:v>-4.0150564617314934</c:v>
                </c:pt>
                <c:pt idx="21">
                  <c:v>0</c:v>
                </c:pt>
                <c:pt idx="23">
                  <c:v>-3.9215686274509802</c:v>
                </c:pt>
                <c:pt idx="24">
                  <c:v>-10.253456221198157</c:v>
                </c:pt>
                <c:pt idx="25">
                  <c:v>-1.8961253091508656</c:v>
                </c:pt>
              </c:numCache>
            </c:numRef>
          </c:val>
          <c:extLst>
            <c:ext xmlns:c16="http://schemas.microsoft.com/office/drawing/2014/chart" uri="{C3380CC4-5D6E-409C-BE32-E72D297353CC}">
              <c16:uniqueId val="{00000020-55F1-420C-9F46-F5198BCE9C5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{E68BAD44-2D69-4A4F-9981-9B2952C53B8B}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5F1-420C-9F46-F5198BCE9C5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{68F5C64F-A7B1-46BB-9771-CFE933AC46D6}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5F1-420C-9F46-F5198BCE9C5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{782B0B7F-7AB8-497C-8B8C-6FBB1C1BC44A}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5F1-420C-9F46-F5198BCE9C5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{8CA7DCEF-06D5-4D9F-AFFF-E75FF721CE47}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5F1-420C-9F46-F5198BCE9C5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{535F1469-399C-4351-9372-ED49E5FB2194}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5F1-420C-9F46-F5198BCE9C5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{1F0E414B-027F-4F5B-AF82-AB8785891370}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5F1-420C-9F46-F5198BCE9C5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{BECBFFA8-13B3-4ACA-826A-B4AB6AD1D755}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5F1-420C-9F46-F5198BCE9C5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{71CEF86D-8F41-47CF-B584-0000E5C00E53}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5F1-420C-9F46-F5198BCE9C5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{7003D49F-8ED7-43A7-8DEA-E594EAC911B2}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5F1-420C-9F46-F5198BCE9C5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{E3E739F5-1A4E-403D-AAAE-CFCA112F6CD6}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5F1-420C-9F46-F5198BCE9C5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{041DB43B-03F4-43C9-8F49-2A98C8855479}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5F1-420C-9F46-F5198BCE9C5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{7CF89DD6-85B5-4CFA-A7B2-71C26A746705}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5F1-420C-9F46-F5198BCE9C5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{10650EAA-5C1E-4731-A2D8-077ABA208C76}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5F1-420C-9F46-F5198BCE9C5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{AD3F0C93-9345-41F6-8FB6-D1C8A5E146AB}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5F1-420C-9F46-F5198BCE9C5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{146C7D05-4666-4EF7-9CDF-24DAE1CA1CF8}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5F1-420C-9F46-F5198BCE9C5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{3310FFC4-B992-4617-A7BF-CA4784D2E3D6}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5F1-420C-9F46-F5198BCE9C5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{B4998124-9371-469E-8281-D91CD0D60726}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5F1-420C-9F46-F5198BCE9C5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{1EACA4C1-CEC5-4983-9D3F-1755CFD2DB08}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5F1-420C-9F46-F5198BCE9C5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{86F6D95B-3F9A-46BE-AA30-AA917EAC9508}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5F1-420C-9F46-F5198BCE9C5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{52DC566F-CF70-4CA9-A282-E43383E2EE6D}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5F1-420C-9F46-F5198BCE9C5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{6E1B2CDE-F789-4B4F-9ABD-665240F488F2}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5F1-420C-9F46-F5198BCE9C5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{CE18C566-BF37-4785-962C-644926E8A8AD}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5F1-420C-9F46-F5198BCE9C5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{259FA714-ECFD-4E18-966C-E6FACD105981}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5F1-420C-9F46-F5198BCE9C5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{ED60FABE-CF68-49CB-94C1-BF6C99AEACBC}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5F1-420C-9F46-F5198BCE9C5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{F49D6C7E-898A-43AE-9E2A-2171F253E7A5}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5F1-420C-9F46-F5198BCE9C5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{DAC2BE15-1705-42DE-9EFA-3D036DCC6AAA}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5F1-420C-9F46-F5198BCE9C5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{BCA391C4-FC25-42EC-B092-8EF27ABA291C}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5F1-420C-9F46-F5198BCE9C5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{6FE63D53-41EA-497D-AE4B-581AF531EF6B}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5F1-420C-9F46-F5198BCE9C5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{B62A52F0-E670-4614-A0D5-A785F44E20C3}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5F1-420C-9F46-F5198BCE9C5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{12C12410-29EE-41CC-AE42-C1C22D996C9B}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5F1-420C-9F46-F5198BCE9C5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{9D652F92-7FD8-48A0-9EBA-D7E6821B9EBC}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5F1-420C-9F46-F5198BCE9C5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{1164E125-35BF-466A-A43D-0D0F39E75A27}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5F1-420C-9F46-F5198BCE9C5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5F1-420C-9F46-F5198BCE9C5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5F1-420C-9F46-F5198BCE9C5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{0FCFAC6A-BA3B-4618-9A08-BC5C5EAB2A50}</c15:txfldGUID>
                      <c15:f>Diagramm!$I$46</c15:f>
                      <c15:dlblFieldTableCache>
                        <c:ptCount val="1"/>
                      </c15:dlblFieldTableCache>
                    </c15:dlblFTEntry>
                  </c15:dlblFieldTable>
                  <c15:showDataLabelsRange val="0"/>
                </c:ext>
                <c:ext xmlns:c16="http://schemas.microsoft.com/office/drawing/2014/chart" uri="{C3380CC4-5D6E-409C-BE32-E72D297353CC}">
                  <c16:uniqueId val="{00000000-37DC-4199-9BD9-88DEE63FC59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{28D8AC55-CC59-4EED-8892-41C9CFFC2720}</c15:txfldGUID>
                      <c15:f>Diagramm!$I$47</c15:f>
                      <c15:dlblFieldTableCache>
                        <c:ptCount val="1"/>
                      </c15:dlblFieldTableCache>
                    </c15:dlblFTEntry>
                  </c15:dlblFieldTable>
                  <c15:showDataLabelsRange val="0"/>
                </c:ext>
                <c:ext xmlns:c16="http://schemas.microsoft.com/office/drawing/2014/chart" uri="{C3380CC4-5D6E-409C-BE32-E72D297353CC}">
                  <c16:uniqueId val="{00000001-37DC-4199-9BD9-88DEE63FC59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{756866C1-839B-48EB-846C-988E6B3CB104}</c15:txfldGUID>
                      <c15:f>Diagramm!$I$48</c15:f>
                      <c15:dlblFieldTableCache>
                        <c:ptCount val="1"/>
                      </c15:dlblFieldTableCache>
                    </c15:dlblFTEntry>
                  </c15:dlblFieldTable>
                  <c15:showDataLabelsRange val="0"/>
                </c:ext>
                <c:ext xmlns:c16="http://schemas.microsoft.com/office/drawing/2014/chart" uri="{C3380CC4-5D6E-409C-BE32-E72D297353CC}">
                  <c16:uniqueId val="{00000002-37DC-4199-9BD9-88DEE63FC59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{5B9620D9-C380-470D-BD37-FF959E098838}</c15:txfldGUID>
                      <c15:f>Diagramm!$I$49</c15:f>
                      <c15:dlblFieldTableCache>
                        <c:ptCount val="1"/>
                      </c15:dlblFieldTableCache>
                    </c15:dlblFTEntry>
                  </c15:dlblFieldTable>
                  <c15:showDataLabelsRange val="0"/>
                </c:ext>
                <c:ext xmlns:c16="http://schemas.microsoft.com/office/drawing/2014/chart" uri="{C3380CC4-5D6E-409C-BE32-E72D297353CC}">
                  <c16:uniqueId val="{00000003-37DC-4199-9BD9-88DEE63FC59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{7776EC61-2595-4717-9C32-CD7B9D71E341}</c15:txfldGUID>
                      <c15:f>Diagramm!$I$50</c15:f>
                      <c15:dlblFieldTableCache>
                        <c:ptCount val="1"/>
                      </c15:dlblFieldTableCache>
                    </c15:dlblFTEntry>
                  </c15:dlblFieldTable>
                  <c15:showDataLabelsRange val="0"/>
                </c:ext>
                <c:ext xmlns:c16="http://schemas.microsoft.com/office/drawing/2014/chart" uri="{C3380CC4-5D6E-409C-BE32-E72D297353CC}">
                  <c16:uniqueId val="{00000004-37DC-4199-9BD9-88DEE63FC59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{FD7B4E41-6D51-4CB9-A282-24AA2406F33F}</c15:txfldGUID>
                      <c15:f>Diagramm!$I$51</c15:f>
                      <c15:dlblFieldTableCache>
                        <c:ptCount val="1"/>
                      </c15:dlblFieldTableCache>
                    </c15:dlblFTEntry>
                  </c15:dlblFieldTable>
                  <c15:showDataLabelsRange val="0"/>
                </c:ext>
                <c:ext xmlns:c16="http://schemas.microsoft.com/office/drawing/2014/chart" uri="{C3380CC4-5D6E-409C-BE32-E72D297353CC}">
                  <c16:uniqueId val="{00000005-37DC-4199-9BD9-88DEE63FC59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{AB8DF2E8-801B-4C6A-8FA1-0F5D9CE426B7}</c15:txfldGUID>
                      <c15:f>Diagramm!$I$52</c15:f>
                      <c15:dlblFieldTableCache>
                        <c:ptCount val="1"/>
                      </c15:dlblFieldTableCache>
                    </c15:dlblFTEntry>
                  </c15:dlblFieldTable>
                  <c15:showDataLabelsRange val="0"/>
                </c:ext>
                <c:ext xmlns:c16="http://schemas.microsoft.com/office/drawing/2014/chart" uri="{C3380CC4-5D6E-409C-BE32-E72D297353CC}">
                  <c16:uniqueId val="{00000006-37DC-4199-9BD9-88DEE63FC59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{D69D5C40-D838-4873-A432-EF5054912AA0}</c15:txfldGUID>
                      <c15:f>Diagramm!$I$53</c15:f>
                      <c15:dlblFieldTableCache>
                        <c:ptCount val="1"/>
                      </c15:dlblFieldTableCache>
                    </c15:dlblFTEntry>
                  </c15:dlblFieldTable>
                  <c15:showDataLabelsRange val="0"/>
                </c:ext>
                <c:ext xmlns:c16="http://schemas.microsoft.com/office/drawing/2014/chart" uri="{C3380CC4-5D6E-409C-BE32-E72D297353CC}">
                  <c16:uniqueId val="{00000007-37DC-4199-9BD9-88DEE63FC59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{AF95C076-E81F-4B06-BF74-AEB8AA305F71}</c15:txfldGUID>
                      <c15:f>Diagramm!$I$54</c15:f>
                      <c15:dlblFieldTableCache>
                        <c:ptCount val="1"/>
                      </c15:dlblFieldTableCache>
                    </c15:dlblFTEntry>
                  </c15:dlblFieldTable>
                  <c15:showDataLabelsRange val="0"/>
                </c:ext>
                <c:ext xmlns:c16="http://schemas.microsoft.com/office/drawing/2014/chart" uri="{C3380CC4-5D6E-409C-BE32-E72D297353CC}">
                  <c16:uniqueId val="{00000008-37DC-4199-9BD9-88DEE63FC59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{2DACCAA5-0826-4554-927F-A29592C14028}</c15:txfldGUID>
                      <c15:f>Diagramm!$I$55</c15:f>
                      <c15:dlblFieldTableCache>
                        <c:ptCount val="1"/>
                      </c15:dlblFieldTableCache>
                    </c15:dlblFTEntry>
                  </c15:dlblFieldTable>
                  <c15:showDataLabelsRange val="0"/>
                </c:ext>
                <c:ext xmlns:c16="http://schemas.microsoft.com/office/drawing/2014/chart" uri="{C3380CC4-5D6E-409C-BE32-E72D297353CC}">
                  <c16:uniqueId val="{00000009-37DC-4199-9BD9-88DEE63FC59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{E246979D-5EE0-4685-AB7A-A1D38B2329C2}</c15:txfldGUID>
                      <c15:f>Diagramm!$I$56</c15:f>
                      <c15:dlblFieldTableCache>
                        <c:ptCount val="1"/>
                      </c15:dlblFieldTableCache>
                    </c15:dlblFTEntry>
                  </c15:dlblFieldTable>
                  <c15:showDataLabelsRange val="0"/>
                </c:ext>
                <c:ext xmlns:c16="http://schemas.microsoft.com/office/drawing/2014/chart" uri="{C3380CC4-5D6E-409C-BE32-E72D297353CC}">
                  <c16:uniqueId val="{0000000A-37DC-4199-9BD9-88DEE63FC59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{C311FD92-F5A1-49A8-870C-5B94B0717BD6}</c15:txfldGUID>
                      <c15:f>Diagramm!$I$57</c15:f>
                      <c15:dlblFieldTableCache>
                        <c:ptCount val="1"/>
                      </c15:dlblFieldTableCache>
                    </c15:dlblFTEntry>
                  </c15:dlblFieldTable>
                  <c15:showDataLabelsRange val="0"/>
                </c:ext>
                <c:ext xmlns:c16="http://schemas.microsoft.com/office/drawing/2014/chart" uri="{C3380CC4-5D6E-409C-BE32-E72D297353CC}">
                  <c16:uniqueId val="{0000000B-37DC-4199-9BD9-88DEE63FC59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{624FB773-2B9A-4EF6-8635-606B70E9681C}</c15:txfldGUID>
                      <c15:f>Diagramm!$I$58</c15:f>
                      <c15:dlblFieldTableCache>
                        <c:ptCount val="1"/>
                      </c15:dlblFieldTableCache>
                    </c15:dlblFTEntry>
                  </c15:dlblFieldTable>
                  <c15:showDataLabelsRange val="0"/>
                </c:ext>
                <c:ext xmlns:c16="http://schemas.microsoft.com/office/drawing/2014/chart" uri="{C3380CC4-5D6E-409C-BE32-E72D297353CC}">
                  <c16:uniqueId val="{0000000C-37DC-4199-9BD9-88DEE63FC59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{23B12283-6655-4F5B-84CB-835FD6CF127C}</c15:txfldGUID>
                      <c15:f>Diagramm!$I$59</c15:f>
                      <c15:dlblFieldTableCache>
                        <c:ptCount val="1"/>
                      </c15:dlblFieldTableCache>
                    </c15:dlblFTEntry>
                  </c15:dlblFieldTable>
                  <c15:showDataLabelsRange val="0"/>
                </c:ext>
                <c:ext xmlns:c16="http://schemas.microsoft.com/office/drawing/2014/chart" uri="{C3380CC4-5D6E-409C-BE32-E72D297353CC}">
                  <c16:uniqueId val="{0000000D-37DC-4199-9BD9-88DEE63FC59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{1314E58A-B0A1-4888-8803-A8E8F3E12DE8}</c15:txfldGUID>
                      <c15:f>Diagramm!$I$60</c15:f>
                      <c15:dlblFieldTableCache>
                        <c:ptCount val="1"/>
                      </c15:dlblFieldTableCache>
                    </c15:dlblFTEntry>
                  </c15:dlblFieldTable>
                  <c15:showDataLabelsRange val="0"/>
                </c:ext>
                <c:ext xmlns:c16="http://schemas.microsoft.com/office/drawing/2014/chart" uri="{C3380CC4-5D6E-409C-BE32-E72D297353CC}">
                  <c16:uniqueId val="{0000000E-37DC-4199-9BD9-88DEE63FC59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{FDD96CCB-7F5C-4044-B6CF-24AE26B5FFFF}</c15:txfldGUID>
                      <c15:f>Diagramm!$I$61</c15:f>
                      <c15:dlblFieldTableCache>
                        <c:ptCount val="1"/>
                      </c15:dlblFieldTableCache>
                    </c15:dlblFTEntry>
                  </c15:dlblFieldTable>
                  <c15:showDataLabelsRange val="0"/>
                </c:ext>
                <c:ext xmlns:c16="http://schemas.microsoft.com/office/drawing/2014/chart" uri="{C3380CC4-5D6E-409C-BE32-E72D297353CC}">
                  <c16:uniqueId val="{0000000F-37DC-4199-9BD9-88DEE63FC59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{31CF5747-83BD-4D39-A750-7EB281F29692}</c15:txfldGUID>
                      <c15:f>Diagramm!$I$62</c15:f>
                      <c15:dlblFieldTableCache>
                        <c:ptCount val="1"/>
                      </c15:dlblFieldTableCache>
                    </c15:dlblFTEntry>
                  </c15:dlblFieldTable>
                  <c15:showDataLabelsRange val="0"/>
                </c:ext>
                <c:ext xmlns:c16="http://schemas.microsoft.com/office/drawing/2014/chart" uri="{C3380CC4-5D6E-409C-BE32-E72D297353CC}">
                  <c16:uniqueId val="{00000010-37DC-4199-9BD9-88DEE63FC59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{8EE2ED58-A226-4351-8A8A-6B5D4B4E6937}</c15:txfldGUID>
                      <c15:f>Diagramm!$I$63</c15:f>
                      <c15:dlblFieldTableCache>
                        <c:ptCount val="1"/>
                      </c15:dlblFieldTableCache>
                    </c15:dlblFTEntry>
                  </c15:dlblFieldTable>
                  <c15:showDataLabelsRange val="0"/>
                </c:ext>
                <c:ext xmlns:c16="http://schemas.microsoft.com/office/drawing/2014/chart" uri="{C3380CC4-5D6E-409C-BE32-E72D297353CC}">
                  <c16:uniqueId val="{00000011-37DC-4199-9BD9-88DEE63FC59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{7F4DD46B-9524-46A3-A153-FB6729B38AB8}</c15:txfldGUID>
                      <c15:f>Diagramm!$I$64</c15:f>
                      <c15:dlblFieldTableCache>
                        <c:ptCount val="1"/>
                      </c15:dlblFieldTableCache>
                    </c15:dlblFTEntry>
                  </c15:dlblFieldTable>
                  <c15:showDataLabelsRange val="0"/>
                </c:ext>
                <c:ext xmlns:c16="http://schemas.microsoft.com/office/drawing/2014/chart" uri="{C3380CC4-5D6E-409C-BE32-E72D297353CC}">
                  <c16:uniqueId val="{00000012-37DC-4199-9BD9-88DEE63FC59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{1D97C85C-E4C8-4B2C-B7A7-F180FC3BEA57}</c15:txfldGUID>
                      <c15:f>Diagramm!$I$65</c15:f>
                      <c15:dlblFieldTableCache>
                        <c:ptCount val="1"/>
                      </c15:dlblFieldTableCache>
                    </c15:dlblFTEntry>
                  </c15:dlblFieldTable>
                  <c15:showDataLabelsRange val="0"/>
                </c:ext>
                <c:ext xmlns:c16="http://schemas.microsoft.com/office/drawing/2014/chart" uri="{C3380CC4-5D6E-409C-BE32-E72D297353CC}">
                  <c16:uniqueId val="{00000013-37DC-4199-9BD9-88DEE63FC59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{1ECEF229-E880-4373-B746-ABBC9891B225}</c15:txfldGUID>
                      <c15:f>Diagramm!$I$66</c15:f>
                      <c15:dlblFieldTableCache>
                        <c:ptCount val="1"/>
                      </c15:dlblFieldTableCache>
                    </c15:dlblFTEntry>
                  </c15:dlblFieldTable>
                  <c15:showDataLabelsRange val="0"/>
                </c:ext>
                <c:ext xmlns:c16="http://schemas.microsoft.com/office/drawing/2014/chart" uri="{C3380CC4-5D6E-409C-BE32-E72D297353CC}">
                  <c16:uniqueId val="{00000014-37DC-4199-9BD9-88DEE63FC59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{68F8CFEF-C3B4-49A4-82C1-E463D3A6DADD}</c15:txfldGUID>
                      <c15:f>Diagramm!$I$67</c15:f>
                      <c15:dlblFieldTableCache>
                        <c:ptCount val="1"/>
                      </c15:dlblFieldTableCache>
                    </c15:dlblFTEntry>
                  </c15:dlblFieldTable>
                  <c15:showDataLabelsRange val="0"/>
                </c:ext>
                <c:ext xmlns:c16="http://schemas.microsoft.com/office/drawing/2014/chart" uri="{C3380CC4-5D6E-409C-BE32-E72D297353CC}">
                  <c16:uniqueId val="{00000015-37DC-4199-9BD9-88DEE63FC5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DC-4199-9BD9-88DEE63FC59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{7EB7E89A-44A3-41D0-9DD3-927F2194F2F6}</c15:txfldGUID>
                      <c15:f>Diagramm!$K$46</c15:f>
                      <c15:dlblFieldTableCache>
                        <c:ptCount val="1"/>
                      </c15:dlblFieldTableCache>
                    </c15:dlblFTEntry>
                  </c15:dlblFieldTable>
                  <c15:showDataLabelsRange val="0"/>
                </c:ext>
                <c:ext xmlns:c16="http://schemas.microsoft.com/office/drawing/2014/chart" uri="{C3380CC4-5D6E-409C-BE32-E72D297353CC}">
                  <c16:uniqueId val="{00000017-37DC-4199-9BD9-88DEE63FC59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{5556C097-FC4C-4512-8692-62E8E534F90D}</c15:txfldGUID>
                      <c15:f>Diagramm!$K$47</c15:f>
                      <c15:dlblFieldTableCache>
                        <c:ptCount val="1"/>
                      </c15:dlblFieldTableCache>
                    </c15:dlblFTEntry>
                  </c15:dlblFieldTable>
                  <c15:showDataLabelsRange val="0"/>
                </c:ext>
                <c:ext xmlns:c16="http://schemas.microsoft.com/office/drawing/2014/chart" uri="{C3380CC4-5D6E-409C-BE32-E72D297353CC}">
                  <c16:uniqueId val="{00000018-37DC-4199-9BD9-88DEE63FC59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{B611632A-C867-40F4-8D75-85165BE1BF9D}</c15:txfldGUID>
                      <c15:f>Diagramm!$K$48</c15:f>
                      <c15:dlblFieldTableCache>
                        <c:ptCount val="1"/>
                      </c15:dlblFieldTableCache>
                    </c15:dlblFTEntry>
                  </c15:dlblFieldTable>
                  <c15:showDataLabelsRange val="0"/>
                </c:ext>
                <c:ext xmlns:c16="http://schemas.microsoft.com/office/drawing/2014/chart" uri="{C3380CC4-5D6E-409C-BE32-E72D297353CC}">
                  <c16:uniqueId val="{00000019-37DC-4199-9BD9-88DEE63FC59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{10D7E7E6-AF99-4857-B4DD-CC07AD8407A0}</c15:txfldGUID>
                      <c15:f>Diagramm!$K$49</c15:f>
                      <c15:dlblFieldTableCache>
                        <c:ptCount val="1"/>
                      </c15:dlblFieldTableCache>
                    </c15:dlblFTEntry>
                  </c15:dlblFieldTable>
                  <c15:showDataLabelsRange val="0"/>
                </c:ext>
                <c:ext xmlns:c16="http://schemas.microsoft.com/office/drawing/2014/chart" uri="{C3380CC4-5D6E-409C-BE32-E72D297353CC}">
                  <c16:uniqueId val="{0000001A-37DC-4199-9BD9-88DEE63FC59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{C3E01AFB-8DC9-4C75-883E-94872733FB01}</c15:txfldGUID>
                      <c15:f>Diagramm!$K$50</c15:f>
                      <c15:dlblFieldTableCache>
                        <c:ptCount val="1"/>
                      </c15:dlblFieldTableCache>
                    </c15:dlblFTEntry>
                  </c15:dlblFieldTable>
                  <c15:showDataLabelsRange val="0"/>
                </c:ext>
                <c:ext xmlns:c16="http://schemas.microsoft.com/office/drawing/2014/chart" uri="{C3380CC4-5D6E-409C-BE32-E72D297353CC}">
                  <c16:uniqueId val="{0000001B-37DC-4199-9BD9-88DEE63FC59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{02A86B4A-55C7-4D25-88D0-9409FCB990AB}</c15:txfldGUID>
                      <c15:f>Diagramm!$K$51</c15:f>
                      <c15:dlblFieldTableCache>
                        <c:ptCount val="1"/>
                      </c15:dlblFieldTableCache>
                    </c15:dlblFTEntry>
                  </c15:dlblFieldTable>
                  <c15:showDataLabelsRange val="0"/>
                </c:ext>
                <c:ext xmlns:c16="http://schemas.microsoft.com/office/drawing/2014/chart" uri="{C3380CC4-5D6E-409C-BE32-E72D297353CC}">
                  <c16:uniqueId val="{0000001C-37DC-4199-9BD9-88DEE63FC59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{F33ADC60-4CFD-43A6-8184-06B2ABAECFF2}</c15:txfldGUID>
                      <c15:f>Diagramm!$K$52</c15:f>
                      <c15:dlblFieldTableCache>
                        <c:ptCount val="1"/>
                      </c15:dlblFieldTableCache>
                    </c15:dlblFTEntry>
                  </c15:dlblFieldTable>
                  <c15:showDataLabelsRange val="0"/>
                </c:ext>
                <c:ext xmlns:c16="http://schemas.microsoft.com/office/drawing/2014/chart" uri="{C3380CC4-5D6E-409C-BE32-E72D297353CC}">
                  <c16:uniqueId val="{0000001D-37DC-4199-9BD9-88DEE63FC59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{19E88EA0-567A-48E4-8C1D-D27CFB365C41}</c15:txfldGUID>
                      <c15:f>Diagramm!$K$53</c15:f>
                      <c15:dlblFieldTableCache>
                        <c:ptCount val="1"/>
                      </c15:dlblFieldTableCache>
                    </c15:dlblFTEntry>
                  </c15:dlblFieldTable>
                  <c15:showDataLabelsRange val="0"/>
                </c:ext>
                <c:ext xmlns:c16="http://schemas.microsoft.com/office/drawing/2014/chart" uri="{C3380CC4-5D6E-409C-BE32-E72D297353CC}">
                  <c16:uniqueId val="{0000001E-37DC-4199-9BD9-88DEE63FC59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{2F4EFBC3-C0F4-49F5-89DE-EF619663CB9C}</c15:txfldGUID>
                      <c15:f>Diagramm!$K$54</c15:f>
                      <c15:dlblFieldTableCache>
                        <c:ptCount val="1"/>
                      </c15:dlblFieldTableCache>
                    </c15:dlblFTEntry>
                  </c15:dlblFieldTable>
                  <c15:showDataLabelsRange val="0"/>
                </c:ext>
                <c:ext xmlns:c16="http://schemas.microsoft.com/office/drawing/2014/chart" uri="{C3380CC4-5D6E-409C-BE32-E72D297353CC}">
                  <c16:uniqueId val="{0000001F-37DC-4199-9BD9-88DEE63FC59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{45228BD1-E8DB-4332-8EF9-6F0FE79F9990}</c15:txfldGUID>
                      <c15:f>Diagramm!$K$55</c15:f>
                      <c15:dlblFieldTableCache>
                        <c:ptCount val="1"/>
                      </c15:dlblFieldTableCache>
                    </c15:dlblFTEntry>
                  </c15:dlblFieldTable>
                  <c15:showDataLabelsRange val="0"/>
                </c:ext>
                <c:ext xmlns:c16="http://schemas.microsoft.com/office/drawing/2014/chart" uri="{C3380CC4-5D6E-409C-BE32-E72D297353CC}">
                  <c16:uniqueId val="{00000020-37DC-4199-9BD9-88DEE63FC59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{A1B468EA-E9C6-4C95-9CFE-770C30305BFB}</c15:txfldGUID>
                      <c15:f>Diagramm!$K$56</c15:f>
                      <c15:dlblFieldTableCache>
                        <c:ptCount val="1"/>
                      </c15:dlblFieldTableCache>
                    </c15:dlblFTEntry>
                  </c15:dlblFieldTable>
                  <c15:showDataLabelsRange val="0"/>
                </c:ext>
                <c:ext xmlns:c16="http://schemas.microsoft.com/office/drawing/2014/chart" uri="{C3380CC4-5D6E-409C-BE32-E72D297353CC}">
                  <c16:uniqueId val="{00000021-37DC-4199-9BD9-88DEE63FC59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{1485EB99-91B9-4DE0-82D7-AC9A9DDF63E2}</c15:txfldGUID>
                      <c15:f>Diagramm!$K$57</c15:f>
                      <c15:dlblFieldTableCache>
                        <c:ptCount val="1"/>
                      </c15:dlblFieldTableCache>
                    </c15:dlblFTEntry>
                  </c15:dlblFieldTable>
                  <c15:showDataLabelsRange val="0"/>
                </c:ext>
                <c:ext xmlns:c16="http://schemas.microsoft.com/office/drawing/2014/chart" uri="{C3380CC4-5D6E-409C-BE32-E72D297353CC}">
                  <c16:uniqueId val="{00000022-37DC-4199-9BD9-88DEE63FC59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{E638306C-7300-4B1C-8EDF-202AF47C6704}</c15:txfldGUID>
                      <c15:f>Diagramm!$K$58</c15:f>
                      <c15:dlblFieldTableCache>
                        <c:ptCount val="1"/>
                      </c15:dlblFieldTableCache>
                    </c15:dlblFTEntry>
                  </c15:dlblFieldTable>
                  <c15:showDataLabelsRange val="0"/>
                </c:ext>
                <c:ext xmlns:c16="http://schemas.microsoft.com/office/drawing/2014/chart" uri="{C3380CC4-5D6E-409C-BE32-E72D297353CC}">
                  <c16:uniqueId val="{00000023-37DC-4199-9BD9-88DEE63FC59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{35EE9E7A-413A-4AB5-BA28-D14BFA9B6F3C}</c15:txfldGUID>
                      <c15:f>Diagramm!$K$59</c15:f>
                      <c15:dlblFieldTableCache>
                        <c:ptCount val="1"/>
                      </c15:dlblFieldTableCache>
                    </c15:dlblFTEntry>
                  </c15:dlblFieldTable>
                  <c15:showDataLabelsRange val="0"/>
                </c:ext>
                <c:ext xmlns:c16="http://schemas.microsoft.com/office/drawing/2014/chart" uri="{C3380CC4-5D6E-409C-BE32-E72D297353CC}">
                  <c16:uniqueId val="{00000024-37DC-4199-9BD9-88DEE63FC59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{F280705D-133C-4067-83BD-99ACA6EC493E}</c15:txfldGUID>
                      <c15:f>Diagramm!$K$60</c15:f>
                      <c15:dlblFieldTableCache>
                        <c:ptCount val="1"/>
                      </c15:dlblFieldTableCache>
                    </c15:dlblFTEntry>
                  </c15:dlblFieldTable>
                  <c15:showDataLabelsRange val="0"/>
                </c:ext>
                <c:ext xmlns:c16="http://schemas.microsoft.com/office/drawing/2014/chart" uri="{C3380CC4-5D6E-409C-BE32-E72D297353CC}">
                  <c16:uniqueId val="{00000025-37DC-4199-9BD9-88DEE63FC59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{B02BC361-1C58-4027-9BE5-B8657255297A}</c15:txfldGUID>
                      <c15:f>Diagramm!$K$61</c15:f>
                      <c15:dlblFieldTableCache>
                        <c:ptCount val="1"/>
                      </c15:dlblFieldTableCache>
                    </c15:dlblFTEntry>
                  </c15:dlblFieldTable>
                  <c15:showDataLabelsRange val="0"/>
                </c:ext>
                <c:ext xmlns:c16="http://schemas.microsoft.com/office/drawing/2014/chart" uri="{C3380CC4-5D6E-409C-BE32-E72D297353CC}">
                  <c16:uniqueId val="{00000026-37DC-4199-9BD9-88DEE63FC59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{C477CC02-50A9-4960-B0ED-B0F4C2594BC4}</c15:txfldGUID>
                      <c15:f>Diagramm!$K$62</c15:f>
                      <c15:dlblFieldTableCache>
                        <c:ptCount val="1"/>
                      </c15:dlblFieldTableCache>
                    </c15:dlblFTEntry>
                  </c15:dlblFieldTable>
                  <c15:showDataLabelsRange val="0"/>
                </c:ext>
                <c:ext xmlns:c16="http://schemas.microsoft.com/office/drawing/2014/chart" uri="{C3380CC4-5D6E-409C-BE32-E72D297353CC}">
                  <c16:uniqueId val="{00000027-37DC-4199-9BD9-88DEE63FC59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{908C9A5A-8796-45D3-8BB5-1D88555C8A1C}</c15:txfldGUID>
                      <c15:f>Diagramm!$K$63</c15:f>
                      <c15:dlblFieldTableCache>
                        <c:ptCount val="1"/>
                      </c15:dlblFieldTableCache>
                    </c15:dlblFTEntry>
                  </c15:dlblFieldTable>
                  <c15:showDataLabelsRange val="0"/>
                </c:ext>
                <c:ext xmlns:c16="http://schemas.microsoft.com/office/drawing/2014/chart" uri="{C3380CC4-5D6E-409C-BE32-E72D297353CC}">
                  <c16:uniqueId val="{00000028-37DC-4199-9BD9-88DEE63FC59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{870D5197-FC90-4217-AB49-AFC24A6669D7}</c15:txfldGUID>
                      <c15:f>Diagramm!$K$64</c15:f>
                      <c15:dlblFieldTableCache>
                        <c:ptCount val="1"/>
                      </c15:dlblFieldTableCache>
                    </c15:dlblFTEntry>
                  </c15:dlblFieldTable>
                  <c15:showDataLabelsRange val="0"/>
                </c:ext>
                <c:ext xmlns:c16="http://schemas.microsoft.com/office/drawing/2014/chart" uri="{C3380CC4-5D6E-409C-BE32-E72D297353CC}">
                  <c16:uniqueId val="{00000029-37DC-4199-9BD9-88DEE63FC59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{290E6606-7107-42C4-AB3D-21B73FCFCE18}</c15:txfldGUID>
                      <c15:f>Diagramm!$K$65</c15:f>
                      <c15:dlblFieldTableCache>
                        <c:ptCount val="1"/>
                      </c15:dlblFieldTableCache>
                    </c15:dlblFTEntry>
                  </c15:dlblFieldTable>
                  <c15:showDataLabelsRange val="0"/>
                </c:ext>
                <c:ext xmlns:c16="http://schemas.microsoft.com/office/drawing/2014/chart" uri="{C3380CC4-5D6E-409C-BE32-E72D297353CC}">
                  <c16:uniqueId val="{0000002A-37DC-4199-9BD9-88DEE63FC59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{61E22F3C-C05E-4FA6-B90D-CB2BF70C1B55}</c15:txfldGUID>
                      <c15:f>Diagramm!$K$66</c15:f>
                      <c15:dlblFieldTableCache>
                        <c:ptCount val="1"/>
                      </c15:dlblFieldTableCache>
                    </c15:dlblFTEntry>
                  </c15:dlblFieldTable>
                  <c15:showDataLabelsRange val="0"/>
                </c:ext>
                <c:ext xmlns:c16="http://schemas.microsoft.com/office/drawing/2014/chart" uri="{C3380CC4-5D6E-409C-BE32-E72D297353CC}">
                  <c16:uniqueId val="{0000002B-37DC-4199-9BD9-88DEE63FC59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{EF72D30A-B5F9-4D1A-ACC1-D11C2AB08EA2}</c15:txfldGUID>
                      <c15:f>Diagramm!$K$67</c15:f>
                      <c15:dlblFieldTableCache>
                        <c:ptCount val="1"/>
                      </c15:dlblFieldTableCache>
                    </c15:dlblFTEntry>
                  </c15:dlblFieldTable>
                  <c15:showDataLabelsRange val="0"/>
                </c:ext>
                <c:ext xmlns:c16="http://schemas.microsoft.com/office/drawing/2014/chart" uri="{C3380CC4-5D6E-409C-BE32-E72D297353CC}">
                  <c16:uniqueId val="{0000002C-37DC-4199-9BD9-88DEE63FC5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DC-4199-9BD9-88DEE63FC59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{92C4EBA3-92E3-4339-A5CE-DB9E8106A5C3}</c15:txfldGUID>
                      <c15:f>Diagramm!$J$46</c15:f>
                      <c15:dlblFieldTableCache>
                        <c:ptCount val="1"/>
                      </c15:dlblFieldTableCache>
                    </c15:dlblFTEntry>
                  </c15:dlblFieldTable>
                  <c15:showDataLabelsRange val="0"/>
                </c:ext>
                <c:ext xmlns:c16="http://schemas.microsoft.com/office/drawing/2014/chart" uri="{C3380CC4-5D6E-409C-BE32-E72D297353CC}">
                  <c16:uniqueId val="{0000002E-37DC-4199-9BD9-88DEE63FC59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{3A310D1E-7404-4BDE-A513-350F47CC8C0A}</c15:txfldGUID>
                      <c15:f>Diagramm!$J$47</c15:f>
                      <c15:dlblFieldTableCache>
                        <c:ptCount val="1"/>
                      </c15:dlblFieldTableCache>
                    </c15:dlblFTEntry>
                  </c15:dlblFieldTable>
                  <c15:showDataLabelsRange val="0"/>
                </c:ext>
                <c:ext xmlns:c16="http://schemas.microsoft.com/office/drawing/2014/chart" uri="{C3380CC4-5D6E-409C-BE32-E72D297353CC}">
                  <c16:uniqueId val="{0000002F-37DC-4199-9BD9-88DEE63FC59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{A15DCAB0-340F-4A28-94A5-F2473720BC48}</c15:txfldGUID>
                      <c15:f>Diagramm!$J$48</c15:f>
                      <c15:dlblFieldTableCache>
                        <c:ptCount val="1"/>
                      </c15:dlblFieldTableCache>
                    </c15:dlblFTEntry>
                  </c15:dlblFieldTable>
                  <c15:showDataLabelsRange val="0"/>
                </c:ext>
                <c:ext xmlns:c16="http://schemas.microsoft.com/office/drawing/2014/chart" uri="{C3380CC4-5D6E-409C-BE32-E72D297353CC}">
                  <c16:uniqueId val="{00000030-37DC-4199-9BD9-88DEE63FC59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{AB1568EC-3FDE-47B3-9C03-78A3E6B35F93}</c15:txfldGUID>
                      <c15:f>Diagramm!$J$49</c15:f>
                      <c15:dlblFieldTableCache>
                        <c:ptCount val="1"/>
                      </c15:dlblFieldTableCache>
                    </c15:dlblFTEntry>
                  </c15:dlblFieldTable>
                  <c15:showDataLabelsRange val="0"/>
                </c:ext>
                <c:ext xmlns:c16="http://schemas.microsoft.com/office/drawing/2014/chart" uri="{C3380CC4-5D6E-409C-BE32-E72D297353CC}">
                  <c16:uniqueId val="{00000031-37DC-4199-9BD9-88DEE63FC59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{4A225029-6D16-4E11-BE67-94A7DEF0904E}</c15:txfldGUID>
                      <c15:f>Diagramm!$J$50</c15:f>
                      <c15:dlblFieldTableCache>
                        <c:ptCount val="1"/>
                      </c15:dlblFieldTableCache>
                    </c15:dlblFTEntry>
                  </c15:dlblFieldTable>
                  <c15:showDataLabelsRange val="0"/>
                </c:ext>
                <c:ext xmlns:c16="http://schemas.microsoft.com/office/drawing/2014/chart" uri="{C3380CC4-5D6E-409C-BE32-E72D297353CC}">
                  <c16:uniqueId val="{00000032-37DC-4199-9BD9-88DEE63FC59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{24DE8FF8-5CA5-4AF4-8C7D-F21C33D62389}</c15:txfldGUID>
                      <c15:f>Diagramm!$J$51</c15:f>
                      <c15:dlblFieldTableCache>
                        <c:ptCount val="1"/>
                      </c15:dlblFieldTableCache>
                    </c15:dlblFTEntry>
                  </c15:dlblFieldTable>
                  <c15:showDataLabelsRange val="0"/>
                </c:ext>
                <c:ext xmlns:c16="http://schemas.microsoft.com/office/drawing/2014/chart" uri="{C3380CC4-5D6E-409C-BE32-E72D297353CC}">
                  <c16:uniqueId val="{00000033-37DC-4199-9BD9-88DEE63FC59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{AE25222F-6EE0-40CD-8CAB-B5B5397A6785}</c15:txfldGUID>
                      <c15:f>Diagramm!$J$52</c15:f>
                      <c15:dlblFieldTableCache>
                        <c:ptCount val="1"/>
                      </c15:dlblFieldTableCache>
                    </c15:dlblFTEntry>
                  </c15:dlblFieldTable>
                  <c15:showDataLabelsRange val="0"/>
                </c:ext>
                <c:ext xmlns:c16="http://schemas.microsoft.com/office/drawing/2014/chart" uri="{C3380CC4-5D6E-409C-BE32-E72D297353CC}">
                  <c16:uniqueId val="{00000034-37DC-4199-9BD9-88DEE63FC59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{87A997F9-ADD7-48DC-8360-02B65D703A98}</c15:txfldGUID>
                      <c15:f>Diagramm!$J$53</c15:f>
                      <c15:dlblFieldTableCache>
                        <c:ptCount val="1"/>
                      </c15:dlblFieldTableCache>
                    </c15:dlblFTEntry>
                  </c15:dlblFieldTable>
                  <c15:showDataLabelsRange val="0"/>
                </c:ext>
                <c:ext xmlns:c16="http://schemas.microsoft.com/office/drawing/2014/chart" uri="{C3380CC4-5D6E-409C-BE32-E72D297353CC}">
                  <c16:uniqueId val="{00000035-37DC-4199-9BD9-88DEE63FC59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{2B1E5257-6A7F-4417-BB5B-FB758F2BE9A0}</c15:txfldGUID>
                      <c15:f>Diagramm!$J$54</c15:f>
                      <c15:dlblFieldTableCache>
                        <c:ptCount val="1"/>
                      </c15:dlblFieldTableCache>
                    </c15:dlblFTEntry>
                  </c15:dlblFieldTable>
                  <c15:showDataLabelsRange val="0"/>
                </c:ext>
                <c:ext xmlns:c16="http://schemas.microsoft.com/office/drawing/2014/chart" uri="{C3380CC4-5D6E-409C-BE32-E72D297353CC}">
                  <c16:uniqueId val="{00000036-37DC-4199-9BD9-88DEE63FC59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{35AF3D6B-86EC-49E2-B2F0-B47DF0061D50}</c15:txfldGUID>
                      <c15:f>Diagramm!$J$55</c15:f>
                      <c15:dlblFieldTableCache>
                        <c:ptCount val="1"/>
                      </c15:dlblFieldTableCache>
                    </c15:dlblFTEntry>
                  </c15:dlblFieldTable>
                  <c15:showDataLabelsRange val="0"/>
                </c:ext>
                <c:ext xmlns:c16="http://schemas.microsoft.com/office/drawing/2014/chart" uri="{C3380CC4-5D6E-409C-BE32-E72D297353CC}">
                  <c16:uniqueId val="{00000037-37DC-4199-9BD9-88DEE63FC59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{DAC93002-33CF-4EDE-962B-6DBFE85C977B}</c15:txfldGUID>
                      <c15:f>Diagramm!$J$56</c15:f>
                      <c15:dlblFieldTableCache>
                        <c:ptCount val="1"/>
                      </c15:dlblFieldTableCache>
                    </c15:dlblFTEntry>
                  </c15:dlblFieldTable>
                  <c15:showDataLabelsRange val="0"/>
                </c:ext>
                <c:ext xmlns:c16="http://schemas.microsoft.com/office/drawing/2014/chart" uri="{C3380CC4-5D6E-409C-BE32-E72D297353CC}">
                  <c16:uniqueId val="{00000038-37DC-4199-9BD9-88DEE63FC59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{ABEC2308-A487-4687-8249-3E26D94C76BF}</c15:txfldGUID>
                      <c15:f>Diagramm!$J$57</c15:f>
                      <c15:dlblFieldTableCache>
                        <c:ptCount val="1"/>
                      </c15:dlblFieldTableCache>
                    </c15:dlblFTEntry>
                  </c15:dlblFieldTable>
                  <c15:showDataLabelsRange val="0"/>
                </c:ext>
                <c:ext xmlns:c16="http://schemas.microsoft.com/office/drawing/2014/chart" uri="{C3380CC4-5D6E-409C-BE32-E72D297353CC}">
                  <c16:uniqueId val="{00000039-37DC-4199-9BD9-88DEE63FC59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{88AE9C4D-66BC-4EFE-AF4D-80838FEF5C8F}</c15:txfldGUID>
                      <c15:f>Diagramm!$J$58</c15:f>
                      <c15:dlblFieldTableCache>
                        <c:ptCount val="1"/>
                      </c15:dlblFieldTableCache>
                    </c15:dlblFTEntry>
                  </c15:dlblFieldTable>
                  <c15:showDataLabelsRange val="0"/>
                </c:ext>
                <c:ext xmlns:c16="http://schemas.microsoft.com/office/drawing/2014/chart" uri="{C3380CC4-5D6E-409C-BE32-E72D297353CC}">
                  <c16:uniqueId val="{0000003A-37DC-4199-9BD9-88DEE63FC59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{EFA30A32-7D95-48F8-B917-837C60CEFA9C}</c15:txfldGUID>
                      <c15:f>Diagramm!$J$59</c15:f>
                      <c15:dlblFieldTableCache>
                        <c:ptCount val="1"/>
                      </c15:dlblFieldTableCache>
                    </c15:dlblFTEntry>
                  </c15:dlblFieldTable>
                  <c15:showDataLabelsRange val="0"/>
                </c:ext>
                <c:ext xmlns:c16="http://schemas.microsoft.com/office/drawing/2014/chart" uri="{C3380CC4-5D6E-409C-BE32-E72D297353CC}">
                  <c16:uniqueId val="{0000003B-37DC-4199-9BD9-88DEE63FC59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{A5DC8258-AA32-4FB9-84B4-30FE831D04D3}</c15:txfldGUID>
                      <c15:f>Diagramm!$J$60</c15:f>
                      <c15:dlblFieldTableCache>
                        <c:ptCount val="1"/>
                      </c15:dlblFieldTableCache>
                    </c15:dlblFTEntry>
                  </c15:dlblFieldTable>
                  <c15:showDataLabelsRange val="0"/>
                </c:ext>
                <c:ext xmlns:c16="http://schemas.microsoft.com/office/drawing/2014/chart" uri="{C3380CC4-5D6E-409C-BE32-E72D297353CC}">
                  <c16:uniqueId val="{0000003C-37DC-4199-9BD9-88DEE63FC59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{D9BDCFAC-3822-4140-B270-0B85273FE5FE}</c15:txfldGUID>
                      <c15:f>Diagramm!$J$61</c15:f>
                      <c15:dlblFieldTableCache>
                        <c:ptCount val="1"/>
                      </c15:dlblFieldTableCache>
                    </c15:dlblFTEntry>
                  </c15:dlblFieldTable>
                  <c15:showDataLabelsRange val="0"/>
                </c:ext>
                <c:ext xmlns:c16="http://schemas.microsoft.com/office/drawing/2014/chart" uri="{C3380CC4-5D6E-409C-BE32-E72D297353CC}">
                  <c16:uniqueId val="{0000003D-37DC-4199-9BD9-88DEE63FC59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{2BE993DC-63AB-46B0-9EE1-26857BB7D9E6}</c15:txfldGUID>
                      <c15:f>Diagramm!$J$62</c15:f>
                      <c15:dlblFieldTableCache>
                        <c:ptCount val="1"/>
                      </c15:dlblFieldTableCache>
                    </c15:dlblFTEntry>
                  </c15:dlblFieldTable>
                  <c15:showDataLabelsRange val="0"/>
                </c:ext>
                <c:ext xmlns:c16="http://schemas.microsoft.com/office/drawing/2014/chart" uri="{C3380CC4-5D6E-409C-BE32-E72D297353CC}">
                  <c16:uniqueId val="{0000003E-37DC-4199-9BD9-88DEE63FC59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{E307434B-32B5-47C2-9C75-B7393FE0225A}</c15:txfldGUID>
                      <c15:f>Diagramm!$J$63</c15:f>
                      <c15:dlblFieldTableCache>
                        <c:ptCount val="1"/>
                      </c15:dlblFieldTableCache>
                    </c15:dlblFTEntry>
                  </c15:dlblFieldTable>
                  <c15:showDataLabelsRange val="0"/>
                </c:ext>
                <c:ext xmlns:c16="http://schemas.microsoft.com/office/drawing/2014/chart" uri="{C3380CC4-5D6E-409C-BE32-E72D297353CC}">
                  <c16:uniqueId val="{0000003F-37DC-4199-9BD9-88DEE63FC59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{4E47CF30-70F6-4FC2-96C3-D7ACBE022BF7}</c15:txfldGUID>
                      <c15:f>Diagramm!$J$64</c15:f>
                      <c15:dlblFieldTableCache>
                        <c:ptCount val="1"/>
                      </c15:dlblFieldTableCache>
                    </c15:dlblFTEntry>
                  </c15:dlblFieldTable>
                  <c15:showDataLabelsRange val="0"/>
                </c:ext>
                <c:ext xmlns:c16="http://schemas.microsoft.com/office/drawing/2014/chart" uri="{C3380CC4-5D6E-409C-BE32-E72D297353CC}">
                  <c16:uniqueId val="{00000040-37DC-4199-9BD9-88DEE63FC59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{D18D2490-78C2-41DC-8D6E-6DC44F6D91FF}</c15:txfldGUID>
                      <c15:f>Diagramm!$J$65</c15:f>
                      <c15:dlblFieldTableCache>
                        <c:ptCount val="1"/>
                      </c15:dlblFieldTableCache>
                    </c15:dlblFTEntry>
                  </c15:dlblFieldTable>
                  <c15:showDataLabelsRange val="0"/>
                </c:ext>
                <c:ext xmlns:c16="http://schemas.microsoft.com/office/drawing/2014/chart" uri="{C3380CC4-5D6E-409C-BE32-E72D297353CC}">
                  <c16:uniqueId val="{00000041-37DC-4199-9BD9-88DEE63FC59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{D538BB11-027A-4B20-970C-9A33300C20E0}</c15:txfldGUID>
                      <c15:f>Diagramm!$J$66</c15:f>
                      <c15:dlblFieldTableCache>
                        <c:ptCount val="1"/>
                      </c15:dlblFieldTableCache>
                    </c15:dlblFTEntry>
                  </c15:dlblFieldTable>
                  <c15:showDataLabelsRange val="0"/>
                </c:ext>
                <c:ext xmlns:c16="http://schemas.microsoft.com/office/drawing/2014/chart" uri="{C3380CC4-5D6E-409C-BE32-E72D297353CC}">
                  <c16:uniqueId val="{00000042-37DC-4199-9BD9-88DEE63FC59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{9F5CB8B5-DDDF-4DF4-8258-C14A1D05AC94}</c15:txfldGUID>
                      <c15:f>Diagramm!$J$67</c15:f>
                      <c15:dlblFieldTableCache>
                        <c:ptCount val="1"/>
                      </c15:dlblFieldTableCache>
                    </c15:dlblFTEntry>
                  </c15:dlblFieldTable>
                  <c15:showDataLabelsRange val="0"/>
                </c:ext>
                <c:ext xmlns:c16="http://schemas.microsoft.com/office/drawing/2014/chart" uri="{C3380CC4-5D6E-409C-BE32-E72D297353CC}">
                  <c16:uniqueId val="{00000043-37DC-4199-9BD9-88DEE63FC5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DC-4199-9BD9-88DEE63FC59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19-4D39-81E1-24C5CA9FE0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19-4D39-81E1-24C5CA9FE0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19-4D39-81E1-24C5CA9FE0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19-4D39-81E1-24C5CA9FE0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19-4D39-81E1-24C5CA9FE0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19-4D39-81E1-24C5CA9FE0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19-4D39-81E1-24C5CA9FE0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19-4D39-81E1-24C5CA9FE0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19-4D39-81E1-24C5CA9FE0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19-4D39-81E1-24C5CA9FE0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19-4D39-81E1-24C5CA9FE0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19-4D39-81E1-24C5CA9FE0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19-4D39-81E1-24C5CA9FE0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19-4D39-81E1-24C5CA9FE0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419-4D39-81E1-24C5CA9FE0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419-4D39-81E1-24C5CA9FE0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19-4D39-81E1-24C5CA9FE0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19-4D39-81E1-24C5CA9FE0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419-4D39-81E1-24C5CA9FE0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19-4D39-81E1-24C5CA9FE0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19-4D39-81E1-24C5CA9FE0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419-4D39-81E1-24C5CA9FE0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19-4D39-81E1-24C5CA9FE0C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419-4D39-81E1-24C5CA9FE0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419-4D39-81E1-24C5CA9FE0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419-4D39-81E1-24C5CA9FE0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419-4D39-81E1-24C5CA9FE0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419-4D39-81E1-24C5CA9FE0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419-4D39-81E1-24C5CA9FE0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419-4D39-81E1-24C5CA9FE0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419-4D39-81E1-24C5CA9FE0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419-4D39-81E1-24C5CA9FE0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419-4D39-81E1-24C5CA9FE0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419-4D39-81E1-24C5CA9FE0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419-4D39-81E1-24C5CA9FE0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419-4D39-81E1-24C5CA9FE0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419-4D39-81E1-24C5CA9FE0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419-4D39-81E1-24C5CA9FE0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419-4D39-81E1-24C5CA9FE0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419-4D39-81E1-24C5CA9FE0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419-4D39-81E1-24C5CA9FE0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419-4D39-81E1-24C5CA9FE0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419-4D39-81E1-24C5CA9FE0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419-4D39-81E1-24C5CA9FE0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419-4D39-81E1-24C5CA9FE0C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19-4D39-81E1-24C5CA9FE0C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419-4D39-81E1-24C5CA9FE0C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419-4D39-81E1-24C5CA9FE0C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419-4D39-81E1-24C5CA9FE0C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419-4D39-81E1-24C5CA9FE0C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419-4D39-81E1-24C5CA9FE0C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419-4D39-81E1-24C5CA9FE0C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419-4D39-81E1-24C5CA9FE0C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419-4D39-81E1-24C5CA9FE0C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419-4D39-81E1-24C5CA9FE0C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419-4D39-81E1-24C5CA9FE0C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419-4D39-81E1-24C5CA9FE0C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419-4D39-81E1-24C5CA9FE0C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419-4D39-81E1-24C5CA9FE0C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419-4D39-81E1-24C5CA9FE0C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419-4D39-81E1-24C5CA9FE0C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419-4D39-81E1-24C5CA9FE0C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419-4D39-81E1-24C5CA9FE0C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419-4D39-81E1-24C5CA9FE0C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419-4D39-81E1-24C5CA9FE0C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419-4D39-81E1-24C5CA9FE0C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419-4D39-81E1-24C5CA9FE0C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419-4D39-81E1-24C5CA9FE0C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19-4D39-81E1-24C5CA9FE0C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100.87559808612441</c:v>
                </c:pt>
                <c:pt idx="2">
                  <c:v>102.47846889952153</c:v>
                </c:pt>
                <c:pt idx="3">
                  <c:v>101.16267942583733</c:v>
                </c:pt>
                <c:pt idx="4">
                  <c:v>102.29665071770336</c:v>
                </c:pt>
                <c:pt idx="5">
                  <c:v>102.28708133971291</c:v>
                </c:pt>
                <c:pt idx="6">
                  <c:v>103.58851674641147</c:v>
                </c:pt>
                <c:pt idx="7">
                  <c:v>102.33014354066985</c:v>
                </c:pt>
                <c:pt idx="8">
                  <c:v>102.69377990430621</c:v>
                </c:pt>
                <c:pt idx="9">
                  <c:v>102.7511961722488</c:v>
                </c:pt>
                <c:pt idx="10">
                  <c:v>104.1244019138756</c:v>
                </c:pt>
                <c:pt idx="11">
                  <c:v>103.44976076555024</c:v>
                </c:pt>
                <c:pt idx="12">
                  <c:v>103.37320574162678</c:v>
                </c:pt>
                <c:pt idx="13">
                  <c:v>103.79425837320575</c:v>
                </c:pt>
                <c:pt idx="14">
                  <c:v>105.42583732057416</c:v>
                </c:pt>
                <c:pt idx="15">
                  <c:v>105.44497607655504</c:v>
                </c:pt>
                <c:pt idx="16">
                  <c:v>105.76555023923444</c:v>
                </c:pt>
                <c:pt idx="17">
                  <c:v>106.15311004784689</c:v>
                </c:pt>
                <c:pt idx="18">
                  <c:v>108.26315789473684</c:v>
                </c:pt>
                <c:pt idx="19">
                  <c:v>107.18181818181817</c:v>
                </c:pt>
                <c:pt idx="20">
                  <c:v>106.58851674641147</c:v>
                </c:pt>
                <c:pt idx="21">
                  <c:v>106.02870813397129</c:v>
                </c:pt>
                <c:pt idx="22">
                  <c:v>106.92344497607655</c:v>
                </c:pt>
                <c:pt idx="23">
                  <c:v>105.61722488038276</c:v>
                </c:pt>
                <c:pt idx="24">
                  <c:v>104.10047846889951</c:v>
                </c:pt>
              </c:numCache>
            </c:numRef>
          </c:val>
          <c:smooth val="0"/>
          <c:extLst>
            <c:ext xmlns:c16="http://schemas.microsoft.com/office/drawing/2014/chart" uri="{C3380CC4-5D6E-409C-BE32-E72D297353CC}">
              <c16:uniqueId val="{00000000-099C-422C-A105-61E298490F8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103.73333333333335</c:v>
                </c:pt>
                <c:pt idx="2">
                  <c:v>108.85333333333334</c:v>
                </c:pt>
                <c:pt idx="3">
                  <c:v>105.22666666666667</c:v>
                </c:pt>
                <c:pt idx="4">
                  <c:v>103.41333333333334</c:v>
                </c:pt>
                <c:pt idx="5">
                  <c:v>107.2</c:v>
                </c:pt>
                <c:pt idx="6">
                  <c:v>110.66666666666667</c:v>
                </c:pt>
                <c:pt idx="7">
                  <c:v>107.89333333333333</c:v>
                </c:pt>
                <c:pt idx="8">
                  <c:v>107.73333333333332</c:v>
                </c:pt>
                <c:pt idx="9">
                  <c:v>109.97333333333333</c:v>
                </c:pt>
                <c:pt idx="10">
                  <c:v>114.24000000000001</c:v>
                </c:pt>
                <c:pt idx="11">
                  <c:v>113.6</c:v>
                </c:pt>
                <c:pt idx="12">
                  <c:v>113.6</c:v>
                </c:pt>
                <c:pt idx="13">
                  <c:v>114.34666666666666</c:v>
                </c:pt>
                <c:pt idx="14">
                  <c:v>117.12</c:v>
                </c:pt>
                <c:pt idx="15">
                  <c:v>115.30666666666667</c:v>
                </c:pt>
                <c:pt idx="16">
                  <c:v>115.68</c:v>
                </c:pt>
                <c:pt idx="17">
                  <c:v>119.52000000000001</c:v>
                </c:pt>
                <c:pt idx="18">
                  <c:v>118.82666666666665</c:v>
                </c:pt>
                <c:pt idx="19">
                  <c:v>119.62666666666667</c:v>
                </c:pt>
                <c:pt idx="20">
                  <c:v>116.16</c:v>
                </c:pt>
                <c:pt idx="21">
                  <c:v>117.75999999999999</c:v>
                </c:pt>
                <c:pt idx="22">
                  <c:v>120.21333333333332</c:v>
                </c:pt>
                <c:pt idx="23">
                  <c:v>117.49333333333334</c:v>
                </c:pt>
                <c:pt idx="24">
                  <c:v>112.00000000000001</c:v>
                </c:pt>
              </c:numCache>
            </c:numRef>
          </c:val>
          <c:smooth val="0"/>
          <c:extLst>
            <c:ext xmlns:c16="http://schemas.microsoft.com/office/drawing/2014/chart" uri="{C3380CC4-5D6E-409C-BE32-E72D297353CC}">
              <c16:uniqueId val="{00000001-099C-422C-A105-61E298490F8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102.74282838449923</c:v>
                </c:pt>
                <c:pt idx="2">
                  <c:v>100.90588827377958</c:v>
                </c:pt>
                <c:pt idx="3">
                  <c:v>99.320583794665325</c:v>
                </c:pt>
                <c:pt idx="4">
                  <c:v>96.703573225968796</c:v>
                </c:pt>
                <c:pt idx="5">
                  <c:v>98.389531957725211</c:v>
                </c:pt>
                <c:pt idx="6">
                  <c:v>97.23200805234022</c:v>
                </c:pt>
                <c:pt idx="7">
                  <c:v>95.294413688978366</c:v>
                </c:pt>
                <c:pt idx="8">
                  <c:v>95.67186713638651</c:v>
                </c:pt>
                <c:pt idx="9">
                  <c:v>98.867639657775541</c:v>
                </c:pt>
                <c:pt idx="10">
                  <c:v>96.577755410166077</c:v>
                </c:pt>
                <c:pt idx="11">
                  <c:v>95.873175641670855</c:v>
                </c:pt>
                <c:pt idx="12">
                  <c:v>95.067941620533475</c:v>
                </c:pt>
                <c:pt idx="13">
                  <c:v>98.314041268243585</c:v>
                </c:pt>
                <c:pt idx="14">
                  <c:v>96.175138399597387</c:v>
                </c:pt>
                <c:pt idx="15">
                  <c:v>95.998993457473574</c:v>
                </c:pt>
                <c:pt idx="16">
                  <c:v>96.250629089079013</c:v>
                </c:pt>
                <c:pt idx="17">
                  <c:v>97.735279315551082</c:v>
                </c:pt>
                <c:pt idx="18">
                  <c:v>96.175138399597387</c:v>
                </c:pt>
                <c:pt idx="19">
                  <c:v>94.765978862606943</c:v>
                </c:pt>
                <c:pt idx="20">
                  <c:v>93.004529441368902</c:v>
                </c:pt>
                <c:pt idx="21">
                  <c:v>94.942123804730755</c:v>
                </c:pt>
                <c:pt idx="22">
                  <c:v>93.155510820332154</c:v>
                </c:pt>
                <c:pt idx="23">
                  <c:v>92.249622546552587</c:v>
                </c:pt>
                <c:pt idx="24">
                  <c:v>90.261701056869654</c:v>
                </c:pt>
              </c:numCache>
            </c:numRef>
          </c:val>
          <c:smooth val="0"/>
          <c:extLst>
            <c:ext xmlns:c16="http://schemas.microsoft.com/office/drawing/2014/chart" uri="{C3380CC4-5D6E-409C-BE32-E72D297353CC}">
              <c16:uniqueId val="{00000002-099C-422C-A105-61E298490F8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99C-422C-A105-61E298490F8B}"/>
                </c:ext>
              </c:extLst>
            </c:dLbl>
            <c:dLbl>
              <c:idx val="1"/>
              <c:delete val="1"/>
              <c:extLst>
                <c:ext xmlns:c15="http://schemas.microsoft.com/office/drawing/2012/chart" uri="{CE6537A1-D6FC-4f65-9D91-7224C49458BB}"/>
                <c:ext xmlns:c16="http://schemas.microsoft.com/office/drawing/2014/chart" uri="{C3380CC4-5D6E-409C-BE32-E72D297353CC}">
                  <c16:uniqueId val="{00000004-099C-422C-A105-61E298490F8B}"/>
                </c:ext>
              </c:extLst>
            </c:dLbl>
            <c:dLbl>
              <c:idx val="2"/>
              <c:delete val="1"/>
              <c:extLst>
                <c:ext xmlns:c15="http://schemas.microsoft.com/office/drawing/2012/chart" uri="{CE6537A1-D6FC-4f65-9D91-7224C49458BB}"/>
                <c:ext xmlns:c16="http://schemas.microsoft.com/office/drawing/2014/chart" uri="{C3380CC4-5D6E-409C-BE32-E72D297353CC}">
                  <c16:uniqueId val="{00000005-099C-422C-A105-61E298490F8B}"/>
                </c:ext>
              </c:extLst>
            </c:dLbl>
            <c:dLbl>
              <c:idx val="3"/>
              <c:delete val="1"/>
              <c:extLst>
                <c:ext xmlns:c15="http://schemas.microsoft.com/office/drawing/2012/chart" uri="{CE6537A1-D6FC-4f65-9D91-7224C49458BB}"/>
                <c:ext xmlns:c16="http://schemas.microsoft.com/office/drawing/2014/chart" uri="{C3380CC4-5D6E-409C-BE32-E72D297353CC}">
                  <c16:uniqueId val="{00000006-099C-422C-A105-61E298490F8B}"/>
                </c:ext>
              </c:extLst>
            </c:dLbl>
            <c:dLbl>
              <c:idx val="4"/>
              <c:delete val="1"/>
              <c:extLst>
                <c:ext xmlns:c15="http://schemas.microsoft.com/office/drawing/2012/chart" uri="{CE6537A1-D6FC-4f65-9D91-7224C49458BB}"/>
                <c:ext xmlns:c16="http://schemas.microsoft.com/office/drawing/2014/chart" uri="{C3380CC4-5D6E-409C-BE32-E72D297353CC}">
                  <c16:uniqueId val="{00000007-099C-422C-A105-61E298490F8B}"/>
                </c:ext>
              </c:extLst>
            </c:dLbl>
            <c:dLbl>
              <c:idx val="5"/>
              <c:delete val="1"/>
              <c:extLst>
                <c:ext xmlns:c15="http://schemas.microsoft.com/office/drawing/2012/chart" uri="{CE6537A1-D6FC-4f65-9D91-7224C49458BB}"/>
                <c:ext xmlns:c16="http://schemas.microsoft.com/office/drawing/2014/chart" uri="{C3380CC4-5D6E-409C-BE32-E72D297353CC}">
                  <c16:uniqueId val="{00000008-099C-422C-A105-61E298490F8B}"/>
                </c:ext>
              </c:extLst>
            </c:dLbl>
            <c:dLbl>
              <c:idx val="6"/>
              <c:delete val="1"/>
              <c:extLst>
                <c:ext xmlns:c15="http://schemas.microsoft.com/office/drawing/2012/chart" uri="{CE6537A1-D6FC-4f65-9D91-7224C49458BB}"/>
                <c:ext xmlns:c16="http://schemas.microsoft.com/office/drawing/2014/chart" uri="{C3380CC4-5D6E-409C-BE32-E72D297353CC}">
                  <c16:uniqueId val="{00000009-099C-422C-A105-61E298490F8B}"/>
                </c:ext>
              </c:extLst>
            </c:dLbl>
            <c:dLbl>
              <c:idx val="7"/>
              <c:delete val="1"/>
              <c:extLst>
                <c:ext xmlns:c15="http://schemas.microsoft.com/office/drawing/2012/chart" uri="{CE6537A1-D6FC-4f65-9D91-7224C49458BB}"/>
                <c:ext xmlns:c16="http://schemas.microsoft.com/office/drawing/2014/chart" uri="{C3380CC4-5D6E-409C-BE32-E72D297353CC}">
                  <c16:uniqueId val="{0000000A-099C-422C-A105-61E298490F8B}"/>
                </c:ext>
              </c:extLst>
            </c:dLbl>
            <c:dLbl>
              <c:idx val="8"/>
              <c:delete val="1"/>
              <c:extLst>
                <c:ext xmlns:c15="http://schemas.microsoft.com/office/drawing/2012/chart" uri="{CE6537A1-D6FC-4f65-9D91-7224C49458BB}"/>
                <c:ext xmlns:c16="http://schemas.microsoft.com/office/drawing/2014/chart" uri="{C3380CC4-5D6E-409C-BE32-E72D297353CC}">
                  <c16:uniqueId val="{0000000B-099C-422C-A105-61E298490F8B}"/>
                </c:ext>
              </c:extLst>
            </c:dLbl>
            <c:dLbl>
              <c:idx val="9"/>
              <c:delete val="1"/>
              <c:extLst>
                <c:ext xmlns:c15="http://schemas.microsoft.com/office/drawing/2012/chart" uri="{CE6537A1-D6FC-4f65-9D91-7224C49458BB}"/>
                <c:ext xmlns:c16="http://schemas.microsoft.com/office/drawing/2014/chart" uri="{C3380CC4-5D6E-409C-BE32-E72D297353CC}">
                  <c16:uniqueId val="{0000000C-099C-422C-A105-61E298490F8B}"/>
                </c:ext>
              </c:extLst>
            </c:dLbl>
            <c:dLbl>
              <c:idx val="10"/>
              <c:delete val="1"/>
              <c:extLst>
                <c:ext xmlns:c15="http://schemas.microsoft.com/office/drawing/2012/chart" uri="{CE6537A1-D6FC-4f65-9D91-7224C49458BB}"/>
                <c:ext xmlns:c16="http://schemas.microsoft.com/office/drawing/2014/chart" uri="{C3380CC4-5D6E-409C-BE32-E72D297353CC}">
                  <c16:uniqueId val="{0000000D-099C-422C-A105-61E298490F8B}"/>
                </c:ext>
              </c:extLst>
            </c:dLbl>
            <c:dLbl>
              <c:idx val="11"/>
              <c:delete val="1"/>
              <c:extLst>
                <c:ext xmlns:c15="http://schemas.microsoft.com/office/drawing/2012/chart" uri="{CE6537A1-D6FC-4f65-9D91-7224C49458BB}"/>
                <c:ext xmlns:c16="http://schemas.microsoft.com/office/drawing/2014/chart" uri="{C3380CC4-5D6E-409C-BE32-E72D297353CC}">
                  <c16:uniqueId val="{0000000E-099C-422C-A105-61E298490F8B}"/>
                </c:ext>
              </c:extLst>
            </c:dLbl>
            <c:dLbl>
              <c:idx val="12"/>
              <c:delete val="1"/>
              <c:extLst>
                <c:ext xmlns:c15="http://schemas.microsoft.com/office/drawing/2012/chart" uri="{CE6537A1-D6FC-4f65-9D91-7224C49458BB}"/>
                <c:ext xmlns:c16="http://schemas.microsoft.com/office/drawing/2014/chart" uri="{C3380CC4-5D6E-409C-BE32-E72D297353CC}">
                  <c16:uniqueId val="{0000000F-099C-422C-A105-61E298490F8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9C-422C-A105-61E298490F8B}"/>
                </c:ext>
              </c:extLst>
            </c:dLbl>
            <c:dLbl>
              <c:idx val="14"/>
              <c:delete val="1"/>
              <c:extLst>
                <c:ext xmlns:c15="http://schemas.microsoft.com/office/drawing/2012/chart" uri="{CE6537A1-D6FC-4f65-9D91-7224C49458BB}"/>
                <c:ext xmlns:c16="http://schemas.microsoft.com/office/drawing/2014/chart" uri="{C3380CC4-5D6E-409C-BE32-E72D297353CC}">
                  <c16:uniqueId val="{00000011-099C-422C-A105-61E298490F8B}"/>
                </c:ext>
              </c:extLst>
            </c:dLbl>
            <c:dLbl>
              <c:idx val="15"/>
              <c:delete val="1"/>
              <c:extLst>
                <c:ext xmlns:c15="http://schemas.microsoft.com/office/drawing/2012/chart" uri="{CE6537A1-D6FC-4f65-9D91-7224C49458BB}"/>
                <c:ext xmlns:c16="http://schemas.microsoft.com/office/drawing/2014/chart" uri="{C3380CC4-5D6E-409C-BE32-E72D297353CC}">
                  <c16:uniqueId val="{00000012-099C-422C-A105-61E298490F8B}"/>
                </c:ext>
              </c:extLst>
            </c:dLbl>
            <c:dLbl>
              <c:idx val="16"/>
              <c:delete val="1"/>
              <c:extLst>
                <c:ext xmlns:c15="http://schemas.microsoft.com/office/drawing/2012/chart" uri="{CE6537A1-D6FC-4f65-9D91-7224C49458BB}"/>
                <c:ext xmlns:c16="http://schemas.microsoft.com/office/drawing/2014/chart" uri="{C3380CC4-5D6E-409C-BE32-E72D297353CC}">
                  <c16:uniqueId val="{00000013-099C-422C-A105-61E298490F8B}"/>
                </c:ext>
              </c:extLst>
            </c:dLbl>
            <c:dLbl>
              <c:idx val="17"/>
              <c:delete val="1"/>
              <c:extLst>
                <c:ext xmlns:c15="http://schemas.microsoft.com/office/drawing/2012/chart" uri="{CE6537A1-D6FC-4f65-9D91-7224C49458BB}"/>
                <c:ext xmlns:c16="http://schemas.microsoft.com/office/drawing/2014/chart" uri="{C3380CC4-5D6E-409C-BE32-E72D297353CC}">
                  <c16:uniqueId val="{00000014-099C-422C-A105-61E298490F8B}"/>
                </c:ext>
              </c:extLst>
            </c:dLbl>
            <c:dLbl>
              <c:idx val="18"/>
              <c:delete val="1"/>
              <c:extLst>
                <c:ext xmlns:c15="http://schemas.microsoft.com/office/drawing/2012/chart" uri="{CE6537A1-D6FC-4f65-9D91-7224C49458BB}"/>
                <c:ext xmlns:c16="http://schemas.microsoft.com/office/drawing/2014/chart" uri="{C3380CC4-5D6E-409C-BE32-E72D297353CC}">
                  <c16:uniqueId val="{00000015-099C-422C-A105-61E298490F8B}"/>
                </c:ext>
              </c:extLst>
            </c:dLbl>
            <c:dLbl>
              <c:idx val="19"/>
              <c:delete val="1"/>
              <c:extLst>
                <c:ext xmlns:c15="http://schemas.microsoft.com/office/drawing/2012/chart" uri="{CE6537A1-D6FC-4f65-9D91-7224C49458BB}"/>
                <c:ext xmlns:c16="http://schemas.microsoft.com/office/drawing/2014/chart" uri="{C3380CC4-5D6E-409C-BE32-E72D297353CC}">
                  <c16:uniqueId val="{00000016-099C-422C-A105-61E298490F8B}"/>
                </c:ext>
              </c:extLst>
            </c:dLbl>
            <c:dLbl>
              <c:idx val="20"/>
              <c:delete val="1"/>
              <c:extLst>
                <c:ext xmlns:c15="http://schemas.microsoft.com/office/drawing/2012/chart" uri="{CE6537A1-D6FC-4f65-9D91-7224C49458BB}"/>
                <c:ext xmlns:c16="http://schemas.microsoft.com/office/drawing/2014/chart" uri="{C3380CC4-5D6E-409C-BE32-E72D297353CC}">
                  <c16:uniqueId val="{00000017-099C-422C-A105-61E298490F8B}"/>
                </c:ext>
              </c:extLst>
            </c:dLbl>
            <c:dLbl>
              <c:idx val="21"/>
              <c:delete val="1"/>
              <c:extLst>
                <c:ext xmlns:c15="http://schemas.microsoft.com/office/drawing/2012/chart" uri="{CE6537A1-D6FC-4f65-9D91-7224C49458BB}"/>
                <c:ext xmlns:c16="http://schemas.microsoft.com/office/drawing/2014/chart" uri="{C3380CC4-5D6E-409C-BE32-E72D297353CC}">
                  <c16:uniqueId val="{00000018-099C-422C-A105-61E298490F8B}"/>
                </c:ext>
              </c:extLst>
            </c:dLbl>
            <c:dLbl>
              <c:idx val="22"/>
              <c:delete val="1"/>
              <c:extLst>
                <c:ext xmlns:c15="http://schemas.microsoft.com/office/drawing/2012/chart" uri="{CE6537A1-D6FC-4f65-9D91-7224C49458BB}"/>
                <c:ext xmlns:c16="http://schemas.microsoft.com/office/drawing/2014/chart" uri="{C3380CC4-5D6E-409C-BE32-E72D297353CC}">
                  <c16:uniqueId val="{00000019-099C-422C-A105-61E298490F8B}"/>
                </c:ext>
              </c:extLst>
            </c:dLbl>
            <c:dLbl>
              <c:idx val="23"/>
              <c:delete val="1"/>
              <c:extLst>
                <c:ext xmlns:c15="http://schemas.microsoft.com/office/drawing/2012/chart" uri="{CE6537A1-D6FC-4f65-9D91-7224C49458BB}"/>
                <c:ext xmlns:c16="http://schemas.microsoft.com/office/drawing/2014/chart" uri="{C3380CC4-5D6E-409C-BE32-E72D297353CC}">
                  <c16:uniqueId val="{0000001A-099C-422C-A105-61E298490F8B}"/>
                </c:ext>
              </c:extLst>
            </c:dLbl>
            <c:dLbl>
              <c:idx val="24"/>
              <c:delete val="1"/>
              <c:extLst>
                <c:ext xmlns:c15="http://schemas.microsoft.com/office/drawing/2012/chart" uri="{CE6537A1-D6FC-4f65-9D91-7224C49458BB}"/>
                <c:ext xmlns:c16="http://schemas.microsoft.com/office/drawing/2014/chart" uri="{C3380CC4-5D6E-409C-BE32-E72D297353CC}">
                  <c16:uniqueId val="{0000001B-099C-422C-A105-61E298490F8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99C-422C-A105-61E298490F8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Donnersbergkreis (07333)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21757</v>
      </c>
      <c r="F11" s="238">
        <v>22074</v>
      </c>
      <c r="G11" s="238">
        <v>22347</v>
      </c>
      <c r="H11" s="238">
        <v>22160</v>
      </c>
      <c r="I11" s="265">
        <v>22277</v>
      </c>
      <c r="J11" s="263">
        <v>-520</v>
      </c>
      <c r="K11" s="266">
        <v>-2.3342460834044081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20.540515696097806</v>
      </c>
      <c r="E13" s="115">
        <v>4469</v>
      </c>
      <c r="F13" s="114">
        <v>4548</v>
      </c>
      <c r="G13" s="114">
        <v>4688</v>
      </c>
      <c r="H13" s="114">
        <v>4749</v>
      </c>
      <c r="I13" s="140">
        <v>4723</v>
      </c>
      <c r="J13" s="115">
        <v>-254</v>
      </c>
      <c r="K13" s="116">
        <v>-5.377937751429176</v>
      </c>
    </row>
    <row r="14" spans="1:255" ht="14.1" customHeight="1" x14ac:dyDescent="0.2">
      <c r="A14" s="306" t="s">
        <v>230</v>
      </c>
      <c r="B14" s="307"/>
      <c r="C14" s="308"/>
      <c r="D14" s="113">
        <v>58.155995771475844</v>
      </c>
      <c r="E14" s="115">
        <v>12653</v>
      </c>
      <c r="F14" s="114">
        <v>12849</v>
      </c>
      <c r="G14" s="114">
        <v>12956</v>
      </c>
      <c r="H14" s="114">
        <v>12741</v>
      </c>
      <c r="I14" s="140">
        <v>12859</v>
      </c>
      <c r="J14" s="115">
        <v>-206</v>
      </c>
      <c r="K14" s="116">
        <v>-1.6019908235477098</v>
      </c>
    </row>
    <row r="15" spans="1:255" ht="14.1" customHeight="1" x14ac:dyDescent="0.2">
      <c r="A15" s="306" t="s">
        <v>231</v>
      </c>
      <c r="B15" s="307"/>
      <c r="C15" s="308"/>
      <c r="D15" s="113">
        <v>10.621868823826814</v>
      </c>
      <c r="E15" s="115">
        <v>2311</v>
      </c>
      <c r="F15" s="114">
        <v>2348</v>
      </c>
      <c r="G15" s="114">
        <v>2361</v>
      </c>
      <c r="H15" s="114">
        <v>2361</v>
      </c>
      <c r="I15" s="140">
        <v>2378</v>
      </c>
      <c r="J15" s="115">
        <v>-67</v>
      </c>
      <c r="K15" s="116">
        <v>-2.8174936921783011</v>
      </c>
    </row>
    <row r="16" spans="1:255" ht="14.1" customHeight="1" x14ac:dyDescent="0.2">
      <c r="A16" s="306" t="s">
        <v>232</v>
      </c>
      <c r="B16" s="307"/>
      <c r="C16" s="308"/>
      <c r="D16" s="113">
        <v>9.4728133474284135</v>
      </c>
      <c r="E16" s="115">
        <v>2061</v>
      </c>
      <c r="F16" s="114">
        <v>2073</v>
      </c>
      <c r="G16" s="114">
        <v>2087</v>
      </c>
      <c r="H16" s="114">
        <v>2093</v>
      </c>
      <c r="I16" s="140">
        <v>2109</v>
      </c>
      <c r="J16" s="115">
        <v>-48</v>
      </c>
      <c r="K16" s="116">
        <v>-2.275960170697013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0.96520660017465643</v>
      </c>
      <c r="E18" s="115">
        <v>210</v>
      </c>
      <c r="F18" s="114">
        <v>208</v>
      </c>
      <c r="G18" s="114">
        <v>226</v>
      </c>
      <c r="H18" s="114">
        <v>231</v>
      </c>
      <c r="I18" s="140">
        <v>226</v>
      </c>
      <c r="J18" s="115">
        <v>-16</v>
      </c>
      <c r="K18" s="116">
        <v>-7.0796460176991154</v>
      </c>
    </row>
    <row r="19" spans="1:255" ht="14.1" customHeight="1" x14ac:dyDescent="0.2">
      <c r="A19" s="306" t="s">
        <v>235</v>
      </c>
      <c r="B19" s="307" t="s">
        <v>236</v>
      </c>
      <c r="C19" s="308"/>
      <c r="D19" s="113">
        <v>0.565335294388013</v>
      </c>
      <c r="E19" s="115">
        <v>123</v>
      </c>
      <c r="F19" s="114">
        <v>123</v>
      </c>
      <c r="G19" s="114">
        <v>141</v>
      </c>
      <c r="H19" s="114">
        <v>148</v>
      </c>
      <c r="I19" s="140">
        <v>139</v>
      </c>
      <c r="J19" s="115">
        <v>-16</v>
      </c>
      <c r="K19" s="116">
        <v>-11.510791366906474</v>
      </c>
    </row>
    <row r="20" spans="1:255" ht="14.1" customHeight="1" x14ac:dyDescent="0.2">
      <c r="A20" s="306">
        <v>12</v>
      </c>
      <c r="B20" s="307" t="s">
        <v>237</v>
      </c>
      <c r="C20" s="308"/>
      <c r="D20" s="113">
        <v>0.59750884772716828</v>
      </c>
      <c r="E20" s="115">
        <v>130</v>
      </c>
      <c r="F20" s="114">
        <v>124</v>
      </c>
      <c r="G20" s="114">
        <v>136</v>
      </c>
      <c r="H20" s="114">
        <v>128</v>
      </c>
      <c r="I20" s="140">
        <v>111</v>
      </c>
      <c r="J20" s="115">
        <v>19</v>
      </c>
      <c r="K20" s="116">
        <v>17.117117117117118</v>
      </c>
    </row>
    <row r="21" spans="1:255" ht="14.1" customHeight="1" x14ac:dyDescent="0.2">
      <c r="A21" s="306">
        <v>21</v>
      </c>
      <c r="B21" s="307" t="s">
        <v>238</v>
      </c>
      <c r="C21" s="308"/>
      <c r="D21" s="113">
        <v>0.6940295077446339</v>
      </c>
      <c r="E21" s="115">
        <v>151</v>
      </c>
      <c r="F21" s="114">
        <v>146</v>
      </c>
      <c r="G21" s="114">
        <v>148</v>
      </c>
      <c r="H21" s="114">
        <v>151</v>
      </c>
      <c r="I21" s="140">
        <v>148</v>
      </c>
      <c r="J21" s="115">
        <v>3</v>
      </c>
      <c r="K21" s="116">
        <v>2.0270270270270272</v>
      </c>
    </row>
    <row r="22" spans="1:255" ht="14.1" customHeight="1" x14ac:dyDescent="0.2">
      <c r="A22" s="306">
        <v>22</v>
      </c>
      <c r="B22" s="307" t="s">
        <v>239</v>
      </c>
      <c r="C22" s="308"/>
      <c r="D22" s="113">
        <v>1.2731534678494278</v>
      </c>
      <c r="E22" s="115">
        <v>277</v>
      </c>
      <c r="F22" s="114">
        <v>282</v>
      </c>
      <c r="G22" s="114">
        <v>285</v>
      </c>
      <c r="H22" s="114">
        <v>287</v>
      </c>
      <c r="I22" s="140">
        <v>291</v>
      </c>
      <c r="J22" s="115">
        <v>-14</v>
      </c>
      <c r="K22" s="116">
        <v>-4.8109965635738829</v>
      </c>
    </row>
    <row r="23" spans="1:255" ht="14.1" customHeight="1" x14ac:dyDescent="0.2">
      <c r="A23" s="306">
        <v>23</v>
      </c>
      <c r="B23" s="307" t="s">
        <v>240</v>
      </c>
      <c r="C23" s="308"/>
      <c r="D23" s="113">
        <v>0.17006021050696327</v>
      </c>
      <c r="E23" s="115">
        <v>37</v>
      </c>
      <c r="F23" s="114">
        <v>37</v>
      </c>
      <c r="G23" s="114">
        <v>36</v>
      </c>
      <c r="H23" s="114">
        <v>36</v>
      </c>
      <c r="I23" s="140">
        <v>34</v>
      </c>
      <c r="J23" s="115">
        <v>3</v>
      </c>
      <c r="K23" s="116">
        <v>8.8235294117647065</v>
      </c>
    </row>
    <row r="24" spans="1:255" ht="14.1" customHeight="1" x14ac:dyDescent="0.2">
      <c r="A24" s="306">
        <v>24</v>
      </c>
      <c r="B24" s="307" t="s">
        <v>241</v>
      </c>
      <c r="C24" s="308"/>
      <c r="D24" s="113">
        <v>8.8247460587397164</v>
      </c>
      <c r="E24" s="115">
        <v>1920</v>
      </c>
      <c r="F24" s="114">
        <v>1969</v>
      </c>
      <c r="G24" s="114">
        <v>2003</v>
      </c>
      <c r="H24" s="114">
        <v>2015</v>
      </c>
      <c r="I24" s="140">
        <v>2025</v>
      </c>
      <c r="J24" s="115">
        <v>-105</v>
      </c>
      <c r="K24" s="116">
        <v>-5.1851851851851851</v>
      </c>
    </row>
    <row r="25" spans="1:255" ht="14.1" customHeight="1" x14ac:dyDescent="0.2">
      <c r="A25" s="306">
        <v>25</v>
      </c>
      <c r="B25" s="307" t="s">
        <v>242</v>
      </c>
      <c r="C25" s="308"/>
      <c r="D25" s="113">
        <v>12.060486280277612</v>
      </c>
      <c r="E25" s="115">
        <v>2624</v>
      </c>
      <c r="F25" s="114">
        <v>2672</v>
      </c>
      <c r="G25" s="114">
        <v>2718</v>
      </c>
      <c r="H25" s="114">
        <v>2743</v>
      </c>
      <c r="I25" s="140">
        <v>2781</v>
      </c>
      <c r="J25" s="115">
        <v>-157</v>
      </c>
      <c r="K25" s="116">
        <v>-5.6454512765192373</v>
      </c>
    </row>
    <row r="26" spans="1:255" ht="14.1" customHeight="1" x14ac:dyDescent="0.2">
      <c r="A26" s="306">
        <v>26</v>
      </c>
      <c r="B26" s="307" t="s">
        <v>243</v>
      </c>
      <c r="C26" s="308"/>
      <c r="D26" s="113">
        <v>3.1713931148595855</v>
      </c>
      <c r="E26" s="115">
        <v>690</v>
      </c>
      <c r="F26" s="114">
        <v>692</v>
      </c>
      <c r="G26" s="114">
        <v>690</v>
      </c>
      <c r="H26" s="114">
        <v>660</v>
      </c>
      <c r="I26" s="140">
        <v>674</v>
      </c>
      <c r="J26" s="115">
        <v>16</v>
      </c>
      <c r="K26" s="116">
        <v>2.3738872403560829</v>
      </c>
    </row>
    <row r="27" spans="1:255" ht="14.1" customHeight="1" x14ac:dyDescent="0.2">
      <c r="A27" s="306">
        <v>27</v>
      </c>
      <c r="B27" s="307" t="s">
        <v>244</v>
      </c>
      <c r="C27" s="308"/>
      <c r="D27" s="113">
        <v>4.977708323757871</v>
      </c>
      <c r="E27" s="115">
        <v>1083</v>
      </c>
      <c r="F27" s="114">
        <v>1111</v>
      </c>
      <c r="G27" s="114">
        <v>1136</v>
      </c>
      <c r="H27" s="114">
        <v>1129</v>
      </c>
      <c r="I27" s="140">
        <v>1143</v>
      </c>
      <c r="J27" s="115">
        <v>-60</v>
      </c>
      <c r="K27" s="116">
        <v>-5.2493438320209975</v>
      </c>
    </row>
    <row r="28" spans="1:255" ht="14.1" customHeight="1" x14ac:dyDescent="0.2">
      <c r="A28" s="306">
        <v>28</v>
      </c>
      <c r="B28" s="307" t="s">
        <v>245</v>
      </c>
      <c r="C28" s="308"/>
      <c r="D28" s="113">
        <v>1.0847083697200901</v>
      </c>
      <c r="E28" s="115">
        <v>236</v>
      </c>
      <c r="F28" s="114">
        <v>232</v>
      </c>
      <c r="G28" s="114">
        <v>238</v>
      </c>
      <c r="H28" s="114">
        <v>236</v>
      </c>
      <c r="I28" s="140">
        <v>236</v>
      </c>
      <c r="J28" s="115">
        <v>0</v>
      </c>
      <c r="K28" s="116">
        <v>0</v>
      </c>
    </row>
    <row r="29" spans="1:255" ht="14.1" customHeight="1" x14ac:dyDescent="0.2">
      <c r="A29" s="306">
        <v>29</v>
      </c>
      <c r="B29" s="307" t="s">
        <v>246</v>
      </c>
      <c r="C29" s="308"/>
      <c r="D29" s="113">
        <v>2.2337638461184905</v>
      </c>
      <c r="E29" s="115">
        <v>486</v>
      </c>
      <c r="F29" s="114">
        <v>502</v>
      </c>
      <c r="G29" s="114">
        <v>500</v>
      </c>
      <c r="H29" s="114">
        <v>486</v>
      </c>
      <c r="I29" s="140">
        <v>479</v>
      </c>
      <c r="J29" s="115">
        <v>7</v>
      </c>
      <c r="K29" s="116">
        <v>1.4613778705636744</v>
      </c>
    </row>
    <row r="30" spans="1:255" ht="14.1" customHeight="1" x14ac:dyDescent="0.2">
      <c r="A30" s="306" t="s">
        <v>247</v>
      </c>
      <c r="B30" s="307" t="s">
        <v>248</v>
      </c>
      <c r="C30" s="308"/>
      <c r="D30" s="113">
        <v>0.85949349634600358</v>
      </c>
      <c r="E30" s="115">
        <v>187</v>
      </c>
      <c r="F30" s="114">
        <v>193</v>
      </c>
      <c r="G30" s="114">
        <v>186</v>
      </c>
      <c r="H30" s="114">
        <v>185</v>
      </c>
      <c r="I30" s="140">
        <v>177</v>
      </c>
      <c r="J30" s="115">
        <v>10</v>
      </c>
      <c r="K30" s="116">
        <v>5.6497175141242941</v>
      </c>
    </row>
    <row r="31" spans="1:255" ht="14.1" customHeight="1" x14ac:dyDescent="0.2">
      <c r="A31" s="306" t="s">
        <v>249</v>
      </c>
      <c r="B31" s="307" t="s">
        <v>250</v>
      </c>
      <c r="C31" s="308"/>
      <c r="D31" s="113">
        <v>1.2593648021326469</v>
      </c>
      <c r="E31" s="115">
        <v>274</v>
      </c>
      <c r="F31" s="114">
        <v>283</v>
      </c>
      <c r="G31" s="114">
        <v>290</v>
      </c>
      <c r="H31" s="114">
        <v>274</v>
      </c>
      <c r="I31" s="140">
        <v>277</v>
      </c>
      <c r="J31" s="115">
        <v>-3</v>
      </c>
      <c r="K31" s="116">
        <v>-1.0830324909747293</v>
      </c>
    </row>
    <row r="32" spans="1:255" ht="14.1" customHeight="1" x14ac:dyDescent="0.2">
      <c r="A32" s="306">
        <v>31</v>
      </c>
      <c r="B32" s="307" t="s">
        <v>251</v>
      </c>
      <c r="C32" s="308"/>
      <c r="D32" s="113">
        <v>0.44583352484257938</v>
      </c>
      <c r="E32" s="115">
        <v>97</v>
      </c>
      <c r="F32" s="114">
        <v>94</v>
      </c>
      <c r="G32" s="114">
        <v>96</v>
      </c>
      <c r="H32" s="114">
        <v>90</v>
      </c>
      <c r="I32" s="140">
        <v>89</v>
      </c>
      <c r="J32" s="115">
        <v>8</v>
      </c>
      <c r="K32" s="116">
        <v>8.9887640449438209</v>
      </c>
    </row>
    <row r="33" spans="1:11" ht="14.1" customHeight="1" x14ac:dyDescent="0.2">
      <c r="A33" s="306">
        <v>32</v>
      </c>
      <c r="B33" s="307" t="s">
        <v>252</v>
      </c>
      <c r="C33" s="308"/>
      <c r="D33" s="113">
        <v>2.0958771889506824</v>
      </c>
      <c r="E33" s="115">
        <v>456</v>
      </c>
      <c r="F33" s="114">
        <v>461</v>
      </c>
      <c r="G33" s="114">
        <v>507</v>
      </c>
      <c r="H33" s="114">
        <v>493</v>
      </c>
      <c r="I33" s="140">
        <v>456</v>
      </c>
      <c r="J33" s="115">
        <v>0</v>
      </c>
      <c r="K33" s="116">
        <v>0</v>
      </c>
    </row>
    <row r="34" spans="1:11" ht="14.1" customHeight="1" x14ac:dyDescent="0.2">
      <c r="A34" s="306">
        <v>33</v>
      </c>
      <c r="B34" s="307" t="s">
        <v>253</v>
      </c>
      <c r="C34" s="308"/>
      <c r="D34" s="113">
        <v>1.0847083697200901</v>
      </c>
      <c r="E34" s="115">
        <v>236</v>
      </c>
      <c r="F34" s="114">
        <v>237</v>
      </c>
      <c r="G34" s="114">
        <v>244</v>
      </c>
      <c r="H34" s="114">
        <v>243</v>
      </c>
      <c r="I34" s="140">
        <v>234</v>
      </c>
      <c r="J34" s="115">
        <v>2</v>
      </c>
      <c r="K34" s="116">
        <v>0.85470085470085466</v>
      </c>
    </row>
    <row r="35" spans="1:11" ht="14.1" customHeight="1" x14ac:dyDescent="0.2">
      <c r="A35" s="306">
        <v>34</v>
      </c>
      <c r="B35" s="307" t="s">
        <v>254</v>
      </c>
      <c r="C35" s="308"/>
      <c r="D35" s="113">
        <v>1.8982396470101577</v>
      </c>
      <c r="E35" s="115">
        <v>413</v>
      </c>
      <c r="F35" s="114">
        <v>417</v>
      </c>
      <c r="G35" s="114">
        <v>422</v>
      </c>
      <c r="H35" s="114">
        <v>427</v>
      </c>
      <c r="I35" s="140">
        <v>438</v>
      </c>
      <c r="J35" s="115">
        <v>-25</v>
      </c>
      <c r="K35" s="116">
        <v>-5.7077625570776256</v>
      </c>
    </row>
    <row r="36" spans="1:11" ht="14.1" customHeight="1" x14ac:dyDescent="0.2">
      <c r="A36" s="306">
        <v>41</v>
      </c>
      <c r="B36" s="307" t="s">
        <v>255</v>
      </c>
      <c r="C36" s="308"/>
      <c r="D36" s="113">
        <v>0.70322195155582112</v>
      </c>
      <c r="E36" s="115">
        <v>153</v>
      </c>
      <c r="F36" s="114">
        <v>156</v>
      </c>
      <c r="G36" s="114">
        <v>158</v>
      </c>
      <c r="H36" s="114">
        <v>186</v>
      </c>
      <c r="I36" s="140">
        <v>183</v>
      </c>
      <c r="J36" s="115">
        <v>-30</v>
      </c>
      <c r="K36" s="116">
        <v>-16.393442622950818</v>
      </c>
    </row>
    <row r="37" spans="1:11" ht="14.1" customHeight="1" x14ac:dyDescent="0.2">
      <c r="A37" s="306">
        <v>42</v>
      </c>
      <c r="B37" s="307" t="s">
        <v>256</v>
      </c>
      <c r="C37" s="308"/>
      <c r="D37" s="113">
        <v>0.19763754194052488</v>
      </c>
      <c r="E37" s="115">
        <v>43</v>
      </c>
      <c r="F37" s="114">
        <v>43</v>
      </c>
      <c r="G37" s="114">
        <v>42</v>
      </c>
      <c r="H37" s="114">
        <v>45</v>
      </c>
      <c r="I37" s="140">
        <v>44</v>
      </c>
      <c r="J37" s="115">
        <v>-1</v>
      </c>
      <c r="K37" s="116">
        <v>-2.2727272727272729</v>
      </c>
    </row>
    <row r="38" spans="1:11" ht="14.1" customHeight="1" x14ac:dyDescent="0.2">
      <c r="A38" s="306">
        <v>43</v>
      </c>
      <c r="B38" s="307" t="s">
        <v>257</v>
      </c>
      <c r="C38" s="308"/>
      <c r="D38" s="113">
        <v>0.87787838396837803</v>
      </c>
      <c r="E38" s="115">
        <v>191</v>
      </c>
      <c r="F38" s="114">
        <v>194</v>
      </c>
      <c r="G38" s="114">
        <v>192</v>
      </c>
      <c r="H38" s="114">
        <v>184</v>
      </c>
      <c r="I38" s="140">
        <v>191</v>
      </c>
      <c r="J38" s="115">
        <v>0</v>
      </c>
      <c r="K38" s="116">
        <v>0</v>
      </c>
    </row>
    <row r="39" spans="1:11" ht="14.1" customHeight="1" x14ac:dyDescent="0.2">
      <c r="A39" s="306">
        <v>51</v>
      </c>
      <c r="B39" s="307" t="s">
        <v>258</v>
      </c>
      <c r="C39" s="308"/>
      <c r="D39" s="113">
        <v>4.9179574389851544</v>
      </c>
      <c r="E39" s="115">
        <v>1070</v>
      </c>
      <c r="F39" s="114">
        <v>1142</v>
      </c>
      <c r="G39" s="114">
        <v>1187</v>
      </c>
      <c r="H39" s="114">
        <v>1222</v>
      </c>
      <c r="I39" s="140">
        <v>1253</v>
      </c>
      <c r="J39" s="115">
        <v>-183</v>
      </c>
      <c r="K39" s="116">
        <v>-14.604948124501197</v>
      </c>
    </row>
    <row r="40" spans="1:11" ht="14.1" customHeight="1" x14ac:dyDescent="0.2">
      <c r="A40" s="306" t="s">
        <v>259</v>
      </c>
      <c r="B40" s="307" t="s">
        <v>260</v>
      </c>
      <c r="C40" s="308"/>
      <c r="D40" s="113">
        <v>4.5364710208208852</v>
      </c>
      <c r="E40" s="115">
        <v>987</v>
      </c>
      <c r="F40" s="114">
        <v>1047</v>
      </c>
      <c r="G40" s="114">
        <v>1089</v>
      </c>
      <c r="H40" s="114">
        <v>1119</v>
      </c>
      <c r="I40" s="140">
        <v>1151</v>
      </c>
      <c r="J40" s="115">
        <v>-164</v>
      </c>
      <c r="K40" s="116">
        <v>-14.24847958297133</v>
      </c>
    </row>
    <row r="41" spans="1:11" ht="14.1" customHeight="1" x14ac:dyDescent="0.2">
      <c r="A41" s="306"/>
      <c r="B41" s="307" t="s">
        <v>261</v>
      </c>
      <c r="C41" s="308"/>
      <c r="D41" s="113">
        <v>3.8884037321321872</v>
      </c>
      <c r="E41" s="115">
        <v>846</v>
      </c>
      <c r="F41" s="114">
        <v>910</v>
      </c>
      <c r="G41" s="114">
        <v>945</v>
      </c>
      <c r="H41" s="114">
        <v>972</v>
      </c>
      <c r="I41" s="140">
        <v>1001</v>
      </c>
      <c r="J41" s="115">
        <v>-155</v>
      </c>
      <c r="K41" s="116">
        <v>-15.484515484515484</v>
      </c>
    </row>
    <row r="42" spans="1:11" ht="14.1" customHeight="1" x14ac:dyDescent="0.2">
      <c r="A42" s="306">
        <v>52</v>
      </c>
      <c r="B42" s="307" t="s">
        <v>262</v>
      </c>
      <c r="C42" s="308"/>
      <c r="D42" s="113">
        <v>2.7531369214505674</v>
      </c>
      <c r="E42" s="115">
        <v>599</v>
      </c>
      <c r="F42" s="114">
        <v>595</v>
      </c>
      <c r="G42" s="114">
        <v>599</v>
      </c>
      <c r="H42" s="114">
        <v>593</v>
      </c>
      <c r="I42" s="140">
        <v>594</v>
      </c>
      <c r="J42" s="115">
        <v>5</v>
      </c>
      <c r="K42" s="116">
        <v>0.84175084175084181</v>
      </c>
    </row>
    <row r="43" spans="1:11" ht="14.1" customHeight="1" x14ac:dyDescent="0.2">
      <c r="A43" s="306" t="s">
        <v>263</v>
      </c>
      <c r="B43" s="307" t="s">
        <v>264</v>
      </c>
      <c r="C43" s="308"/>
      <c r="D43" s="113">
        <v>2.4084202785310476</v>
      </c>
      <c r="E43" s="115">
        <v>524</v>
      </c>
      <c r="F43" s="114">
        <v>521</v>
      </c>
      <c r="G43" s="114">
        <v>520</v>
      </c>
      <c r="H43" s="114">
        <v>507</v>
      </c>
      <c r="I43" s="140">
        <v>508</v>
      </c>
      <c r="J43" s="115">
        <v>16</v>
      </c>
      <c r="K43" s="116">
        <v>3.1496062992125986</v>
      </c>
    </row>
    <row r="44" spans="1:11" ht="14.1" customHeight="1" x14ac:dyDescent="0.2">
      <c r="A44" s="306">
        <v>53</v>
      </c>
      <c r="B44" s="307" t="s">
        <v>265</v>
      </c>
      <c r="C44" s="308"/>
      <c r="D44" s="113">
        <v>0.65725973249988512</v>
      </c>
      <c r="E44" s="115">
        <v>143</v>
      </c>
      <c r="F44" s="114">
        <v>144</v>
      </c>
      <c r="G44" s="114">
        <v>145</v>
      </c>
      <c r="H44" s="114">
        <v>136</v>
      </c>
      <c r="I44" s="140">
        <v>135</v>
      </c>
      <c r="J44" s="115">
        <v>8</v>
      </c>
      <c r="K44" s="116">
        <v>5.9259259259259256</v>
      </c>
    </row>
    <row r="45" spans="1:11" ht="14.1" customHeight="1" x14ac:dyDescent="0.2">
      <c r="A45" s="306" t="s">
        <v>266</v>
      </c>
      <c r="B45" s="307" t="s">
        <v>267</v>
      </c>
      <c r="C45" s="308"/>
      <c r="D45" s="113">
        <v>0.61129751344394911</v>
      </c>
      <c r="E45" s="115">
        <v>133</v>
      </c>
      <c r="F45" s="114">
        <v>135</v>
      </c>
      <c r="G45" s="114">
        <v>136</v>
      </c>
      <c r="H45" s="114">
        <v>127</v>
      </c>
      <c r="I45" s="140">
        <v>125</v>
      </c>
      <c r="J45" s="115">
        <v>8</v>
      </c>
      <c r="K45" s="116">
        <v>6.4</v>
      </c>
    </row>
    <row r="46" spans="1:11" ht="14.1" customHeight="1" x14ac:dyDescent="0.2">
      <c r="A46" s="306">
        <v>54</v>
      </c>
      <c r="B46" s="307" t="s">
        <v>268</v>
      </c>
      <c r="C46" s="308"/>
      <c r="D46" s="113">
        <v>2.2705336213632394</v>
      </c>
      <c r="E46" s="115">
        <v>494</v>
      </c>
      <c r="F46" s="114">
        <v>497</v>
      </c>
      <c r="G46" s="114">
        <v>505</v>
      </c>
      <c r="H46" s="114">
        <v>487</v>
      </c>
      <c r="I46" s="140">
        <v>485</v>
      </c>
      <c r="J46" s="115">
        <v>9</v>
      </c>
      <c r="K46" s="116">
        <v>1.8556701030927836</v>
      </c>
    </row>
    <row r="47" spans="1:11" ht="14.1" customHeight="1" x14ac:dyDescent="0.2">
      <c r="A47" s="306">
        <v>61</v>
      </c>
      <c r="B47" s="307" t="s">
        <v>269</v>
      </c>
      <c r="C47" s="308"/>
      <c r="D47" s="113">
        <v>2.0728960794227147</v>
      </c>
      <c r="E47" s="115">
        <v>451</v>
      </c>
      <c r="F47" s="114">
        <v>459</v>
      </c>
      <c r="G47" s="114">
        <v>454</v>
      </c>
      <c r="H47" s="114">
        <v>451</v>
      </c>
      <c r="I47" s="140">
        <v>463</v>
      </c>
      <c r="J47" s="115">
        <v>-12</v>
      </c>
      <c r="K47" s="116">
        <v>-2.5917926565874732</v>
      </c>
    </row>
    <row r="48" spans="1:11" ht="14.1" customHeight="1" x14ac:dyDescent="0.2">
      <c r="A48" s="306">
        <v>62</v>
      </c>
      <c r="B48" s="307" t="s">
        <v>270</v>
      </c>
      <c r="C48" s="308"/>
      <c r="D48" s="113">
        <v>5.2350967504711123</v>
      </c>
      <c r="E48" s="115">
        <v>1139</v>
      </c>
      <c r="F48" s="114">
        <v>1136</v>
      </c>
      <c r="G48" s="114">
        <v>1140</v>
      </c>
      <c r="H48" s="114">
        <v>1122</v>
      </c>
      <c r="I48" s="140">
        <v>1117</v>
      </c>
      <c r="J48" s="115">
        <v>22</v>
      </c>
      <c r="K48" s="116">
        <v>1.9695613249776187</v>
      </c>
    </row>
    <row r="49" spans="1:11" ht="14.1" customHeight="1" x14ac:dyDescent="0.2">
      <c r="A49" s="306">
        <v>63</v>
      </c>
      <c r="B49" s="307" t="s">
        <v>271</v>
      </c>
      <c r="C49" s="308"/>
      <c r="D49" s="113">
        <v>1.5397343383738566</v>
      </c>
      <c r="E49" s="115">
        <v>335</v>
      </c>
      <c r="F49" s="114">
        <v>335</v>
      </c>
      <c r="G49" s="114">
        <v>353</v>
      </c>
      <c r="H49" s="114">
        <v>330</v>
      </c>
      <c r="I49" s="140">
        <v>336</v>
      </c>
      <c r="J49" s="115">
        <v>-1</v>
      </c>
      <c r="K49" s="116">
        <v>-0.29761904761904762</v>
      </c>
    </row>
    <row r="50" spans="1:11" ht="14.1" customHeight="1" x14ac:dyDescent="0.2">
      <c r="A50" s="306" t="s">
        <v>272</v>
      </c>
      <c r="B50" s="307" t="s">
        <v>273</v>
      </c>
      <c r="C50" s="308"/>
      <c r="D50" s="113">
        <v>0.38608264006986259</v>
      </c>
      <c r="E50" s="115">
        <v>84</v>
      </c>
      <c r="F50" s="114">
        <v>83</v>
      </c>
      <c r="G50" s="114">
        <v>89</v>
      </c>
      <c r="H50" s="114">
        <v>86</v>
      </c>
      <c r="I50" s="140">
        <v>91</v>
      </c>
      <c r="J50" s="115">
        <v>-7</v>
      </c>
      <c r="K50" s="116">
        <v>-7.6923076923076925</v>
      </c>
    </row>
    <row r="51" spans="1:11" ht="14.1" customHeight="1" x14ac:dyDescent="0.2">
      <c r="A51" s="306" t="s">
        <v>274</v>
      </c>
      <c r="B51" s="307" t="s">
        <v>275</v>
      </c>
      <c r="C51" s="308"/>
      <c r="D51" s="113">
        <v>0.91924438111872042</v>
      </c>
      <c r="E51" s="115">
        <v>200</v>
      </c>
      <c r="F51" s="114">
        <v>202</v>
      </c>
      <c r="G51" s="114">
        <v>213</v>
      </c>
      <c r="H51" s="114">
        <v>198</v>
      </c>
      <c r="I51" s="140">
        <v>199</v>
      </c>
      <c r="J51" s="115">
        <v>1</v>
      </c>
      <c r="K51" s="116">
        <v>0.50251256281407031</v>
      </c>
    </row>
    <row r="52" spans="1:11" ht="14.1" customHeight="1" x14ac:dyDescent="0.2">
      <c r="A52" s="306">
        <v>71</v>
      </c>
      <c r="B52" s="307" t="s">
        <v>276</v>
      </c>
      <c r="C52" s="308"/>
      <c r="D52" s="113">
        <v>8.5903387415544419</v>
      </c>
      <c r="E52" s="115">
        <v>1869</v>
      </c>
      <c r="F52" s="114">
        <v>1919</v>
      </c>
      <c r="G52" s="114">
        <v>1938</v>
      </c>
      <c r="H52" s="114">
        <v>1962</v>
      </c>
      <c r="I52" s="140">
        <v>1967</v>
      </c>
      <c r="J52" s="115">
        <v>-98</v>
      </c>
      <c r="K52" s="116">
        <v>-4.9822064056939501</v>
      </c>
    </row>
    <row r="53" spans="1:11" ht="14.1" customHeight="1" x14ac:dyDescent="0.2">
      <c r="A53" s="306" t="s">
        <v>277</v>
      </c>
      <c r="B53" s="307" t="s">
        <v>278</v>
      </c>
      <c r="C53" s="308"/>
      <c r="D53" s="113">
        <v>2.4865560509261386</v>
      </c>
      <c r="E53" s="115">
        <v>541</v>
      </c>
      <c r="F53" s="114">
        <v>549</v>
      </c>
      <c r="G53" s="114">
        <v>547</v>
      </c>
      <c r="H53" s="114">
        <v>550</v>
      </c>
      <c r="I53" s="140">
        <v>550</v>
      </c>
      <c r="J53" s="115">
        <v>-9</v>
      </c>
      <c r="K53" s="116">
        <v>-1.6363636363636365</v>
      </c>
    </row>
    <row r="54" spans="1:11" ht="14.1" customHeight="1" x14ac:dyDescent="0.2">
      <c r="A54" s="306" t="s">
        <v>279</v>
      </c>
      <c r="B54" s="307" t="s">
        <v>280</v>
      </c>
      <c r="C54" s="308"/>
      <c r="D54" s="113">
        <v>5.0604403180585562</v>
      </c>
      <c r="E54" s="115">
        <v>1101</v>
      </c>
      <c r="F54" s="114">
        <v>1139</v>
      </c>
      <c r="G54" s="114">
        <v>1160</v>
      </c>
      <c r="H54" s="114">
        <v>1173</v>
      </c>
      <c r="I54" s="140">
        <v>1164</v>
      </c>
      <c r="J54" s="115">
        <v>-63</v>
      </c>
      <c r="K54" s="116">
        <v>-5.4123711340206189</v>
      </c>
    </row>
    <row r="55" spans="1:11" ht="14.1" customHeight="1" x14ac:dyDescent="0.2">
      <c r="A55" s="306">
        <v>72</v>
      </c>
      <c r="B55" s="307" t="s">
        <v>281</v>
      </c>
      <c r="C55" s="308"/>
      <c r="D55" s="113">
        <v>2.9461782414854989</v>
      </c>
      <c r="E55" s="115">
        <v>641</v>
      </c>
      <c r="F55" s="114">
        <v>646</v>
      </c>
      <c r="G55" s="114">
        <v>658</v>
      </c>
      <c r="H55" s="114">
        <v>657</v>
      </c>
      <c r="I55" s="140">
        <v>654</v>
      </c>
      <c r="J55" s="115">
        <v>-13</v>
      </c>
      <c r="K55" s="116">
        <v>-1.9877675840978593</v>
      </c>
    </row>
    <row r="56" spans="1:11" ht="14.1" customHeight="1" x14ac:dyDescent="0.2">
      <c r="A56" s="306" t="s">
        <v>282</v>
      </c>
      <c r="B56" s="307" t="s">
        <v>283</v>
      </c>
      <c r="C56" s="308"/>
      <c r="D56" s="113">
        <v>1.5627154479018246</v>
      </c>
      <c r="E56" s="115">
        <v>340</v>
      </c>
      <c r="F56" s="114">
        <v>342</v>
      </c>
      <c r="G56" s="114">
        <v>349</v>
      </c>
      <c r="H56" s="114">
        <v>347</v>
      </c>
      <c r="I56" s="140">
        <v>346</v>
      </c>
      <c r="J56" s="115">
        <v>-6</v>
      </c>
      <c r="K56" s="116">
        <v>-1.7341040462427746</v>
      </c>
    </row>
    <row r="57" spans="1:11" ht="14.1" customHeight="1" x14ac:dyDescent="0.2">
      <c r="A57" s="306" t="s">
        <v>284</v>
      </c>
      <c r="B57" s="307" t="s">
        <v>285</v>
      </c>
      <c r="C57" s="308"/>
      <c r="D57" s="113">
        <v>0.98818770970262448</v>
      </c>
      <c r="E57" s="115">
        <v>215</v>
      </c>
      <c r="F57" s="114">
        <v>221</v>
      </c>
      <c r="G57" s="114">
        <v>224</v>
      </c>
      <c r="H57" s="114">
        <v>226</v>
      </c>
      <c r="I57" s="140">
        <v>225</v>
      </c>
      <c r="J57" s="115">
        <v>-10</v>
      </c>
      <c r="K57" s="116">
        <v>-4.4444444444444446</v>
      </c>
    </row>
    <row r="58" spans="1:11" ht="14.1" customHeight="1" x14ac:dyDescent="0.2">
      <c r="A58" s="306">
        <v>73</v>
      </c>
      <c r="B58" s="307" t="s">
        <v>286</v>
      </c>
      <c r="C58" s="308"/>
      <c r="D58" s="113">
        <v>4.1090223836006805</v>
      </c>
      <c r="E58" s="115">
        <v>894</v>
      </c>
      <c r="F58" s="114">
        <v>894</v>
      </c>
      <c r="G58" s="114">
        <v>895</v>
      </c>
      <c r="H58" s="114">
        <v>870</v>
      </c>
      <c r="I58" s="140">
        <v>871</v>
      </c>
      <c r="J58" s="115">
        <v>23</v>
      </c>
      <c r="K58" s="116">
        <v>2.640642939150402</v>
      </c>
    </row>
    <row r="59" spans="1:11" ht="14.1" customHeight="1" x14ac:dyDescent="0.2">
      <c r="A59" s="306" t="s">
        <v>287</v>
      </c>
      <c r="B59" s="307" t="s">
        <v>288</v>
      </c>
      <c r="C59" s="308"/>
      <c r="D59" s="113">
        <v>3.8838075102265939</v>
      </c>
      <c r="E59" s="115">
        <v>845</v>
      </c>
      <c r="F59" s="114">
        <v>845</v>
      </c>
      <c r="G59" s="114">
        <v>841</v>
      </c>
      <c r="H59" s="114">
        <v>816</v>
      </c>
      <c r="I59" s="140">
        <v>816</v>
      </c>
      <c r="J59" s="115">
        <v>29</v>
      </c>
      <c r="K59" s="116">
        <v>3.5539215686274508</v>
      </c>
    </row>
    <row r="60" spans="1:11" ht="14.1" customHeight="1" x14ac:dyDescent="0.2">
      <c r="A60" s="306">
        <v>81</v>
      </c>
      <c r="B60" s="307" t="s">
        <v>289</v>
      </c>
      <c r="C60" s="308"/>
      <c r="D60" s="113">
        <v>6.1405524658730526</v>
      </c>
      <c r="E60" s="115">
        <v>1336</v>
      </c>
      <c r="F60" s="114">
        <v>1345</v>
      </c>
      <c r="G60" s="114">
        <v>1331</v>
      </c>
      <c r="H60" s="114">
        <v>1306</v>
      </c>
      <c r="I60" s="140">
        <v>1331</v>
      </c>
      <c r="J60" s="115">
        <v>5</v>
      </c>
      <c r="K60" s="116">
        <v>0.37565740045078888</v>
      </c>
    </row>
    <row r="61" spans="1:11" ht="14.1" customHeight="1" x14ac:dyDescent="0.2">
      <c r="A61" s="306" t="s">
        <v>290</v>
      </c>
      <c r="B61" s="307" t="s">
        <v>291</v>
      </c>
      <c r="C61" s="308"/>
      <c r="D61" s="113">
        <v>1.7465643241255688</v>
      </c>
      <c r="E61" s="115">
        <v>380</v>
      </c>
      <c r="F61" s="114">
        <v>380</v>
      </c>
      <c r="G61" s="114">
        <v>382</v>
      </c>
      <c r="H61" s="114">
        <v>367</v>
      </c>
      <c r="I61" s="140">
        <v>382</v>
      </c>
      <c r="J61" s="115">
        <v>-2</v>
      </c>
      <c r="K61" s="116">
        <v>-0.52356020942408377</v>
      </c>
    </row>
    <row r="62" spans="1:11" ht="14.1" customHeight="1" x14ac:dyDescent="0.2">
      <c r="A62" s="306" t="s">
        <v>292</v>
      </c>
      <c r="B62" s="307" t="s">
        <v>293</v>
      </c>
      <c r="C62" s="308"/>
      <c r="D62" s="113">
        <v>2.7071747023946315</v>
      </c>
      <c r="E62" s="115">
        <v>589</v>
      </c>
      <c r="F62" s="114">
        <v>602</v>
      </c>
      <c r="G62" s="114">
        <v>593</v>
      </c>
      <c r="H62" s="114">
        <v>588</v>
      </c>
      <c r="I62" s="140">
        <v>593</v>
      </c>
      <c r="J62" s="115">
        <v>-4</v>
      </c>
      <c r="K62" s="116">
        <v>-0.67453625632377745</v>
      </c>
    </row>
    <row r="63" spans="1:11" ht="14.1" customHeight="1" x14ac:dyDescent="0.2">
      <c r="A63" s="306"/>
      <c r="B63" s="307" t="s">
        <v>294</v>
      </c>
      <c r="C63" s="308"/>
      <c r="D63" s="113">
        <v>2.4957484947373261</v>
      </c>
      <c r="E63" s="115">
        <v>543</v>
      </c>
      <c r="F63" s="114">
        <v>557</v>
      </c>
      <c r="G63" s="114">
        <v>551</v>
      </c>
      <c r="H63" s="114">
        <v>547</v>
      </c>
      <c r="I63" s="140">
        <v>552</v>
      </c>
      <c r="J63" s="115">
        <v>-9</v>
      </c>
      <c r="K63" s="116">
        <v>-1.6304347826086956</v>
      </c>
    </row>
    <row r="64" spans="1:11" ht="14.1" customHeight="1" x14ac:dyDescent="0.2">
      <c r="A64" s="306" t="s">
        <v>295</v>
      </c>
      <c r="B64" s="307" t="s">
        <v>296</v>
      </c>
      <c r="C64" s="308"/>
      <c r="D64" s="113">
        <v>0.53316174104885783</v>
      </c>
      <c r="E64" s="115">
        <v>116</v>
      </c>
      <c r="F64" s="114">
        <v>110</v>
      </c>
      <c r="G64" s="114">
        <v>112</v>
      </c>
      <c r="H64" s="114">
        <v>110</v>
      </c>
      <c r="I64" s="140">
        <v>111</v>
      </c>
      <c r="J64" s="115">
        <v>5</v>
      </c>
      <c r="K64" s="116">
        <v>4.5045045045045047</v>
      </c>
    </row>
    <row r="65" spans="1:11" ht="14.1" customHeight="1" x14ac:dyDescent="0.2">
      <c r="A65" s="306" t="s">
        <v>297</v>
      </c>
      <c r="B65" s="307" t="s">
        <v>298</v>
      </c>
      <c r="C65" s="308"/>
      <c r="D65" s="113">
        <v>0.59750884772716828</v>
      </c>
      <c r="E65" s="115">
        <v>130</v>
      </c>
      <c r="F65" s="114">
        <v>127</v>
      </c>
      <c r="G65" s="114">
        <v>126</v>
      </c>
      <c r="H65" s="114">
        <v>126</v>
      </c>
      <c r="I65" s="140">
        <v>130</v>
      </c>
      <c r="J65" s="115">
        <v>0</v>
      </c>
      <c r="K65" s="116">
        <v>0</v>
      </c>
    </row>
    <row r="66" spans="1:11" ht="14.1" customHeight="1" x14ac:dyDescent="0.2">
      <c r="A66" s="306">
        <v>82</v>
      </c>
      <c r="B66" s="307" t="s">
        <v>299</v>
      </c>
      <c r="C66" s="308"/>
      <c r="D66" s="113">
        <v>3.6218228616077583</v>
      </c>
      <c r="E66" s="115">
        <v>788</v>
      </c>
      <c r="F66" s="114">
        <v>813</v>
      </c>
      <c r="G66" s="114">
        <v>809</v>
      </c>
      <c r="H66" s="114">
        <v>799</v>
      </c>
      <c r="I66" s="140">
        <v>805</v>
      </c>
      <c r="J66" s="115">
        <v>-17</v>
      </c>
      <c r="K66" s="116">
        <v>-2.1118012422360248</v>
      </c>
    </row>
    <row r="67" spans="1:11" ht="14.1" customHeight="1" x14ac:dyDescent="0.2">
      <c r="A67" s="306" t="s">
        <v>300</v>
      </c>
      <c r="B67" s="307" t="s">
        <v>301</v>
      </c>
      <c r="C67" s="308"/>
      <c r="D67" s="113">
        <v>2.541710713793262</v>
      </c>
      <c r="E67" s="115">
        <v>553</v>
      </c>
      <c r="F67" s="114">
        <v>566</v>
      </c>
      <c r="G67" s="114">
        <v>563</v>
      </c>
      <c r="H67" s="114">
        <v>557</v>
      </c>
      <c r="I67" s="140">
        <v>565</v>
      </c>
      <c r="J67" s="115">
        <v>-12</v>
      </c>
      <c r="K67" s="116">
        <v>-2.1238938053097347</v>
      </c>
    </row>
    <row r="68" spans="1:11" ht="14.1" customHeight="1" x14ac:dyDescent="0.2">
      <c r="A68" s="306" t="s">
        <v>302</v>
      </c>
      <c r="B68" s="307" t="s">
        <v>303</v>
      </c>
      <c r="C68" s="308"/>
      <c r="D68" s="113">
        <v>0.34931286482511376</v>
      </c>
      <c r="E68" s="115">
        <v>76</v>
      </c>
      <c r="F68" s="114">
        <v>85</v>
      </c>
      <c r="G68" s="114">
        <v>80</v>
      </c>
      <c r="H68" s="114">
        <v>85</v>
      </c>
      <c r="I68" s="140">
        <v>85</v>
      </c>
      <c r="J68" s="115">
        <v>-9</v>
      </c>
      <c r="K68" s="116">
        <v>-10.588235294117647</v>
      </c>
    </row>
    <row r="69" spans="1:11" ht="14.1" customHeight="1" x14ac:dyDescent="0.2">
      <c r="A69" s="306">
        <v>83</v>
      </c>
      <c r="B69" s="307" t="s">
        <v>304</v>
      </c>
      <c r="C69" s="308"/>
      <c r="D69" s="113">
        <v>8.2042561014845798</v>
      </c>
      <c r="E69" s="115">
        <v>1785</v>
      </c>
      <c r="F69" s="114">
        <v>1802</v>
      </c>
      <c r="G69" s="114">
        <v>1789</v>
      </c>
      <c r="H69" s="114">
        <v>1732</v>
      </c>
      <c r="I69" s="140">
        <v>1770</v>
      </c>
      <c r="J69" s="115">
        <v>15</v>
      </c>
      <c r="K69" s="116">
        <v>0.84745762711864403</v>
      </c>
    </row>
    <row r="70" spans="1:11" ht="14.1" customHeight="1" x14ac:dyDescent="0.2">
      <c r="A70" s="306" t="s">
        <v>305</v>
      </c>
      <c r="B70" s="307" t="s">
        <v>306</v>
      </c>
      <c r="C70" s="308"/>
      <c r="D70" s="113">
        <v>6.3198051201912024</v>
      </c>
      <c r="E70" s="115">
        <v>1375</v>
      </c>
      <c r="F70" s="114">
        <v>1389</v>
      </c>
      <c r="G70" s="114">
        <v>1383</v>
      </c>
      <c r="H70" s="114">
        <v>1341</v>
      </c>
      <c r="I70" s="140">
        <v>1367</v>
      </c>
      <c r="J70" s="115">
        <v>8</v>
      </c>
      <c r="K70" s="116">
        <v>0.58522311631309432</v>
      </c>
    </row>
    <row r="71" spans="1:11" ht="14.1" customHeight="1" x14ac:dyDescent="0.2">
      <c r="A71" s="306"/>
      <c r="B71" s="307" t="s">
        <v>307</v>
      </c>
      <c r="C71" s="308"/>
      <c r="D71" s="113">
        <v>4.030886611205589</v>
      </c>
      <c r="E71" s="115">
        <v>877</v>
      </c>
      <c r="F71" s="114">
        <v>889</v>
      </c>
      <c r="G71" s="114">
        <v>890</v>
      </c>
      <c r="H71" s="114">
        <v>865</v>
      </c>
      <c r="I71" s="140">
        <v>893</v>
      </c>
      <c r="J71" s="115">
        <v>-16</v>
      </c>
      <c r="K71" s="116">
        <v>-1.7917133258678613</v>
      </c>
    </row>
    <row r="72" spans="1:11" ht="14.1" customHeight="1" x14ac:dyDescent="0.2">
      <c r="A72" s="306">
        <v>84</v>
      </c>
      <c r="B72" s="307" t="s">
        <v>308</v>
      </c>
      <c r="C72" s="308"/>
      <c r="D72" s="113">
        <v>1.489175897412327</v>
      </c>
      <c r="E72" s="115">
        <v>324</v>
      </c>
      <c r="F72" s="114">
        <v>318</v>
      </c>
      <c r="G72" s="114">
        <v>314</v>
      </c>
      <c r="H72" s="114">
        <v>312</v>
      </c>
      <c r="I72" s="140">
        <v>313</v>
      </c>
      <c r="J72" s="115">
        <v>11</v>
      </c>
      <c r="K72" s="116">
        <v>3.5143769968051117</v>
      </c>
    </row>
    <row r="73" spans="1:11" ht="14.1" customHeight="1" x14ac:dyDescent="0.2">
      <c r="A73" s="306" t="s">
        <v>309</v>
      </c>
      <c r="B73" s="307" t="s">
        <v>310</v>
      </c>
      <c r="C73" s="308"/>
      <c r="D73" s="113">
        <v>1.0479385944753412</v>
      </c>
      <c r="E73" s="115">
        <v>228</v>
      </c>
      <c r="F73" s="114">
        <v>226</v>
      </c>
      <c r="G73" s="114">
        <v>222</v>
      </c>
      <c r="H73" s="114">
        <v>225</v>
      </c>
      <c r="I73" s="140">
        <v>230</v>
      </c>
      <c r="J73" s="115">
        <v>-2</v>
      </c>
      <c r="K73" s="116">
        <v>-0.86956521739130432</v>
      </c>
    </row>
    <row r="74" spans="1:11" ht="14.1" customHeight="1" x14ac:dyDescent="0.2">
      <c r="A74" s="306" t="s">
        <v>311</v>
      </c>
      <c r="B74" s="307" t="s">
        <v>312</v>
      </c>
      <c r="C74" s="308"/>
      <c r="D74" s="113">
        <v>0.15167532288458888</v>
      </c>
      <c r="E74" s="115">
        <v>33</v>
      </c>
      <c r="F74" s="114">
        <v>36</v>
      </c>
      <c r="G74" s="114">
        <v>34</v>
      </c>
      <c r="H74" s="114">
        <v>33</v>
      </c>
      <c r="I74" s="140">
        <v>32</v>
      </c>
      <c r="J74" s="115">
        <v>1</v>
      </c>
      <c r="K74" s="116">
        <v>3.125</v>
      </c>
    </row>
    <row r="75" spans="1:11" ht="14.1" customHeight="1" x14ac:dyDescent="0.2">
      <c r="A75" s="306" t="s">
        <v>313</v>
      </c>
      <c r="B75" s="307" t="s">
        <v>314</v>
      </c>
      <c r="C75" s="308"/>
      <c r="D75" s="113">
        <v>5.0558440961529623E-2</v>
      </c>
      <c r="E75" s="115">
        <v>11</v>
      </c>
      <c r="F75" s="114">
        <v>8</v>
      </c>
      <c r="G75" s="114">
        <v>8</v>
      </c>
      <c r="H75" s="114">
        <v>4</v>
      </c>
      <c r="I75" s="140">
        <v>4</v>
      </c>
      <c r="J75" s="115">
        <v>7</v>
      </c>
      <c r="K75" s="116">
        <v>175</v>
      </c>
    </row>
    <row r="76" spans="1:11" ht="14.1" customHeight="1" x14ac:dyDescent="0.2">
      <c r="A76" s="306">
        <v>91</v>
      </c>
      <c r="B76" s="307" t="s">
        <v>315</v>
      </c>
      <c r="C76" s="308"/>
      <c r="D76" s="113">
        <v>0.16546398860136968</v>
      </c>
      <c r="E76" s="115">
        <v>36</v>
      </c>
      <c r="F76" s="114">
        <v>33</v>
      </c>
      <c r="G76" s="114">
        <v>36</v>
      </c>
      <c r="H76" s="114">
        <v>35</v>
      </c>
      <c r="I76" s="140">
        <v>36</v>
      </c>
      <c r="J76" s="115">
        <v>0</v>
      </c>
      <c r="K76" s="116">
        <v>0</v>
      </c>
    </row>
    <row r="77" spans="1:11" ht="14.1" customHeight="1" x14ac:dyDescent="0.2">
      <c r="A77" s="306">
        <v>92</v>
      </c>
      <c r="B77" s="307" t="s">
        <v>316</v>
      </c>
      <c r="C77" s="308"/>
      <c r="D77" s="113">
        <v>0.49179574389851544</v>
      </c>
      <c r="E77" s="115">
        <v>107</v>
      </c>
      <c r="F77" s="114">
        <v>109</v>
      </c>
      <c r="G77" s="114">
        <v>107</v>
      </c>
      <c r="H77" s="114">
        <v>105</v>
      </c>
      <c r="I77" s="140">
        <v>106</v>
      </c>
      <c r="J77" s="115">
        <v>1</v>
      </c>
      <c r="K77" s="116">
        <v>0.94339622641509435</v>
      </c>
    </row>
    <row r="78" spans="1:11" ht="14.1" customHeight="1" x14ac:dyDescent="0.2">
      <c r="A78" s="306">
        <v>93</v>
      </c>
      <c r="B78" s="307" t="s">
        <v>317</v>
      </c>
      <c r="C78" s="308"/>
      <c r="D78" s="113">
        <v>0.14248287907340165</v>
      </c>
      <c r="E78" s="115">
        <v>31</v>
      </c>
      <c r="F78" s="114">
        <v>35</v>
      </c>
      <c r="G78" s="114">
        <v>35</v>
      </c>
      <c r="H78" s="114">
        <v>34</v>
      </c>
      <c r="I78" s="140">
        <v>32</v>
      </c>
      <c r="J78" s="115">
        <v>-1</v>
      </c>
      <c r="K78" s="116">
        <v>-3.125</v>
      </c>
    </row>
    <row r="79" spans="1:11" ht="14.1" customHeight="1" x14ac:dyDescent="0.2">
      <c r="A79" s="306">
        <v>94</v>
      </c>
      <c r="B79" s="307" t="s">
        <v>318</v>
      </c>
      <c r="C79" s="308"/>
      <c r="D79" s="113">
        <v>8.7328216206278439E-2</v>
      </c>
      <c r="E79" s="115">
        <v>19</v>
      </c>
      <c r="F79" s="114">
        <v>19</v>
      </c>
      <c r="G79" s="114">
        <v>20</v>
      </c>
      <c r="H79" s="114">
        <v>21</v>
      </c>
      <c r="I79" s="140">
        <v>18</v>
      </c>
      <c r="J79" s="115">
        <v>1</v>
      </c>
      <c r="K79" s="116">
        <v>5.5555555555555554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1.2088063611711173</v>
      </c>
      <c r="E81" s="143">
        <v>263</v>
      </c>
      <c r="F81" s="144">
        <v>256</v>
      </c>
      <c r="G81" s="144">
        <v>255</v>
      </c>
      <c r="H81" s="144">
        <v>216</v>
      </c>
      <c r="I81" s="145">
        <v>208</v>
      </c>
      <c r="J81" s="143">
        <v>55</v>
      </c>
      <c r="K81" s="146">
        <v>26.442307692307693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5687</v>
      </c>
      <c r="E12" s="114">
        <v>5869</v>
      </c>
      <c r="F12" s="114">
        <v>5956</v>
      </c>
      <c r="G12" s="114">
        <v>5981</v>
      </c>
      <c r="H12" s="140">
        <v>5874</v>
      </c>
      <c r="I12" s="115">
        <v>-187</v>
      </c>
      <c r="J12" s="116">
        <v>-3.1835205992509361</v>
      </c>
      <c r="K12"/>
      <c r="L12"/>
      <c r="M12"/>
      <c r="N12"/>
      <c r="O12"/>
      <c r="P12"/>
    </row>
    <row r="13" spans="1:16" s="110" customFormat="1" ht="14.45" customHeight="1" x14ac:dyDescent="0.2">
      <c r="A13" s="120" t="s">
        <v>105</v>
      </c>
      <c r="B13" s="119" t="s">
        <v>106</v>
      </c>
      <c r="C13" s="113">
        <v>39.687005451028661</v>
      </c>
      <c r="D13" s="115">
        <v>2257</v>
      </c>
      <c r="E13" s="114">
        <v>2315</v>
      </c>
      <c r="F13" s="114">
        <v>2359</v>
      </c>
      <c r="G13" s="114">
        <v>2355</v>
      </c>
      <c r="H13" s="140">
        <v>2306</v>
      </c>
      <c r="I13" s="115">
        <v>-49</v>
      </c>
      <c r="J13" s="116">
        <v>-2.12489158716392</v>
      </c>
      <c r="K13"/>
      <c r="L13"/>
      <c r="M13"/>
      <c r="N13"/>
      <c r="O13"/>
      <c r="P13"/>
    </row>
    <row r="14" spans="1:16" s="110" customFormat="1" ht="14.45" customHeight="1" x14ac:dyDescent="0.2">
      <c r="A14" s="120"/>
      <c r="B14" s="119" t="s">
        <v>107</v>
      </c>
      <c r="C14" s="113">
        <v>60.312994548971339</v>
      </c>
      <c r="D14" s="115">
        <v>3430</v>
      </c>
      <c r="E14" s="114">
        <v>3554</v>
      </c>
      <c r="F14" s="114">
        <v>3597</v>
      </c>
      <c r="G14" s="114">
        <v>3626</v>
      </c>
      <c r="H14" s="140">
        <v>3568</v>
      </c>
      <c r="I14" s="115">
        <v>-138</v>
      </c>
      <c r="J14" s="116">
        <v>-3.8677130044843051</v>
      </c>
      <c r="K14"/>
      <c r="L14"/>
      <c r="M14"/>
      <c r="N14"/>
      <c r="O14"/>
      <c r="P14"/>
    </row>
    <row r="15" spans="1:16" s="110" customFormat="1" ht="14.45" customHeight="1" x14ac:dyDescent="0.2">
      <c r="A15" s="118" t="s">
        <v>105</v>
      </c>
      <c r="B15" s="121" t="s">
        <v>108</v>
      </c>
      <c r="C15" s="113">
        <v>13.117636715315632</v>
      </c>
      <c r="D15" s="115">
        <v>746</v>
      </c>
      <c r="E15" s="114">
        <v>788</v>
      </c>
      <c r="F15" s="114">
        <v>805</v>
      </c>
      <c r="G15" s="114">
        <v>854</v>
      </c>
      <c r="H15" s="140">
        <v>765</v>
      </c>
      <c r="I15" s="115">
        <v>-19</v>
      </c>
      <c r="J15" s="116">
        <v>-2.4836601307189543</v>
      </c>
      <c r="K15"/>
      <c r="L15"/>
      <c r="M15"/>
      <c r="N15"/>
      <c r="O15"/>
      <c r="P15"/>
    </row>
    <row r="16" spans="1:16" s="110" customFormat="1" ht="14.45" customHeight="1" x14ac:dyDescent="0.2">
      <c r="A16" s="118"/>
      <c r="B16" s="121" t="s">
        <v>109</v>
      </c>
      <c r="C16" s="113">
        <v>46.122736064708988</v>
      </c>
      <c r="D16" s="115">
        <v>2623</v>
      </c>
      <c r="E16" s="114">
        <v>2752</v>
      </c>
      <c r="F16" s="114">
        <v>2801</v>
      </c>
      <c r="G16" s="114">
        <v>2769</v>
      </c>
      <c r="H16" s="140">
        <v>2796</v>
      </c>
      <c r="I16" s="115">
        <v>-173</v>
      </c>
      <c r="J16" s="116">
        <v>-6.1874105865522173</v>
      </c>
      <c r="K16"/>
      <c r="L16"/>
      <c r="M16"/>
      <c r="N16"/>
      <c r="O16"/>
      <c r="P16"/>
    </row>
    <row r="17" spans="1:16" s="110" customFormat="1" ht="14.45" customHeight="1" x14ac:dyDescent="0.2">
      <c r="A17" s="118"/>
      <c r="B17" s="121" t="s">
        <v>110</v>
      </c>
      <c r="C17" s="113">
        <v>22.085458062247231</v>
      </c>
      <c r="D17" s="115">
        <v>1256</v>
      </c>
      <c r="E17" s="114">
        <v>1270</v>
      </c>
      <c r="F17" s="114">
        <v>1279</v>
      </c>
      <c r="G17" s="114">
        <v>1306</v>
      </c>
      <c r="H17" s="140">
        <v>1290</v>
      </c>
      <c r="I17" s="115">
        <v>-34</v>
      </c>
      <c r="J17" s="116">
        <v>-2.635658914728682</v>
      </c>
      <c r="K17"/>
      <c r="L17"/>
      <c r="M17"/>
      <c r="N17"/>
      <c r="O17"/>
      <c r="P17"/>
    </row>
    <row r="18" spans="1:16" s="110" customFormat="1" ht="14.45" customHeight="1" x14ac:dyDescent="0.2">
      <c r="A18" s="120"/>
      <c r="B18" s="121" t="s">
        <v>111</v>
      </c>
      <c r="C18" s="113">
        <v>18.674169157728151</v>
      </c>
      <c r="D18" s="115">
        <v>1062</v>
      </c>
      <c r="E18" s="114">
        <v>1059</v>
      </c>
      <c r="F18" s="114">
        <v>1071</v>
      </c>
      <c r="G18" s="114">
        <v>1052</v>
      </c>
      <c r="H18" s="140">
        <v>1023</v>
      </c>
      <c r="I18" s="115">
        <v>39</v>
      </c>
      <c r="J18" s="116">
        <v>3.8123167155425222</v>
      </c>
      <c r="K18"/>
      <c r="L18"/>
      <c r="M18"/>
      <c r="N18"/>
      <c r="O18"/>
      <c r="P18"/>
    </row>
    <row r="19" spans="1:16" s="110" customFormat="1" ht="14.45" customHeight="1" x14ac:dyDescent="0.2">
      <c r="A19" s="120"/>
      <c r="B19" s="121" t="s">
        <v>112</v>
      </c>
      <c r="C19" s="113">
        <v>2.0221557939159487</v>
      </c>
      <c r="D19" s="115">
        <v>115</v>
      </c>
      <c r="E19" s="114">
        <v>103</v>
      </c>
      <c r="F19" s="114">
        <v>105</v>
      </c>
      <c r="G19" s="114">
        <v>93</v>
      </c>
      <c r="H19" s="140">
        <v>94</v>
      </c>
      <c r="I19" s="115">
        <v>21</v>
      </c>
      <c r="J19" s="116">
        <v>22.340425531914892</v>
      </c>
      <c r="K19"/>
      <c r="L19"/>
      <c r="M19"/>
      <c r="N19"/>
      <c r="O19"/>
      <c r="P19"/>
    </row>
    <row r="20" spans="1:16" s="110" customFormat="1" ht="14.45" customHeight="1" x14ac:dyDescent="0.2">
      <c r="A20" s="120" t="s">
        <v>113</v>
      </c>
      <c r="B20" s="119" t="s">
        <v>116</v>
      </c>
      <c r="C20" s="113">
        <v>92.597151397925089</v>
      </c>
      <c r="D20" s="115">
        <v>5266</v>
      </c>
      <c r="E20" s="114">
        <v>5445</v>
      </c>
      <c r="F20" s="114">
        <v>5527</v>
      </c>
      <c r="G20" s="114">
        <v>5557</v>
      </c>
      <c r="H20" s="140">
        <v>5468</v>
      </c>
      <c r="I20" s="115">
        <v>-202</v>
      </c>
      <c r="J20" s="116">
        <v>-3.6942209217264081</v>
      </c>
      <c r="K20"/>
      <c r="L20"/>
      <c r="M20"/>
      <c r="N20"/>
      <c r="O20"/>
      <c r="P20"/>
    </row>
    <row r="21" spans="1:16" s="110" customFormat="1" ht="14.45" customHeight="1" x14ac:dyDescent="0.2">
      <c r="A21" s="123"/>
      <c r="B21" s="124" t="s">
        <v>117</v>
      </c>
      <c r="C21" s="125">
        <v>7.1215051872692108</v>
      </c>
      <c r="D21" s="143">
        <v>405</v>
      </c>
      <c r="E21" s="144">
        <v>409</v>
      </c>
      <c r="F21" s="144">
        <v>412</v>
      </c>
      <c r="G21" s="144">
        <v>409</v>
      </c>
      <c r="H21" s="145">
        <v>387</v>
      </c>
      <c r="I21" s="143">
        <v>18</v>
      </c>
      <c r="J21" s="146">
        <v>4.6511627906976747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6885</v>
      </c>
      <c r="E56" s="114">
        <v>7064</v>
      </c>
      <c r="F56" s="114">
        <v>7140</v>
      </c>
      <c r="G56" s="114">
        <v>7204</v>
      </c>
      <c r="H56" s="140">
        <v>7108</v>
      </c>
      <c r="I56" s="115">
        <v>-223</v>
      </c>
      <c r="J56" s="116">
        <v>-3.1373100731570061</v>
      </c>
      <c r="K56"/>
      <c r="L56"/>
      <c r="M56"/>
      <c r="N56"/>
      <c r="O56"/>
      <c r="P56"/>
    </row>
    <row r="57" spans="1:16" s="110" customFormat="1" ht="14.45" customHeight="1" x14ac:dyDescent="0.2">
      <c r="A57" s="120" t="s">
        <v>105</v>
      </c>
      <c r="B57" s="119" t="s">
        <v>106</v>
      </c>
      <c r="C57" s="113">
        <v>38.823529411764703</v>
      </c>
      <c r="D57" s="115">
        <v>2673</v>
      </c>
      <c r="E57" s="114">
        <v>2730</v>
      </c>
      <c r="F57" s="114">
        <v>2770</v>
      </c>
      <c r="G57" s="114">
        <v>2780</v>
      </c>
      <c r="H57" s="140">
        <v>2732</v>
      </c>
      <c r="I57" s="115">
        <v>-59</v>
      </c>
      <c r="J57" s="116">
        <v>-2.1595900439238651</v>
      </c>
    </row>
    <row r="58" spans="1:16" s="110" customFormat="1" ht="14.45" customHeight="1" x14ac:dyDescent="0.2">
      <c r="A58" s="120"/>
      <c r="B58" s="119" t="s">
        <v>107</v>
      </c>
      <c r="C58" s="113">
        <v>61.176470588235297</v>
      </c>
      <c r="D58" s="115">
        <v>4212</v>
      </c>
      <c r="E58" s="114">
        <v>4334</v>
      </c>
      <c r="F58" s="114">
        <v>4370</v>
      </c>
      <c r="G58" s="114">
        <v>4424</v>
      </c>
      <c r="H58" s="140">
        <v>4376</v>
      </c>
      <c r="I58" s="115">
        <v>-164</v>
      </c>
      <c r="J58" s="116">
        <v>-3.7477148080438756</v>
      </c>
    </row>
    <row r="59" spans="1:16" s="110" customFormat="1" ht="14.45" customHeight="1" x14ac:dyDescent="0.2">
      <c r="A59" s="118" t="s">
        <v>105</v>
      </c>
      <c r="B59" s="121" t="s">
        <v>108</v>
      </c>
      <c r="C59" s="113">
        <v>13.202614379084967</v>
      </c>
      <c r="D59" s="115">
        <v>909</v>
      </c>
      <c r="E59" s="114">
        <v>947</v>
      </c>
      <c r="F59" s="114">
        <v>977</v>
      </c>
      <c r="G59" s="114">
        <v>1045</v>
      </c>
      <c r="H59" s="140">
        <v>968</v>
      </c>
      <c r="I59" s="115">
        <v>-59</v>
      </c>
      <c r="J59" s="116">
        <v>-6.0950413223140494</v>
      </c>
    </row>
    <row r="60" spans="1:16" s="110" customFormat="1" ht="14.45" customHeight="1" x14ac:dyDescent="0.2">
      <c r="A60" s="118"/>
      <c r="B60" s="121" t="s">
        <v>109</v>
      </c>
      <c r="C60" s="113">
        <v>47.610748002904863</v>
      </c>
      <c r="D60" s="115">
        <v>3278</v>
      </c>
      <c r="E60" s="114">
        <v>3407</v>
      </c>
      <c r="F60" s="114">
        <v>3416</v>
      </c>
      <c r="G60" s="114">
        <v>3408</v>
      </c>
      <c r="H60" s="140">
        <v>3434</v>
      </c>
      <c r="I60" s="115">
        <v>-156</v>
      </c>
      <c r="J60" s="116">
        <v>-4.5428072218986602</v>
      </c>
    </row>
    <row r="61" spans="1:16" s="110" customFormat="1" ht="14.45" customHeight="1" x14ac:dyDescent="0.2">
      <c r="A61" s="118"/>
      <c r="B61" s="121" t="s">
        <v>110</v>
      </c>
      <c r="C61" s="113">
        <v>21.641249092229483</v>
      </c>
      <c r="D61" s="115">
        <v>1490</v>
      </c>
      <c r="E61" s="114">
        <v>1497</v>
      </c>
      <c r="F61" s="114">
        <v>1524</v>
      </c>
      <c r="G61" s="114">
        <v>1542</v>
      </c>
      <c r="H61" s="140">
        <v>1524</v>
      </c>
      <c r="I61" s="115">
        <v>-34</v>
      </c>
      <c r="J61" s="116">
        <v>-2.2309711286089238</v>
      </c>
    </row>
    <row r="62" spans="1:16" s="110" customFormat="1" ht="14.45" customHeight="1" x14ac:dyDescent="0.2">
      <c r="A62" s="120"/>
      <c r="B62" s="121" t="s">
        <v>111</v>
      </c>
      <c r="C62" s="113">
        <v>17.545388525780684</v>
      </c>
      <c r="D62" s="115">
        <v>1208</v>
      </c>
      <c r="E62" s="114">
        <v>1213</v>
      </c>
      <c r="F62" s="114">
        <v>1223</v>
      </c>
      <c r="G62" s="114">
        <v>1209</v>
      </c>
      <c r="H62" s="140">
        <v>1182</v>
      </c>
      <c r="I62" s="115">
        <v>26</v>
      </c>
      <c r="J62" s="116">
        <v>2.1996615905245345</v>
      </c>
    </row>
    <row r="63" spans="1:16" s="110" customFormat="1" ht="14.45" customHeight="1" x14ac:dyDescent="0.2">
      <c r="A63" s="120"/>
      <c r="B63" s="121" t="s">
        <v>112</v>
      </c>
      <c r="C63" s="113">
        <v>1.9172113289760349</v>
      </c>
      <c r="D63" s="115">
        <v>132</v>
      </c>
      <c r="E63" s="114">
        <v>119</v>
      </c>
      <c r="F63" s="114">
        <v>122</v>
      </c>
      <c r="G63" s="114">
        <v>104</v>
      </c>
      <c r="H63" s="140">
        <v>113</v>
      </c>
      <c r="I63" s="115">
        <v>19</v>
      </c>
      <c r="J63" s="116">
        <v>16.814159292035399</v>
      </c>
    </row>
    <row r="64" spans="1:16" s="110" customFormat="1" ht="14.45" customHeight="1" x14ac:dyDescent="0.2">
      <c r="A64" s="120" t="s">
        <v>113</v>
      </c>
      <c r="B64" s="119" t="s">
        <v>116</v>
      </c>
      <c r="C64" s="113">
        <v>92.040668119099493</v>
      </c>
      <c r="D64" s="115">
        <v>6337</v>
      </c>
      <c r="E64" s="114">
        <v>6517</v>
      </c>
      <c r="F64" s="114">
        <v>6593</v>
      </c>
      <c r="G64" s="114">
        <v>6653</v>
      </c>
      <c r="H64" s="140">
        <v>6582</v>
      </c>
      <c r="I64" s="115">
        <v>-245</v>
      </c>
      <c r="J64" s="116">
        <v>-3.7222728653904587</v>
      </c>
    </row>
    <row r="65" spans="1:10" s="110" customFormat="1" ht="14.45" customHeight="1" x14ac:dyDescent="0.2">
      <c r="A65" s="123"/>
      <c r="B65" s="124" t="s">
        <v>117</v>
      </c>
      <c r="C65" s="125">
        <v>7.7269426289034131</v>
      </c>
      <c r="D65" s="143">
        <v>532</v>
      </c>
      <c r="E65" s="144">
        <v>535</v>
      </c>
      <c r="F65" s="144">
        <v>533</v>
      </c>
      <c r="G65" s="144">
        <v>537</v>
      </c>
      <c r="H65" s="145">
        <v>511</v>
      </c>
      <c r="I65" s="143">
        <v>21</v>
      </c>
      <c r="J65" s="146">
        <v>4.1095890410958908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5687</v>
      </c>
      <c r="G11" s="114">
        <v>5869</v>
      </c>
      <c r="H11" s="114">
        <v>5956</v>
      </c>
      <c r="I11" s="114">
        <v>5981</v>
      </c>
      <c r="J11" s="140">
        <v>5874</v>
      </c>
      <c r="K11" s="114">
        <v>-187</v>
      </c>
      <c r="L11" s="116">
        <v>-3.1835205992509361</v>
      </c>
    </row>
    <row r="12" spans="1:17" s="110" customFormat="1" ht="24" customHeight="1" x14ac:dyDescent="0.2">
      <c r="A12" s="604" t="s">
        <v>185</v>
      </c>
      <c r="B12" s="605"/>
      <c r="C12" s="605"/>
      <c r="D12" s="606"/>
      <c r="E12" s="113">
        <v>39.687005451028661</v>
      </c>
      <c r="F12" s="115">
        <v>2257</v>
      </c>
      <c r="G12" s="114">
        <v>2315</v>
      </c>
      <c r="H12" s="114">
        <v>2359</v>
      </c>
      <c r="I12" s="114">
        <v>2355</v>
      </c>
      <c r="J12" s="140">
        <v>2306</v>
      </c>
      <c r="K12" s="114">
        <v>-49</v>
      </c>
      <c r="L12" s="116">
        <v>-2.12489158716392</v>
      </c>
    </row>
    <row r="13" spans="1:17" s="110" customFormat="1" ht="15" customHeight="1" x14ac:dyDescent="0.2">
      <c r="A13" s="120"/>
      <c r="B13" s="612" t="s">
        <v>107</v>
      </c>
      <c r="C13" s="612"/>
      <c r="E13" s="113">
        <v>60.312994548971339</v>
      </c>
      <c r="F13" s="115">
        <v>3430</v>
      </c>
      <c r="G13" s="114">
        <v>3554</v>
      </c>
      <c r="H13" s="114">
        <v>3597</v>
      </c>
      <c r="I13" s="114">
        <v>3626</v>
      </c>
      <c r="J13" s="140">
        <v>3568</v>
      </c>
      <c r="K13" s="114">
        <v>-138</v>
      </c>
      <c r="L13" s="116">
        <v>-3.8677130044843051</v>
      </c>
    </row>
    <row r="14" spans="1:17" s="110" customFormat="1" ht="22.5" customHeight="1" x14ac:dyDescent="0.2">
      <c r="A14" s="604" t="s">
        <v>186</v>
      </c>
      <c r="B14" s="605"/>
      <c r="C14" s="605"/>
      <c r="D14" s="606"/>
      <c r="E14" s="113">
        <v>13.117636715315632</v>
      </c>
      <c r="F14" s="115">
        <v>746</v>
      </c>
      <c r="G14" s="114">
        <v>788</v>
      </c>
      <c r="H14" s="114">
        <v>805</v>
      </c>
      <c r="I14" s="114">
        <v>854</v>
      </c>
      <c r="J14" s="140">
        <v>765</v>
      </c>
      <c r="K14" s="114">
        <v>-19</v>
      </c>
      <c r="L14" s="116">
        <v>-2.4836601307189543</v>
      </c>
    </row>
    <row r="15" spans="1:17" s="110" customFormat="1" ht="15" customHeight="1" x14ac:dyDescent="0.2">
      <c r="A15" s="120"/>
      <c r="B15" s="119"/>
      <c r="C15" s="258" t="s">
        <v>106</v>
      </c>
      <c r="E15" s="113">
        <v>45.308310991957107</v>
      </c>
      <c r="F15" s="115">
        <v>338</v>
      </c>
      <c r="G15" s="114">
        <v>351</v>
      </c>
      <c r="H15" s="114">
        <v>370</v>
      </c>
      <c r="I15" s="114">
        <v>386</v>
      </c>
      <c r="J15" s="140">
        <v>354</v>
      </c>
      <c r="K15" s="114">
        <v>-16</v>
      </c>
      <c r="L15" s="116">
        <v>-4.5197740112994351</v>
      </c>
    </row>
    <row r="16" spans="1:17" s="110" customFormat="1" ht="15" customHeight="1" x14ac:dyDescent="0.2">
      <c r="A16" s="120"/>
      <c r="B16" s="119"/>
      <c r="C16" s="258" t="s">
        <v>107</v>
      </c>
      <c r="E16" s="113">
        <v>54.691689008042893</v>
      </c>
      <c r="F16" s="115">
        <v>408</v>
      </c>
      <c r="G16" s="114">
        <v>437</v>
      </c>
      <c r="H16" s="114">
        <v>435</v>
      </c>
      <c r="I16" s="114">
        <v>468</v>
      </c>
      <c r="J16" s="140">
        <v>411</v>
      </c>
      <c r="K16" s="114">
        <v>-3</v>
      </c>
      <c r="L16" s="116">
        <v>-0.72992700729927007</v>
      </c>
    </row>
    <row r="17" spans="1:12" s="110" customFormat="1" ht="15" customHeight="1" x14ac:dyDescent="0.2">
      <c r="A17" s="120"/>
      <c r="B17" s="121" t="s">
        <v>109</v>
      </c>
      <c r="C17" s="258"/>
      <c r="E17" s="113">
        <v>46.122736064708988</v>
      </c>
      <c r="F17" s="115">
        <v>2623</v>
      </c>
      <c r="G17" s="114">
        <v>2752</v>
      </c>
      <c r="H17" s="114">
        <v>2801</v>
      </c>
      <c r="I17" s="114">
        <v>2769</v>
      </c>
      <c r="J17" s="140">
        <v>2796</v>
      </c>
      <c r="K17" s="114">
        <v>-173</v>
      </c>
      <c r="L17" s="116">
        <v>-6.1874105865522173</v>
      </c>
    </row>
    <row r="18" spans="1:12" s="110" customFormat="1" ht="15" customHeight="1" x14ac:dyDescent="0.2">
      <c r="A18" s="120"/>
      <c r="B18" s="119"/>
      <c r="C18" s="258" t="s">
        <v>106</v>
      </c>
      <c r="E18" s="113">
        <v>34.388105223027068</v>
      </c>
      <c r="F18" s="115">
        <v>902</v>
      </c>
      <c r="G18" s="114">
        <v>942</v>
      </c>
      <c r="H18" s="114">
        <v>953</v>
      </c>
      <c r="I18" s="114">
        <v>930</v>
      </c>
      <c r="J18" s="140">
        <v>938</v>
      </c>
      <c r="K18" s="114">
        <v>-36</v>
      </c>
      <c r="L18" s="116">
        <v>-3.8379530916844349</v>
      </c>
    </row>
    <row r="19" spans="1:12" s="110" customFormat="1" ht="15" customHeight="1" x14ac:dyDescent="0.2">
      <c r="A19" s="120"/>
      <c r="B19" s="119"/>
      <c r="C19" s="258" t="s">
        <v>107</v>
      </c>
      <c r="E19" s="113">
        <v>65.611894776972932</v>
      </c>
      <c r="F19" s="115">
        <v>1721</v>
      </c>
      <c r="G19" s="114">
        <v>1810</v>
      </c>
      <c r="H19" s="114">
        <v>1848</v>
      </c>
      <c r="I19" s="114">
        <v>1839</v>
      </c>
      <c r="J19" s="140">
        <v>1858</v>
      </c>
      <c r="K19" s="114">
        <v>-137</v>
      </c>
      <c r="L19" s="116">
        <v>-7.3735199138858984</v>
      </c>
    </row>
    <row r="20" spans="1:12" s="110" customFormat="1" ht="15" customHeight="1" x14ac:dyDescent="0.2">
      <c r="A20" s="120"/>
      <c r="B20" s="121" t="s">
        <v>110</v>
      </c>
      <c r="C20" s="258"/>
      <c r="E20" s="113">
        <v>22.085458062247231</v>
      </c>
      <c r="F20" s="115">
        <v>1256</v>
      </c>
      <c r="G20" s="114">
        <v>1270</v>
      </c>
      <c r="H20" s="114">
        <v>1279</v>
      </c>
      <c r="I20" s="114">
        <v>1306</v>
      </c>
      <c r="J20" s="140">
        <v>1290</v>
      </c>
      <c r="K20" s="114">
        <v>-34</v>
      </c>
      <c r="L20" s="116">
        <v>-2.635658914728682</v>
      </c>
    </row>
    <row r="21" spans="1:12" s="110" customFormat="1" ht="15" customHeight="1" x14ac:dyDescent="0.2">
      <c r="A21" s="120"/>
      <c r="B21" s="119"/>
      <c r="C21" s="258" t="s">
        <v>106</v>
      </c>
      <c r="E21" s="113">
        <v>34.79299363057325</v>
      </c>
      <c r="F21" s="115">
        <v>437</v>
      </c>
      <c r="G21" s="114">
        <v>441</v>
      </c>
      <c r="H21" s="114">
        <v>458</v>
      </c>
      <c r="I21" s="114">
        <v>469</v>
      </c>
      <c r="J21" s="140">
        <v>461</v>
      </c>
      <c r="K21" s="114">
        <v>-24</v>
      </c>
      <c r="L21" s="116">
        <v>-5.2060737527114966</v>
      </c>
    </row>
    <row r="22" spans="1:12" s="110" customFormat="1" ht="15" customHeight="1" x14ac:dyDescent="0.2">
      <c r="A22" s="120"/>
      <c r="B22" s="119"/>
      <c r="C22" s="258" t="s">
        <v>107</v>
      </c>
      <c r="E22" s="113">
        <v>65.20700636942675</v>
      </c>
      <c r="F22" s="115">
        <v>819</v>
      </c>
      <c r="G22" s="114">
        <v>829</v>
      </c>
      <c r="H22" s="114">
        <v>821</v>
      </c>
      <c r="I22" s="114">
        <v>837</v>
      </c>
      <c r="J22" s="140">
        <v>829</v>
      </c>
      <c r="K22" s="114">
        <v>-10</v>
      </c>
      <c r="L22" s="116">
        <v>-1.2062726176115801</v>
      </c>
    </row>
    <row r="23" spans="1:12" s="110" customFormat="1" ht="15" customHeight="1" x14ac:dyDescent="0.2">
      <c r="A23" s="120"/>
      <c r="B23" s="121" t="s">
        <v>111</v>
      </c>
      <c r="C23" s="258"/>
      <c r="E23" s="113">
        <v>18.674169157728151</v>
      </c>
      <c r="F23" s="115">
        <v>1062</v>
      </c>
      <c r="G23" s="114">
        <v>1059</v>
      </c>
      <c r="H23" s="114">
        <v>1071</v>
      </c>
      <c r="I23" s="114">
        <v>1052</v>
      </c>
      <c r="J23" s="140">
        <v>1023</v>
      </c>
      <c r="K23" s="114">
        <v>39</v>
      </c>
      <c r="L23" s="116">
        <v>3.8123167155425222</v>
      </c>
    </row>
    <row r="24" spans="1:12" s="110" customFormat="1" ht="15" customHeight="1" x14ac:dyDescent="0.2">
      <c r="A24" s="120"/>
      <c r="B24" s="119"/>
      <c r="C24" s="258" t="s">
        <v>106</v>
      </c>
      <c r="E24" s="113">
        <v>54.613935969868173</v>
      </c>
      <c r="F24" s="115">
        <v>580</v>
      </c>
      <c r="G24" s="114">
        <v>581</v>
      </c>
      <c r="H24" s="114">
        <v>578</v>
      </c>
      <c r="I24" s="114">
        <v>570</v>
      </c>
      <c r="J24" s="140">
        <v>553</v>
      </c>
      <c r="K24" s="114">
        <v>27</v>
      </c>
      <c r="L24" s="116">
        <v>4.8824593128390594</v>
      </c>
    </row>
    <row r="25" spans="1:12" s="110" customFormat="1" ht="15" customHeight="1" x14ac:dyDescent="0.2">
      <c r="A25" s="120"/>
      <c r="B25" s="119"/>
      <c r="C25" s="258" t="s">
        <v>107</v>
      </c>
      <c r="E25" s="113">
        <v>45.386064030131827</v>
      </c>
      <c r="F25" s="115">
        <v>482</v>
      </c>
      <c r="G25" s="114">
        <v>478</v>
      </c>
      <c r="H25" s="114">
        <v>493</v>
      </c>
      <c r="I25" s="114">
        <v>482</v>
      </c>
      <c r="J25" s="140">
        <v>470</v>
      </c>
      <c r="K25" s="114">
        <v>12</v>
      </c>
      <c r="L25" s="116">
        <v>2.5531914893617023</v>
      </c>
    </row>
    <row r="26" spans="1:12" s="110" customFormat="1" ht="15" customHeight="1" x14ac:dyDescent="0.2">
      <c r="A26" s="120"/>
      <c r="C26" s="121" t="s">
        <v>187</v>
      </c>
      <c r="D26" s="110" t="s">
        <v>188</v>
      </c>
      <c r="E26" s="113">
        <v>2.0221557939159487</v>
      </c>
      <c r="F26" s="115">
        <v>115</v>
      </c>
      <c r="G26" s="114">
        <v>103</v>
      </c>
      <c r="H26" s="114">
        <v>105</v>
      </c>
      <c r="I26" s="114">
        <v>93</v>
      </c>
      <c r="J26" s="140">
        <v>94</v>
      </c>
      <c r="K26" s="114">
        <v>21</v>
      </c>
      <c r="L26" s="116">
        <v>22.340425531914892</v>
      </c>
    </row>
    <row r="27" spans="1:12" s="110" customFormat="1" ht="15" customHeight="1" x14ac:dyDescent="0.2">
      <c r="A27" s="120"/>
      <c r="B27" s="119"/>
      <c r="D27" s="259" t="s">
        <v>106</v>
      </c>
      <c r="E27" s="113">
        <v>51.304347826086953</v>
      </c>
      <c r="F27" s="115">
        <v>59</v>
      </c>
      <c r="G27" s="114">
        <v>51</v>
      </c>
      <c r="H27" s="114">
        <v>50</v>
      </c>
      <c r="I27" s="114">
        <v>50</v>
      </c>
      <c r="J27" s="140">
        <v>55</v>
      </c>
      <c r="K27" s="114">
        <v>4</v>
      </c>
      <c r="L27" s="116">
        <v>7.2727272727272725</v>
      </c>
    </row>
    <row r="28" spans="1:12" s="110" customFormat="1" ht="15" customHeight="1" x14ac:dyDescent="0.2">
      <c r="A28" s="120"/>
      <c r="B28" s="119"/>
      <c r="D28" s="259" t="s">
        <v>107</v>
      </c>
      <c r="E28" s="113">
        <v>48.695652173913047</v>
      </c>
      <c r="F28" s="115">
        <v>56</v>
      </c>
      <c r="G28" s="114">
        <v>52</v>
      </c>
      <c r="H28" s="114">
        <v>55</v>
      </c>
      <c r="I28" s="114">
        <v>43</v>
      </c>
      <c r="J28" s="140">
        <v>39</v>
      </c>
      <c r="K28" s="114">
        <v>17</v>
      </c>
      <c r="L28" s="116">
        <v>43.589743589743591</v>
      </c>
    </row>
    <row r="29" spans="1:12" s="110" customFormat="1" ht="24" customHeight="1" x14ac:dyDescent="0.2">
      <c r="A29" s="604" t="s">
        <v>189</v>
      </c>
      <c r="B29" s="605"/>
      <c r="C29" s="605"/>
      <c r="D29" s="606"/>
      <c r="E29" s="113">
        <v>92.597151397925089</v>
      </c>
      <c r="F29" s="115">
        <v>5266</v>
      </c>
      <c r="G29" s="114">
        <v>5445</v>
      </c>
      <c r="H29" s="114">
        <v>5527</v>
      </c>
      <c r="I29" s="114">
        <v>5557</v>
      </c>
      <c r="J29" s="140">
        <v>5468</v>
      </c>
      <c r="K29" s="114">
        <v>-202</v>
      </c>
      <c r="L29" s="116">
        <v>-3.6942209217264081</v>
      </c>
    </row>
    <row r="30" spans="1:12" s="110" customFormat="1" ht="15" customHeight="1" x14ac:dyDescent="0.2">
      <c r="A30" s="120"/>
      <c r="B30" s="119"/>
      <c r="C30" s="258" t="s">
        <v>106</v>
      </c>
      <c r="E30" s="113">
        <v>39.365742499050512</v>
      </c>
      <c r="F30" s="115">
        <v>2073</v>
      </c>
      <c r="G30" s="114">
        <v>2140</v>
      </c>
      <c r="H30" s="114">
        <v>2177</v>
      </c>
      <c r="I30" s="114">
        <v>2173</v>
      </c>
      <c r="J30" s="140">
        <v>2138</v>
      </c>
      <c r="K30" s="114">
        <v>-65</v>
      </c>
      <c r="L30" s="116">
        <v>-3.0402245088868103</v>
      </c>
    </row>
    <row r="31" spans="1:12" s="110" customFormat="1" ht="15" customHeight="1" x14ac:dyDescent="0.2">
      <c r="A31" s="120"/>
      <c r="B31" s="119"/>
      <c r="C31" s="258" t="s">
        <v>107</v>
      </c>
      <c r="E31" s="113">
        <v>60.634257500949488</v>
      </c>
      <c r="F31" s="115">
        <v>3193</v>
      </c>
      <c r="G31" s="114">
        <v>3305</v>
      </c>
      <c r="H31" s="114">
        <v>3350</v>
      </c>
      <c r="I31" s="114">
        <v>3384</v>
      </c>
      <c r="J31" s="140">
        <v>3330</v>
      </c>
      <c r="K31" s="114">
        <v>-137</v>
      </c>
      <c r="L31" s="116">
        <v>-4.1141141141141144</v>
      </c>
    </row>
    <row r="32" spans="1:12" s="110" customFormat="1" ht="15" customHeight="1" x14ac:dyDescent="0.2">
      <c r="A32" s="120"/>
      <c r="B32" s="119" t="s">
        <v>117</v>
      </c>
      <c r="C32" s="258"/>
      <c r="E32" s="113">
        <v>7.1215051872692108</v>
      </c>
      <c r="F32" s="114">
        <v>405</v>
      </c>
      <c r="G32" s="114">
        <v>409</v>
      </c>
      <c r="H32" s="114">
        <v>412</v>
      </c>
      <c r="I32" s="114">
        <v>409</v>
      </c>
      <c r="J32" s="140">
        <v>387</v>
      </c>
      <c r="K32" s="114">
        <v>18</v>
      </c>
      <c r="L32" s="116">
        <v>4.6511627906976747</v>
      </c>
    </row>
    <row r="33" spans="1:12" s="110" customFormat="1" ht="15" customHeight="1" x14ac:dyDescent="0.2">
      <c r="A33" s="120"/>
      <c r="B33" s="119"/>
      <c r="C33" s="258" t="s">
        <v>106</v>
      </c>
      <c r="E33" s="113">
        <v>45.185185185185183</v>
      </c>
      <c r="F33" s="114">
        <v>183</v>
      </c>
      <c r="G33" s="114">
        <v>174</v>
      </c>
      <c r="H33" s="114">
        <v>180</v>
      </c>
      <c r="I33" s="114">
        <v>180</v>
      </c>
      <c r="J33" s="140">
        <v>166</v>
      </c>
      <c r="K33" s="114">
        <v>17</v>
      </c>
      <c r="L33" s="116">
        <v>10.240963855421686</v>
      </c>
    </row>
    <row r="34" spans="1:12" s="110" customFormat="1" ht="15" customHeight="1" x14ac:dyDescent="0.2">
      <c r="A34" s="120"/>
      <c r="B34" s="119"/>
      <c r="C34" s="258" t="s">
        <v>107</v>
      </c>
      <c r="E34" s="113">
        <v>54.814814814814817</v>
      </c>
      <c r="F34" s="114">
        <v>222</v>
      </c>
      <c r="G34" s="114">
        <v>235</v>
      </c>
      <c r="H34" s="114">
        <v>232</v>
      </c>
      <c r="I34" s="114">
        <v>229</v>
      </c>
      <c r="J34" s="140">
        <v>221</v>
      </c>
      <c r="K34" s="114">
        <v>1</v>
      </c>
      <c r="L34" s="116">
        <v>0.45248868778280543</v>
      </c>
    </row>
    <row r="35" spans="1:12" s="110" customFormat="1" ht="24" customHeight="1" x14ac:dyDescent="0.2">
      <c r="A35" s="604" t="s">
        <v>192</v>
      </c>
      <c r="B35" s="605"/>
      <c r="C35" s="605"/>
      <c r="D35" s="606"/>
      <c r="E35" s="113">
        <v>18.41040970634781</v>
      </c>
      <c r="F35" s="114">
        <v>1047</v>
      </c>
      <c r="G35" s="114">
        <v>1048</v>
      </c>
      <c r="H35" s="114">
        <v>1070</v>
      </c>
      <c r="I35" s="114">
        <v>1111</v>
      </c>
      <c r="J35" s="114">
        <v>1063</v>
      </c>
      <c r="K35" s="318">
        <v>-16</v>
      </c>
      <c r="L35" s="319">
        <v>-1.5051740357478833</v>
      </c>
    </row>
    <row r="36" spans="1:12" s="110" customFormat="1" ht="15" customHeight="1" x14ac:dyDescent="0.2">
      <c r="A36" s="120"/>
      <c r="B36" s="119"/>
      <c r="C36" s="258" t="s">
        <v>106</v>
      </c>
      <c r="E36" s="113">
        <v>37.344794651384909</v>
      </c>
      <c r="F36" s="114">
        <v>391</v>
      </c>
      <c r="G36" s="114">
        <v>386</v>
      </c>
      <c r="H36" s="114">
        <v>402</v>
      </c>
      <c r="I36" s="114">
        <v>416</v>
      </c>
      <c r="J36" s="114">
        <v>403</v>
      </c>
      <c r="K36" s="318">
        <v>-12</v>
      </c>
      <c r="L36" s="116">
        <v>-2.9776674937965262</v>
      </c>
    </row>
    <row r="37" spans="1:12" s="110" customFormat="1" ht="15" customHeight="1" x14ac:dyDescent="0.2">
      <c r="A37" s="120"/>
      <c r="B37" s="119"/>
      <c r="C37" s="258" t="s">
        <v>107</v>
      </c>
      <c r="E37" s="113">
        <v>62.655205348615091</v>
      </c>
      <c r="F37" s="114">
        <v>656</v>
      </c>
      <c r="G37" s="114">
        <v>662</v>
      </c>
      <c r="H37" s="114">
        <v>668</v>
      </c>
      <c r="I37" s="114">
        <v>695</v>
      </c>
      <c r="J37" s="140">
        <v>660</v>
      </c>
      <c r="K37" s="114">
        <v>-4</v>
      </c>
      <c r="L37" s="116">
        <v>-0.60606060606060608</v>
      </c>
    </row>
    <row r="38" spans="1:12" s="110" customFormat="1" ht="15" customHeight="1" x14ac:dyDescent="0.2">
      <c r="A38" s="120"/>
      <c r="B38" s="119" t="s">
        <v>328</v>
      </c>
      <c r="C38" s="258"/>
      <c r="E38" s="113">
        <v>57.464392474063651</v>
      </c>
      <c r="F38" s="114">
        <v>3268</v>
      </c>
      <c r="G38" s="114">
        <v>3355</v>
      </c>
      <c r="H38" s="114">
        <v>3407</v>
      </c>
      <c r="I38" s="114">
        <v>3387</v>
      </c>
      <c r="J38" s="140">
        <v>3367</v>
      </c>
      <c r="K38" s="114">
        <v>-99</v>
      </c>
      <c r="L38" s="116">
        <v>-2.9403029403029404</v>
      </c>
    </row>
    <row r="39" spans="1:12" s="110" customFormat="1" ht="15" customHeight="1" x14ac:dyDescent="0.2">
      <c r="A39" s="120"/>
      <c r="B39" s="119"/>
      <c r="C39" s="258" t="s">
        <v>106</v>
      </c>
      <c r="E39" s="113">
        <v>41.799265605875156</v>
      </c>
      <c r="F39" s="115">
        <v>1366</v>
      </c>
      <c r="G39" s="114">
        <v>1391</v>
      </c>
      <c r="H39" s="114">
        <v>1417</v>
      </c>
      <c r="I39" s="114">
        <v>1397</v>
      </c>
      <c r="J39" s="140">
        <v>1389</v>
      </c>
      <c r="K39" s="114">
        <v>-23</v>
      </c>
      <c r="L39" s="116">
        <v>-1.6558675305975521</v>
      </c>
    </row>
    <row r="40" spans="1:12" s="110" customFormat="1" ht="15" customHeight="1" x14ac:dyDescent="0.2">
      <c r="A40" s="120"/>
      <c r="B40" s="119"/>
      <c r="C40" s="258" t="s">
        <v>107</v>
      </c>
      <c r="E40" s="113">
        <v>58.200734394124844</v>
      </c>
      <c r="F40" s="115">
        <v>1902</v>
      </c>
      <c r="G40" s="114">
        <v>1964</v>
      </c>
      <c r="H40" s="114">
        <v>1990</v>
      </c>
      <c r="I40" s="114">
        <v>1990</v>
      </c>
      <c r="J40" s="140">
        <v>1978</v>
      </c>
      <c r="K40" s="114">
        <v>-76</v>
      </c>
      <c r="L40" s="116">
        <v>-3.8422649140546006</v>
      </c>
    </row>
    <row r="41" spans="1:12" s="110" customFormat="1" ht="15" customHeight="1" x14ac:dyDescent="0.2">
      <c r="A41" s="120"/>
      <c r="B41" s="320" t="s">
        <v>516</v>
      </c>
      <c r="C41" s="258"/>
      <c r="E41" s="113">
        <v>5.5037805521364511</v>
      </c>
      <c r="F41" s="115">
        <v>313</v>
      </c>
      <c r="G41" s="114">
        <v>349</v>
      </c>
      <c r="H41" s="114">
        <v>346</v>
      </c>
      <c r="I41" s="114">
        <v>331</v>
      </c>
      <c r="J41" s="140">
        <v>309</v>
      </c>
      <c r="K41" s="114">
        <v>4</v>
      </c>
      <c r="L41" s="116">
        <v>1.2944983818770226</v>
      </c>
    </row>
    <row r="42" spans="1:12" s="110" customFormat="1" ht="15" customHeight="1" x14ac:dyDescent="0.2">
      <c r="A42" s="120"/>
      <c r="B42" s="119"/>
      <c r="C42" s="268" t="s">
        <v>106</v>
      </c>
      <c r="D42" s="182"/>
      <c r="E42" s="113">
        <v>46.325878594249204</v>
      </c>
      <c r="F42" s="115">
        <v>145</v>
      </c>
      <c r="G42" s="114">
        <v>164</v>
      </c>
      <c r="H42" s="114">
        <v>158</v>
      </c>
      <c r="I42" s="114">
        <v>157</v>
      </c>
      <c r="J42" s="140">
        <v>150</v>
      </c>
      <c r="K42" s="114">
        <v>-5</v>
      </c>
      <c r="L42" s="116">
        <v>-3.3333333333333335</v>
      </c>
    </row>
    <row r="43" spans="1:12" s="110" customFormat="1" ht="15" customHeight="1" x14ac:dyDescent="0.2">
      <c r="A43" s="120"/>
      <c r="B43" s="119"/>
      <c r="C43" s="268" t="s">
        <v>107</v>
      </c>
      <c r="D43" s="182"/>
      <c r="E43" s="113">
        <v>53.674121405750796</v>
      </c>
      <c r="F43" s="115">
        <v>168</v>
      </c>
      <c r="G43" s="114">
        <v>185</v>
      </c>
      <c r="H43" s="114">
        <v>188</v>
      </c>
      <c r="I43" s="114">
        <v>174</v>
      </c>
      <c r="J43" s="140">
        <v>159</v>
      </c>
      <c r="K43" s="114">
        <v>9</v>
      </c>
      <c r="L43" s="116">
        <v>5.6603773584905657</v>
      </c>
    </row>
    <row r="44" spans="1:12" s="110" customFormat="1" ht="15" customHeight="1" x14ac:dyDescent="0.2">
      <c r="A44" s="120"/>
      <c r="B44" s="119" t="s">
        <v>205</v>
      </c>
      <c r="C44" s="268"/>
      <c r="D44" s="182"/>
      <c r="E44" s="113">
        <v>18.621417267452085</v>
      </c>
      <c r="F44" s="115">
        <v>1059</v>
      </c>
      <c r="G44" s="114">
        <v>1117</v>
      </c>
      <c r="H44" s="114">
        <v>1133</v>
      </c>
      <c r="I44" s="114">
        <v>1152</v>
      </c>
      <c r="J44" s="140">
        <v>1135</v>
      </c>
      <c r="K44" s="114">
        <v>-76</v>
      </c>
      <c r="L44" s="116">
        <v>-6.6960352422907485</v>
      </c>
    </row>
    <row r="45" spans="1:12" s="110" customFormat="1" ht="15" customHeight="1" x14ac:dyDescent="0.2">
      <c r="A45" s="120"/>
      <c r="B45" s="119"/>
      <c r="C45" s="268" t="s">
        <v>106</v>
      </c>
      <c r="D45" s="182"/>
      <c r="E45" s="113">
        <v>33.522190745986777</v>
      </c>
      <c r="F45" s="115">
        <v>355</v>
      </c>
      <c r="G45" s="114">
        <v>374</v>
      </c>
      <c r="H45" s="114">
        <v>382</v>
      </c>
      <c r="I45" s="114">
        <v>385</v>
      </c>
      <c r="J45" s="140">
        <v>364</v>
      </c>
      <c r="K45" s="114">
        <v>-9</v>
      </c>
      <c r="L45" s="116">
        <v>-2.4725274725274726</v>
      </c>
    </row>
    <row r="46" spans="1:12" s="110" customFormat="1" ht="15" customHeight="1" x14ac:dyDescent="0.2">
      <c r="A46" s="123"/>
      <c r="B46" s="124"/>
      <c r="C46" s="260" t="s">
        <v>107</v>
      </c>
      <c r="D46" s="261"/>
      <c r="E46" s="125">
        <v>66.477809254013223</v>
      </c>
      <c r="F46" s="143">
        <v>704</v>
      </c>
      <c r="G46" s="144">
        <v>743</v>
      </c>
      <c r="H46" s="144">
        <v>751</v>
      </c>
      <c r="I46" s="144">
        <v>767</v>
      </c>
      <c r="J46" s="145">
        <v>771</v>
      </c>
      <c r="K46" s="144">
        <v>-67</v>
      </c>
      <c r="L46" s="146">
        <v>-8.6900129701686115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5687</v>
      </c>
      <c r="E11" s="114">
        <v>5869</v>
      </c>
      <c r="F11" s="114">
        <v>5956</v>
      </c>
      <c r="G11" s="114">
        <v>5981</v>
      </c>
      <c r="H11" s="140">
        <v>5874</v>
      </c>
      <c r="I11" s="115">
        <v>-187</v>
      </c>
      <c r="J11" s="116">
        <v>-3.1835205992509361</v>
      </c>
    </row>
    <row r="12" spans="1:15" s="110" customFormat="1" ht="24.95" customHeight="1" x14ac:dyDescent="0.2">
      <c r="A12" s="193" t="s">
        <v>132</v>
      </c>
      <c r="B12" s="194" t="s">
        <v>133</v>
      </c>
      <c r="C12" s="113">
        <v>2.5848426235273432</v>
      </c>
      <c r="D12" s="115">
        <v>147</v>
      </c>
      <c r="E12" s="114">
        <v>132</v>
      </c>
      <c r="F12" s="114">
        <v>140</v>
      </c>
      <c r="G12" s="114">
        <v>167</v>
      </c>
      <c r="H12" s="140">
        <v>153</v>
      </c>
      <c r="I12" s="115">
        <v>-6</v>
      </c>
      <c r="J12" s="116">
        <v>-3.9215686274509802</v>
      </c>
    </row>
    <row r="13" spans="1:15" s="110" customFormat="1" ht="24.95" customHeight="1" x14ac:dyDescent="0.2">
      <c r="A13" s="193" t="s">
        <v>134</v>
      </c>
      <c r="B13" s="199" t="s">
        <v>214</v>
      </c>
      <c r="C13" s="113">
        <v>0.59785475646210651</v>
      </c>
      <c r="D13" s="115">
        <v>34</v>
      </c>
      <c r="E13" s="114">
        <v>30</v>
      </c>
      <c r="F13" s="114">
        <v>31</v>
      </c>
      <c r="G13" s="114">
        <v>30</v>
      </c>
      <c r="H13" s="140">
        <v>30</v>
      </c>
      <c r="I13" s="115">
        <v>4</v>
      </c>
      <c r="J13" s="116">
        <v>13.333333333333334</v>
      </c>
    </row>
    <row r="14" spans="1:15" s="287" customFormat="1" ht="24.95" customHeight="1" x14ac:dyDescent="0.2">
      <c r="A14" s="193" t="s">
        <v>215</v>
      </c>
      <c r="B14" s="199" t="s">
        <v>137</v>
      </c>
      <c r="C14" s="113">
        <v>7.4731844557763321</v>
      </c>
      <c r="D14" s="115">
        <v>425</v>
      </c>
      <c r="E14" s="114">
        <v>445</v>
      </c>
      <c r="F14" s="114">
        <v>453</v>
      </c>
      <c r="G14" s="114">
        <v>475</v>
      </c>
      <c r="H14" s="140">
        <v>502</v>
      </c>
      <c r="I14" s="115">
        <v>-77</v>
      </c>
      <c r="J14" s="116">
        <v>-15.338645418326694</v>
      </c>
      <c r="K14" s="110"/>
      <c r="L14" s="110"/>
      <c r="M14" s="110"/>
      <c r="N14" s="110"/>
      <c r="O14" s="110"/>
    </row>
    <row r="15" spans="1:15" s="110" customFormat="1" ht="24.95" customHeight="1" x14ac:dyDescent="0.2">
      <c r="A15" s="193" t="s">
        <v>216</v>
      </c>
      <c r="B15" s="199" t="s">
        <v>217</v>
      </c>
      <c r="C15" s="113">
        <v>3.6398804290487075</v>
      </c>
      <c r="D15" s="115">
        <v>207</v>
      </c>
      <c r="E15" s="114">
        <v>222</v>
      </c>
      <c r="F15" s="114">
        <v>217</v>
      </c>
      <c r="G15" s="114">
        <v>227</v>
      </c>
      <c r="H15" s="140">
        <v>231</v>
      </c>
      <c r="I15" s="115">
        <v>-24</v>
      </c>
      <c r="J15" s="116">
        <v>-10.38961038961039</v>
      </c>
    </row>
    <row r="16" spans="1:15" s="287" customFormat="1" ht="24.95" customHeight="1" x14ac:dyDescent="0.2">
      <c r="A16" s="193" t="s">
        <v>218</v>
      </c>
      <c r="B16" s="199" t="s">
        <v>141</v>
      </c>
      <c r="C16" s="113">
        <v>2.813434148056972</v>
      </c>
      <c r="D16" s="115">
        <v>160</v>
      </c>
      <c r="E16" s="114">
        <v>170</v>
      </c>
      <c r="F16" s="114">
        <v>182</v>
      </c>
      <c r="G16" s="114">
        <v>193</v>
      </c>
      <c r="H16" s="140">
        <v>204</v>
      </c>
      <c r="I16" s="115">
        <v>-44</v>
      </c>
      <c r="J16" s="116">
        <v>-21.568627450980394</v>
      </c>
      <c r="K16" s="110"/>
      <c r="L16" s="110"/>
      <c r="M16" s="110"/>
      <c r="N16" s="110"/>
      <c r="O16" s="110"/>
    </row>
    <row r="17" spans="1:15" s="110" customFormat="1" ht="24.95" customHeight="1" x14ac:dyDescent="0.2">
      <c r="A17" s="193" t="s">
        <v>142</v>
      </c>
      <c r="B17" s="199" t="s">
        <v>220</v>
      </c>
      <c r="C17" s="113">
        <v>1.0198698786706524</v>
      </c>
      <c r="D17" s="115">
        <v>58</v>
      </c>
      <c r="E17" s="114">
        <v>53</v>
      </c>
      <c r="F17" s="114">
        <v>54</v>
      </c>
      <c r="G17" s="114">
        <v>55</v>
      </c>
      <c r="H17" s="140">
        <v>67</v>
      </c>
      <c r="I17" s="115">
        <v>-9</v>
      </c>
      <c r="J17" s="116">
        <v>-13.432835820895523</v>
      </c>
    </row>
    <row r="18" spans="1:15" s="287" customFormat="1" ht="24.95" customHeight="1" x14ac:dyDescent="0.2">
      <c r="A18" s="201" t="s">
        <v>144</v>
      </c>
      <c r="B18" s="202" t="s">
        <v>145</v>
      </c>
      <c r="C18" s="113">
        <v>5.626868296113944</v>
      </c>
      <c r="D18" s="115">
        <v>320</v>
      </c>
      <c r="E18" s="114">
        <v>324</v>
      </c>
      <c r="F18" s="114">
        <v>332</v>
      </c>
      <c r="G18" s="114">
        <v>324</v>
      </c>
      <c r="H18" s="140">
        <v>336</v>
      </c>
      <c r="I18" s="115">
        <v>-16</v>
      </c>
      <c r="J18" s="116">
        <v>-4.7619047619047619</v>
      </c>
      <c r="K18" s="110"/>
      <c r="L18" s="110"/>
      <c r="M18" s="110"/>
      <c r="N18" s="110"/>
      <c r="O18" s="110"/>
    </row>
    <row r="19" spans="1:15" s="110" customFormat="1" ht="24.95" customHeight="1" x14ac:dyDescent="0.2">
      <c r="A19" s="193" t="s">
        <v>146</v>
      </c>
      <c r="B19" s="199" t="s">
        <v>147</v>
      </c>
      <c r="C19" s="113">
        <v>17.548795498505363</v>
      </c>
      <c r="D19" s="115">
        <v>998</v>
      </c>
      <c r="E19" s="114">
        <v>1003</v>
      </c>
      <c r="F19" s="114">
        <v>1037</v>
      </c>
      <c r="G19" s="114">
        <v>1050</v>
      </c>
      <c r="H19" s="140">
        <v>1039</v>
      </c>
      <c r="I19" s="115">
        <v>-41</v>
      </c>
      <c r="J19" s="116">
        <v>-3.9461020211742062</v>
      </c>
    </row>
    <row r="20" spans="1:15" s="287" customFormat="1" ht="24.95" customHeight="1" x14ac:dyDescent="0.2">
      <c r="A20" s="193" t="s">
        <v>148</v>
      </c>
      <c r="B20" s="199" t="s">
        <v>149</v>
      </c>
      <c r="C20" s="113">
        <v>8.8623175663794616</v>
      </c>
      <c r="D20" s="115">
        <v>504</v>
      </c>
      <c r="E20" s="114">
        <v>486</v>
      </c>
      <c r="F20" s="114">
        <v>481</v>
      </c>
      <c r="G20" s="114">
        <v>465</v>
      </c>
      <c r="H20" s="140">
        <v>453</v>
      </c>
      <c r="I20" s="115">
        <v>51</v>
      </c>
      <c r="J20" s="116">
        <v>11.258278145695364</v>
      </c>
      <c r="K20" s="110"/>
      <c r="L20" s="110"/>
      <c r="M20" s="110"/>
      <c r="N20" s="110"/>
      <c r="O20" s="110"/>
    </row>
    <row r="21" spans="1:15" s="110" customFormat="1" ht="24.95" customHeight="1" x14ac:dyDescent="0.2">
      <c r="A21" s="201" t="s">
        <v>150</v>
      </c>
      <c r="B21" s="202" t="s">
        <v>151</v>
      </c>
      <c r="C21" s="113">
        <v>9.4074204325655</v>
      </c>
      <c r="D21" s="115">
        <v>535</v>
      </c>
      <c r="E21" s="114">
        <v>644</v>
      </c>
      <c r="F21" s="114">
        <v>683</v>
      </c>
      <c r="G21" s="114">
        <v>690</v>
      </c>
      <c r="H21" s="140">
        <v>639</v>
      </c>
      <c r="I21" s="115">
        <v>-104</v>
      </c>
      <c r="J21" s="116">
        <v>-16.275430359937403</v>
      </c>
    </row>
    <row r="22" spans="1:15" s="110" customFormat="1" ht="24.95" customHeight="1" x14ac:dyDescent="0.2">
      <c r="A22" s="201" t="s">
        <v>152</v>
      </c>
      <c r="B22" s="199" t="s">
        <v>153</v>
      </c>
      <c r="C22" s="113" t="s">
        <v>513</v>
      </c>
      <c r="D22" s="115" t="s">
        <v>513</v>
      </c>
      <c r="E22" s="114" t="s">
        <v>513</v>
      </c>
      <c r="F22" s="114" t="s">
        <v>513</v>
      </c>
      <c r="G22" s="114" t="s">
        <v>513</v>
      </c>
      <c r="H22" s="140">
        <v>23</v>
      </c>
      <c r="I22" s="115" t="s">
        <v>513</v>
      </c>
      <c r="J22" s="116" t="s">
        <v>513</v>
      </c>
    </row>
    <row r="23" spans="1:15" s="110" customFormat="1" ht="24.95" customHeight="1" x14ac:dyDescent="0.2">
      <c r="A23" s="193" t="s">
        <v>154</v>
      </c>
      <c r="B23" s="199" t="s">
        <v>155</v>
      </c>
      <c r="C23" s="113">
        <v>1.0022859152452963</v>
      </c>
      <c r="D23" s="115">
        <v>57</v>
      </c>
      <c r="E23" s="114">
        <v>59</v>
      </c>
      <c r="F23" s="114">
        <v>62</v>
      </c>
      <c r="G23" s="114">
        <v>56</v>
      </c>
      <c r="H23" s="140">
        <v>56</v>
      </c>
      <c r="I23" s="115">
        <v>1</v>
      </c>
      <c r="J23" s="116">
        <v>1.7857142857142858</v>
      </c>
    </row>
    <row r="24" spans="1:15" s="110" customFormat="1" ht="24.95" customHeight="1" x14ac:dyDescent="0.2">
      <c r="A24" s="193" t="s">
        <v>156</v>
      </c>
      <c r="B24" s="199" t="s">
        <v>221</v>
      </c>
      <c r="C24" s="113">
        <v>10.163530859855811</v>
      </c>
      <c r="D24" s="115">
        <v>578</v>
      </c>
      <c r="E24" s="114">
        <v>591</v>
      </c>
      <c r="F24" s="114">
        <v>595</v>
      </c>
      <c r="G24" s="114">
        <v>596</v>
      </c>
      <c r="H24" s="140">
        <v>574</v>
      </c>
      <c r="I24" s="115">
        <v>4</v>
      </c>
      <c r="J24" s="116">
        <v>0.69686411149825789</v>
      </c>
    </row>
    <row r="25" spans="1:15" s="110" customFormat="1" ht="24.95" customHeight="1" x14ac:dyDescent="0.2">
      <c r="A25" s="193" t="s">
        <v>222</v>
      </c>
      <c r="B25" s="204" t="s">
        <v>159</v>
      </c>
      <c r="C25" s="113">
        <v>5.2927729910321784</v>
      </c>
      <c r="D25" s="115">
        <v>301</v>
      </c>
      <c r="E25" s="114">
        <v>315</v>
      </c>
      <c r="F25" s="114">
        <v>330</v>
      </c>
      <c r="G25" s="114">
        <v>310</v>
      </c>
      <c r="H25" s="140">
        <v>296</v>
      </c>
      <c r="I25" s="115">
        <v>5</v>
      </c>
      <c r="J25" s="116">
        <v>1.6891891891891893</v>
      </c>
    </row>
    <row r="26" spans="1:15" s="110" customFormat="1" ht="24.95" customHeight="1" x14ac:dyDescent="0.2">
      <c r="A26" s="201">
        <v>782.78300000000002</v>
      </c>
      <c r="B26" s="203" t="s">
        <v>160</v>
      </c>
      <c r="C26" s="113" t="s">
        <v>513</v>
      </c>
      <c r="D26" s="115" t="s">
        <v>513</v>
      </c>
      <c r="E26" s="114" t="s">
        <v>513</v>
      </c>
      <c r="F26" s="114" t="s">
        <v>513</v>
      </c>
      <c r="G26" s="114" t="s">
        <v>513</v>
      </c>
      <c r="H26" s="140">
        <v>11</v>
      </c>
      <c r="I26" s="115" t="s">
        <v>513</v>
      </c>
      <c r="J26" s="116" t="s">
        <v>513</v>
      </c>
    </row>
    <row r="27" spans="1:15" s="110" customFormat="1" ht="24.95" customHeight="1" x14ac:dyDescent="0.2">
      <c r="A27" s="193" t="s">
        <v>161</v>
      </c>
      <c r="B27" s="199" t="s">
        <v>162</v>
      </c>
      <c r="C27" s="113">
        <v>5.4158607350096712</v>
      </c>
      <c r="D27" s="115">
        <v>308</v>
      </c>
      <c r="E27" s="114">
        <v>294</v>
      </c>
      <c r="F27" s="114">
        <v>293</v>
      </c>
      <c r="G27" s="114">
        <v>310</v>
      </c>
      <c r="H27" s="140">
        <v>300</v>
      </c>
      <c r="I27" s="115">
        <v>8</v>
      </c>
      <c r="J27" s="116">
        <v>2.6666666666666665</v>
      </c>
    </row>
    <row r="28" spans="1:15" s="110" customFormat="1" ht="24.95" customHeight="1" x14ac:dyDescent="0.2">
      <c r="A28" s="193" t="s">
        <v>163</v>
      </c>
      <c r="B28" s="199" t="s">
        <v>164</v>
      </c>
      <c r="C28" s="113">
        <v>2.9365218920344645</v>
      </c>
      <c r="D28" s="115">
        <v>167</v>
      </c>
      <c r="E28" s="114">
        <v>170</v>
      </c>
      <c r="F28" s="114">
        <v>165</v>
      </c>
      <c r="G28" s="114">
        <v>174</v>
      </c>
      <c r="H28" s="140">
        <v>184</v>
      </c>
      <c r="I28" s="115">
        <v>-17</v>
      </c>
      <c r="J28" s="116">
        <v>-9.2391304347826093</v>
      </c>
    </row>
    <row r="29" spans="1:15" s="110" customFormat="1" ht="24.95" customHeight="1" x14ac:dyDescent="0.2">
      <c r="A29" s="193">
        <v>86</v>
      </c>
      <c r="B29" s="199" t="s">
        <v>165</v>
      </c>
      <c r="C29" s="113">
        <v>4.6597503077193601</v>
      </c>
      <c r="D29" s="115">
        <v>265</v>
      </c>
      <c r="E29" s="114">
        <v>272</v>
      </c>
      <c r="F29" s="114">
        <v>269</v>
      </c>
      <c r="G29" s="114">
        <v>264</v>
      </c>
      <c r="H29" s="140">
        <v>257</v>
      </c>
      <c r="I29" s="115">
        <v>8</v>
      </c>
      <c r="J29" s="116">
        <v>3.1128404669260701</v>
      </c>
    </row>
    <row r="30" spans="1:15" s="110" customFormat="1" ht="24.95" customHeight="1" x14ac:dyDescent="0.2">
      <c r="A30" s="193">
        <v>87.88</v>
      </c>
      <c r="B30" s="204" t="s">
        <v>166</v>
      </c>
      <c r="C30" s="113">
        <v>4.2729031123615266</v>
      </c>
      <c r="D30" s="115">
        <v>243</v>
      </c>
      <c r="E30" s="114">
        <v>228</v>
      </c>
      <c r="F30" s="114">
        <v>214</v>
      </c>
      <c r="G30" s="114">
        <v>222</v>
      </c>
      <c r="H30" s="140">
        <v>223</v>
      </c>
      <c r="I30" s="115">
        <v>20</v>
      </c>
      <c r="J30" s="116">
        <v>8.9686098654708513</v>
      </c>
    </row>
    <row r="31" spans="1:15" s="110" customFormat="1" ht="24.95" customHeight="1" x14ac:dyDescent="0.2">
      <c r="A31" s="193" t="s">
        <v>167</v>
      </c>
      <c r="B31" s="199" t="s">
        <v>168</v>
      </c>
      <c r="C31" s="113">
        <v>13.451732020397397</v>
      </c>
      <c r="D31" s="115">
        <v>765</v>
      </c>
      <c r="E31" s="114">
        <v>836</v>
      </c>
      <c r="F31" s="114">
        <v>828</v>
      </c>
      <c r="G31" s="114">
        <v>812</v>
      </c>
      <c r="H31" s="140">
        <v>797</v>
      </c>
      <c r="I31" s="115">
        <v>-32</v>
      </c>
      <c r="J31" s="116">
        <v>-4.0150564617314934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2.5848426235273432</v>
      </c>
      <c r="D34" s="115">
        <v>147</v>
      </c>
      <c r="E34" s="114">
        <v>132</v>
      </c>
      <c r="F34" s="114">
        <v>140</v>
      </c>
      <c r="G34" s="114">
        <v>167</v>
      </c>
      <c r="H34" s="140">
        <v>153</v>
      </c>
      <c r="I34" s="115">
        <v>-6</v>
      </c>
      <c r="J34" s="116">
        <v>-3.9215686274509802</v>
      </c>
    </row>
    <row r="35" spans="1:10" s="110" customFormat="1" ht="24.95" customHeight="1" x14ac:dyDescent="0.2">
      <c r="A35" s="292" t="s">
        <v>171</v>
      </c>
      <c r="B35" s="293" t="s">
        <v>172</v>
      </c>
      <c r="C35" s="113">
        <v>13.697907508352383</v>
      </c>
      <c r="D35" s="115">
        <v>779</v>
      </c>
      <c r="E35" s="114">
        <v>799</v>
      </c>
      <c r="F35" s="114">
        <v>816</v>
      </c>
      <c r="G35" s="114">
        <v>829</v>
      </c>
      <c r="H35" s="140">
        <v>868</v>
      </c>
      <c r="I35" s="115">
        <v>-89</v>
      </c>
      <c r="J35" s="116">
        <v>-10.253456221198157</v>
      </c>
    </row>
    <row r="36" spans="1:10" s="110" customFormat="1" ht="24.95" customHeight="1" x14ac:dyDescent="0.2">
      <c r="A36" s="294" t="s">
        <v>173</v>
      </c>
      <c r="B36" s="295" t="s">
        <v>174</v>
      </c>
      <c r="C36" s="125">
        <v>83.699665904694925</v>
      </c>
      <c r="D36" s="143">
        <v>4760</v>
      </c>
      <c r="E36" s="144">
        <v>4937</v>
      </c>
      <c r="F36" s="144">
        <v>4999</v>
      </c>
      <c r="G36" s="144">
        <v>4984</v>
      </c>
      <c r="H36" s="145">
        <v>4852</v>
      </c>
      <c r="I36" s="143">
        <v>-92</v>
      </c>
      <c r="J36" s="146">
        <v>-1.8961253091508656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5687</v>
      </c>
      <c r="F11" s="264">
        <v>5869</v>
      </c>
      <c r="G11" s="264">
        <v>5956</v>
      </c>
      <c r="H11" s="264">
        <v>5981</v>
      </c>
      <c r="I11" s="265">
        <v>5874</v>
      </c>
      <c r="J11" s="263">
        <v>-187</v>
      </c>
      <c r="K11" s="266">
        <v>-3.1835205992509361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42.852118867592758</v>
      </c>
      <c r="E13" s="115">
        <v>2437</v>
      </c>
      <c r="F13" s="114">
        <v>2475</v>
      </c>
      <c r="G13" s="114">
        <v>2540</v>
      </c>
      <c r="H13" s="114">
        <v>2571</v>
      </c>
      <c r="I13" s="140">
        <v>2554</v>
      </c>
      <c r="J13" s="115">
        <v>-117</v>
      </c>
      <c r="K13" s="116">
        <v>-4.5810493343774468</v>
      </c>
    </row>
    <row r="14" spans="1:15" ht="15.95" customHeight="1" x14ac:dyDescent="0.2">
      <c r="A14" s="306" t="s">
        <v>230</v>
      </c>
      <c r="B14" s="307"/>
      <c r="C14" s="308"/>
      <c r="D14" s="113">
        <v>44.856690698083348</v>
      </c>
      <c r="E14" s="115">
        <v>2551</v>
      </c>
      <c r="F14" s="114">
        <v>2637</v>
      </c>
      <c r="G14" s="114">
        <v>2669</v>
      </c>
      <c r="H14" s="114">
        <v>2682</v>
      </c>
      <c r="I14" s="140">
        <v>2604</v>
      </c>
      <c r="J14" s="115">
        <v>-53</v>
      </c>
      <c r="K14" s="116">
        <v>-2.0353302611367128</v>
      </c>
    </row>
    <row r="15" spans="1:15" ht="15.95" customHeight="1" x14ac:dyDescent="0.2">
      <c r="A15" s="306" t="s">
        <v>231</v>
      </c>
      <c r="B15" s="307"/>
      <c r="C15" s="308"/>
      <c r="D15" s="113">
        <v>4.061895551257253</v>
      </c>
      <c r="E15" s="115">
        <v>231</v>
      </c>
      <c r="F15" s="114">
        <v>258</v>
      </c>
      <c r="G15" s="114">
        <v>255</v>
      </c>
      <c r="H15" s="114">
        <v>242</v>
      </c>
      <c r="I15" s="140">
        <v>248</v>
      </c>
      <c r="J15" s="115">
        <v>-17</v>
      </c>
      <c r="K15" s="116">
        <v>-6.854838709677419</v>
      </c>
    </row>
    <row r="16" spans="1:15" ht="15.95" customHeight="1" x14ac:dyDescent="0.2">
      <c r="A16" s="306" t="s">
        <v>232</v>
      </c>
      <c r="B16" s="307"/>
      <c r="C16" s="308"/>
      <c r="D16" s="113">
        <v>3.6222964656233514</v>
      </c>
      <c r="E16" s="115">
        <v>206</v>
      </c>
      <c r="F16" s="114">
        <v>206</v>
      </c>
      <c r="G16" s="114">
        <v>197</v>
      </c>
      <c r="H16" s="114">
        <v>203</v>
      </c>
      <c r="I16" s="140">
        <v>190</v>
      </c>
      <c r="J16" s="115">
        <v>16</v>
      </c>
      <c r="K16" s="116">
        <v>8.4210526315789469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1.7759803059609636</v>
      </c>
      <c r="E18" s="115">
        <v>101</v>
      </c>
      <c r="F18" s="114">
        <v>95</v>
      </c>
      <c r="G18" s="114">
        <v>105</v>
      </c>
      <c r="H18" s="114">
        <v>136</v>
      </c>
      <c r="I18" s="140">
        <v>113</v>
      </c>
      <c r="J18" s="115">
        <v>-12</v>
      </c>
      <c r="K18" s="116">
        <v>-10.619469026548673</v>
      </c>
    </row>
    <row r="19" spans="1:11" ht="14.1" customHeight="1" x14ac:dyDescent="0.2">
      <c r="A19" s="306" t="s">
        <v>235</v>
      </c>
      <c r="B19" s="307" t="s">
        <v>236</v>
      </c>
      <c r="C19" s="308"/>
      <c r="D19" s="113">
        <v>1.4594689643045542</v>
      </c>
      <c r="E19" s="115">
        <v>83</v>
      </c>
      <c r="F19" s="114">
        <v>76</v>
      </c>
      <c r="G19" s="114">
        <v>85</v>
      </c>
      <c r="H19" s="114">
        <v>114</v>
      </c>
      <c r="I19" s="140">
        <v>90</v>
      </c>
      <c r="J19" s="115">
        <v>-7</v>
      </c>
      <c r="K19" s="116">
        <v>-7.7777777777777777</v>
      </c>
    </row>
    <row r="20" spans="1:11" ht="14.1" customHeight="1" x14ac:dyDescent="0.2">
      <c r="A20" s="306">
        <v>12</v>
      </c>
      <c r="B20" s="307" t="s">
        <v>237</v>
      </c>
      <c r="C20" s="308"/>
      <c r="D20" s="113">
        <v>1.195709512924213</v>
      </c>
      <c r="E20" s="115">
        <v>68</v>
      </c>
      <c r="F20" s="114">
        <v>68</v>
      </c>
      <c r="G20" s="114">
        <v>74</v>
      </c>
      <c r="H20" s="114">
        <v>77</v>
      </c>
      <c r="I20" s="140">
        <v>69</v>
      </c>
      <c r="J20" s="115">
        <v>-1</v>
      </c>
      <c r="K20" s="116">
        <v>-1.4492753623188406</v>
      </c>
    </row>
    <row r="21" spans="1:11" ht="14.1" customHeight="1" x14ac:dyDescent="0.2">
      <c r="A21" s="306">
        <v>21</v>
      </c>
      <c r="B21" s="307" t="s">
        <v>238</v>
      </c>
      <c r="C21" s="308"/>
      <c r="D21" s="113">
        <v>0.29892737823105325</v>
      </c>
      <c r="E21" s="115">
        <v>17</v>
      </c>
      <c r="F21" s="114">
        <v>14</v>
      </c>
      <c r="G21" s="114">
        <v>16</v>
      </c>
      <c r="H21" s="114">
        <v>11</v>
      </c>
      <c r="I21" s="140">
        <v>14</v>
      </c>
      <c r="J21" s="115">
        <v>3</v>
      </c>
      <c r="K21" s="116">
        <v>21.428571428571427</v>
      </c>
    </row>
    <row r="22" spans="1:11" ht="14.1" customHeight="1" x14ac:dyDescent="0.2">
      <c r="A22" s="306">
        <v>22</v>
      </c>
      <c r="B22" s="307" t="s">
        <v>239</v>
      </c>
      <c r="C22" s="308"/>
      <c r="D22" s="113">
        <v>0.703358537014243</v>
      </c>
      <c r="E22" s="115">
        <v>40</v>
      </c>
      <c r="F22" s="114">
        <v>43</v>
      </c>
      <c r="G22" s="114">
        <v>43</v>
      </c>
      <c r="H22" s="114">
        <v>43</v>
      </c>
      <c r="I22" s="140">
        <v>40</v>
      </c>
      <c r="J22" s="115">
        <v>0</v>
      </c>
      <c r="K22" s="116">
        <v>0</v>
      </c>
    </row>
    <row r="23" spans="1:11" ht="14.1" customHeight="1" x14ac:dyDescent="0.2">
      <c r="A23" s="306">
        <v>23</v>
      </c>
      <c r="B23" s="307" t="s">
        <v>240</v>
      </c>
      <c r="C23" s="308"/>
      <c r="D23" s="113">
        <v>0.31651134165640937</v>
      </c>
      <c r="E23" s="115">
        <v>18</v>
      </c>
      <c r="F23" s="114">
        <v>16</v>
      </c>
      <c r="G23" s="114">
        <v>16</v>
      </c>
      <c r="H23" s="114">
        <v>16</v>
      </c>
      <c r="I23" s="140">
        <v>15</v>
      </c>
      <c r="J23" s="115">
        <v>3</v>
      </c>
      <c r="K23" s="116">
        <v>20</v>
      </c>
    </row>
    <row r="24" spans="1:11" ht="14.1" customHeight="1" x14ac:dyDescent="0.2">
      <c r="A24" s="306">
        <v>24</v>
      </c>
      <c r="B24" s="307" t="s">
        <v>241</v>
      </c>
      <c r="C24" s="308"/>
      <c r="D24" s="113">
        <v>1.0902057323720766</v>
      </c>
      <c r="E24" s="115">
        <v>62</v>
      </c>
      <c r="F24" s="114">
        <v>70</v>
      </c>
      <c r="G24" s="114">
        <v>72</v>
      </c>
      <c r="H24" s="114">
        <v>87</v>
      </c>
      <c r="I24" s="140">
        <v>91</v>
      </c>
      <c r="J24" s="115">
        <v>-29</v>
      </c>
      <c r="K24" s="116">
        <v>-31.868131868131869</v>
      </c>
    </row>
    <row r="25" spans="1:11" ht="14.1" customHeight="1" x14ac:dyDescent="0.2">
      <c r="A25" s="306">
        <v>25</v>
      </c>
      <c r="B25" s="307" t="s">
        <v>242</v>
      </c>
      <c r="C25" s="308"/>
      <c r="D25" s="113">
        <v>0.96711798839458418</v>
      </c>
      <c r="E25" s="115">
        <v>55</v>
      </c>
      <c r="F25" s="114">
        <v>61</v>
      </c>
      <c r="G25" s="114">
        <v>53</v>
      </c>
      <c r="H25" s="114">
        <v>62</v>
      </c>
      <c r="I25" s="140">
        <v>61</v>
      </c>
      <c r="J25" s="115">
        <v>-6</v>
      </c>
      <c r="K25" s="116">
        <v>-9.8360655737704921</v>
      </c>
    </row>
    <row r="26" spans="1:11" ht="14.1" customHeight="1" x14ac:dyDescent="0.2">
      <c r="A26" s="306">
        <v>26</v>
      </c>
      <c r="B26" s="307" t="s">
        <v>243</v>
      </c>
      <c r="C26" s="308"/>
      <c r="D26" s="113">
        <v>0.73852646386495513</v>
      </c>
      <c r="E26" s="115">
        <v>42</v>
      </c>
      <c r="F26" s="114">
        <v>45</v>
      </c>
      <c r="G26" s="114">
        <v>46</v>
      </c>
      <c r="H26" s="114">
        <v>44</v>
      </c>
      <c r="I26" s="140">
        <v>43</v>
      </c>
      <c r="J26" s="115">
        <v>-1</v>
      </c>
      <c r="K26" s="116">
        <v>-2.3255813953488373</v>
      </c>
    </row>
    <row r="27" spans="1:11" ht="14.1" customHeight="1" x14ac:dyDescent="0.2">
      <c r="A27" s="306">
        <v>27</v>
      </c>
      <c r="B27" s="307" t="s">
        <v>244</v>
      </c>
      <c r="C27" s="308"/>
      <c r="D27" s="113">
        <v>0.45718304905925794</v>
      </c>
      <c r="E27" s="115">
        <v>26</v>
      </c>
      <c r="F27" s="114">
        <v>25</v>
      </c>
      <c r="G27" s="114">
        <v>19</v>
      </c>
      <c r="H27" s="114">
        <v>16</v>
      </c>
      <c r="I27" s="140">
        <v>17</v>
      </c>
      <c r="J27" s="115">
        <v>9</v>
      </c>
      <c r="K27" s="116">
        <v>52.941176470588232</v>
      </c>
    </row>
    <row r="28" spans="1:11" ht="14.1" customHeight="1" x14ac:dyDescent="0.2">
      <c r="A28" s="306">
        <v>28</v>
      </c>
      <c r="B28" s="307" t="s">
        <v>245</v>
      </c>
      <c r="C28" s="308"/>
      <c r="D28" s="113">
        <v>0.29892737823105325</v>
      </c>
      <c r="E28" s="115">
        <v>17</v>
      </c>
      <c r="F28" s="114">
        <v>19</v>
      </c>
      <c r="G28" s="114">
        <v>17</v>
      </c>
      <c r="H28" s="114">
        <v>15</v>
      </c>
      <c r="I28" s="140">
        <v>17</v>
      </c>
      <c r="J28" s="115">
        <v>0</v>
      </c>
      <c r="K28" s="116">
        <v>0</v>
      </c>
    </row>
    <row r="29" spans="1:11" ht="14.1" customHeight="1" x14ac:dyDescent="0.2">
      <c r="A29" s="306">
        <v>29</v>
      </c>
      <c r="B29" s="307" t="s">
        <v>246</v>
      </c>
      <c r="C29" s="308"/>
      <c r="D29" s="113">
        <v>3.3761209776683665</v>
      </c>
      <c r="E29" s="115">
        <v>192</v>
      </c>
      <c r="F29" s="114">
        <v>215</v>
      </c>
      <c r="G29" s="114">
        <v>227</v>
      </c>
      <c r="H29" s="114">
        <v>222</v>
      </c>
      <c r="I29" s="140">
        <v>231</v>
      </c>
      <c r="J29" s="115">
        <v>-39</v>
      </c>
      <c r="K29" s="116">
        <v>-16.883116883116884</v>
      </c>
    </row>
    <row r="30" spans="1:11" ht="14.1" customHeight="1" x14ac:dyDescent="0.2">
      <c r="A30" s="306" t="s">
        <v>247</v>
      </c>
      <c r="B30" s="307" t="s">
        <v>248</v>
      </c>
      <c r="C30" s="308"/>
      <c r="D30" s="113">
        <v>0.86161420784244769</v>
      </c>
      <c r="E30" s="115">
        <v>49</v>
      </c>
      <c r="F30" s="114">
        <v>49</v>
      </c>
      <c r="G30" s="114">
        <v>45</v>
      </c>
      <c r="H30" s="114">
        <v>40</v>
      </c>
      <c r="I30" s="140" t="s">
        <v>513</v>
      </c>
      <c r="J30" s="115" t="s">
        <v>513</v>
      </c>
      <c r="K30" s="116" t="s">
        <v>513</v>
      </c>
    </row>
    <row r="31" spans="1:11" ht="14.1" customHeight="1" x14ac:dyDescent="0.2">
      <c r="A31" s="306" t="s">
        <v>249</v>
      </c>
      <c r="B31" s="307" t="s">
        <v>250</v>
      </c>
      <c r="C31" s="308"/>
      <c r="D31" s="113">
        <v>2.4617548795498507</v>
      </c>
      <c r="E31" s="115">
        <v>140</v>
      </c>
      <c r="F31" s="114">
        <v>163</v>
      </c>
      <c r="G31" s="114">
        <v>179</v>
      </c>
      <c r="H31" s="114">
        <v>179</v>
      </c>
      <c r="I31" s="140">
        <v>186</v>
      </c>
      <c r="J31" s="115">
        <v>-46</v>
      </c>
      <c r="K31" s="116">
        <v>-24.731182795698924</v>
      </c>
    </row>
    <row r="32" spans="1:11" ht="14.1" customHeight="1" x14ac:dyDescent="0.2">
      <c r="A32" s="306">
        <v>31</v>
      </c>
      <c r="B32" s="307" t="s">
        <v>251</v>
      </c>
      <c r="C32" s="308"/>
      <c r="D32" s="113">
        <v>0.12308774397749253</v>
      </c>
      <c r="E32" s="115">
        <v>7</v>
      </c>
      <c r="F32" s="114">
        <v>7</v>
      </c>
      <c r="G32" s="114">
        <v>5</v>
      </c>
      <c r="H32" s="114" t="s">
        <v>513</v>
      </c>
      <c r="I32" s="140" t="s">
        <v>513</v>
      </c>
      <c r="J32" s="115" t="s">
        <v>513</v>
      </c>
      <c r="K32" s="116" t="s">
        <v>513</v>
      </c>
    </row>
    <row r="33" spans="1:11" ht="14.1" customHeight="1" x14ac:dyDescent="0.2">
      <c r="A33" s="306">
        <v>32</v>
      </c>
      <c r="B33" s="307" t="s">
        <v>252</v>
      </c>
      <c r="C33" s="308"/>
      <c r="D33" s="113">
        <v>2.0221557939159487</v>
      </c>
      <c r="E33" s="115">
        <v>115</v>
      </c>
      <c r="F33" s="114">
        <v>96</v>
      </c>
      <c r="G33" s="114">
        <v>111</v>
      </c>
      <c r="H33" s="114">
        <v>112</v>
      </c>
      <c r="I33" s="140">
        <v>108</v>
      </c>
      <c r="J33" s="115">
        <v>7</v>
      </c>
      <c r="K33" s="116">
        <v>6.4814814814814818</v>
      </c>
    </row>
    <row r="34" spans="1:11" ht="14.1" customHeight="1" x14ac:dyDescent="0.2">
      <c r="A34" s="306">
        <v>33</v>
      </c>
      <c r="B34" s="307" t="s">
        <v>253</v>
      </c>
      <c r="C34" s="308"/>
      <c r="D34" s="113">
        <v>0.87919817126780375</v>
      </c>
      <c r="E34" s="115">
        <v>50</v>
      </c>
      <c r="F34" s="114">
        <v>49</v>
      </c>
      <c r="G34" s="114">
        <v>50</v>
      </c>
      <c r="H34" s="114">
        <v>52</v>
      </c>
      <c r="I34" s="140">
        <v>52</v>
      </c>
      <c r="J34" s="115">
        <v>-2</v>
      </c>
      <c r="K34" s="116">
        <v>-3.8461538461538463</v>
      </c>
    </row>
    <row r="35" spans="1:11" ht="14.1" customHeight="1" x14ac:dyDescent="0.2">
      <c r="A35" s="306">
        <v>34</v>
      </c>
      <c r="B35" s="307" t="s">
        <v>254</v>
      </c>
      <c r="C35" s="308"/>
      <c r="D35" s="113">
        <v>6.2774749428521188</v>
      </c>
      <c r="E35" s="115">
        <v>357</v>
      </c>
      <c r="F35" s="114">
        <v>362</v>
      </c>
      <c r="G35" s="114">
        <v>364</v>
      </c>
      <c r="H35" s="114">
        <v>359</v>
      </c>
      <c r="I35" s="140">
        <v>359</v>
      </c>
      <c r="J35" s="115">
        <v>-2</v>
      </c>
      <c r="K35" s="116">
        <v>-0.55710306406685239</v>
      </c>
    </row>
    <row r="36" spans="1:11" ht="14.1" customHeight="1" x14ac:dyDescent="0.2">
      <c r="A36" s="306">
        <v>41</v>
      </c>
      <c r="B36" s="307" t="s">
        <v>255</v>
      </c>
      <c r="C36" s="308"/>
      <c r="D36" s="113">
        <v>0.15825567082820469</v>
      </c>
      <c r="E36" s="115">
        <v>9</v>
      </c>
      <c r="F36" s="114">
        <v>8</v>
      </c>
      <c r="G36" s="114">
        <v>8</v>
      </c>
      <c r="H36" s="114">
        <v>10</v>
      </c>
      <c r="I36" s="140">
        <v>9</v>
      </c>
      <c r="J36" s="115">
        <v>0</v>
      </c>
      <c r="K36" s="116">
        <v>0</v>
      </c>
    </row>
    <row r="37" spans="1:11" ht="14.1" customHeight="1" x14ac:dyDescent="0.2">
      <c r="A37" s="306">
        <v>42</v>
      </c>
      <c r="B37" s="307" t="s">
        <v>256</v>
      </c>
      <c r="C37" s="308"/>
      <c r="D37" s="113">
        <v>0.12308774397749253</v>
      </c>
      <c r="E37" s="115">
        <v>7</v>
      </c>
      <c r="F37" s="114">
        <v>6</v>
      </c>
      <c r="G37" s="114">
        <v>6</v>
      </c>
      <c r="H37" s="114">
        <v>5</v>
      </c>
      <c r="I37" s="140">
        <v>5</v>
      </c>
      <c r="J37" s="115">
        <v>2</v>
      </c>
      <c r="K37" s="116">
        <v>40</v>
      </c>
    </row>
    <row r="38" spans="1:11" ht="14.1" customHeight="1" x14ac:dyDescent="0.2">
      <c r="A38" s="306">
        <v>43</v>
      </c>
      <c r="B38" s="307" t="s">
        <v>257</v>
      </c>
      <c r="C38" s="308"/>
      <c r="D38" s="113">
        <v>0.33409530508176544</v>
      </c>
      <c r="E38" s="115">
        <v>19</v>
      </c>
      <c r="F38" s="114">
        <v>22</v>
      </c>
      <c r="G38" s="114">
        <v>24</v>
      </c>
      <c r="H38" s="114">
        <v>24</v>
      </c>
      <c r="I38" s="140">
        <v>23</v>
      </c>
      <c r="J38" s="115">
        <v>-4</v>
      </c>
      <c r="K38" s="116">
        <v>-17.391304347826086</v>
      </c>
    </row>
    <row r="39" spans="1:11" ht="14.1" customHeight="1" x14ac:dyDescent="0.2">
      <c r="A39" s="306">
        <v>51</v>
      </c>
      <c r="B39" s="307" t="s">
        <v>258</v>
      </c>
      <c r="C39" s="308"/>
      <c r="D39" s="113">
        <v>9.8821874450501141</v>
      </c>
      <c r="E39" s="115">
        <v>562</v>
      </c>
      <c r="F39" s="114">
        <v>547</v>
      </c>
      <c r="G39" s="114">
        <v>554</v>
      </c>
      <c r="H39" s="114">
        <v>560</v>
      </c>
      <c r="I39" s="140">
        <v>586</v>
      </c>
      <c r="J39" s="115">
        <v>-24</v>
      </c>
      <c r="K39" s="116">
        <v>-4.0955631399317403</v>
      </c>
    </row>
    <row r="40" spans="1:11" ht="14.1" customHeight="1" x14ac:dyDescent="0.2">
      <c r="A40" s="306" t="s">
        <v>259</v>
      </c>
      <c r="B40" s="307" t="s">
        <v>260</v>
      </c>
      <c r="C40" s="308"/>
      <c r="D40" s="113">
        <v>9.7766836644979787</v>
      </c>
      <c r="E40" s="115">
        <v>556</v>
      </c>
      <c r="F40" s="114">
        <v>538</v>
      </c>
      <c r="G40" s="114">
        <v>545</v>
      </c>
      <c r="H40" s="114">
        <v>553</v>
      </c>
      <c r="I40" s="140">
        <v>578</v>
      </c>
      <c r="J40" s="115">
        <v>-22</v>
      </c>
      <c r="K40" s="116">
        <v>-3.8062283737024223</v>
      </c>
    </row>
    <row r="41" spans="1:11" ht="14.1" customHeight="1" x14ac:dyDescent="0.2">
      <c r="A41" s="306"/>
      <c r="B41" s="307" t="s">
        <v>261</v>
      </c>
      <c r="C41" s="308"/>
      <c r="D41" s="113">
        <v>4.2904870757868823</v>
      </c>
      <c r="E41" s="115">
        <v>244</v>
      </c>
      <c r="F41" s="114">
        <v>227</v>
      </c>
      <c r="G41" s="114">
        <v>239</v>
      </c>
      <c r="H41" s="114">
        <v>248</v>
      </c>
      <c r="I41" s="140">
        <v>277</v>
      </c>
      <c r="J41" s="115">
        <v>-33</v>
      </c>
      <c r="K41" s="116">
        <v>-11.913357400722022</v>
      </c>
    </row>
    <row r="42" spans="1:11" ht="14.1" customHeight="1" x14ac:dyDescent="0.2">
      <c r="A42" s="306">
        <v>52</v>
      </c>
      <c r="B42" s="307" t="s">
        <v>262</v>
      </c>
      <c r="C42" s="308"/>
      <c r="D42" s="113">
        <v>7.1566731141199229</v>
      </c>
      <c r="E42" s="115">
        <v>407</v>
      </c>
      <c r="F42" s="114">
        <v>397</v>
      </c>
      <c r="G42" s="114">
        <v>395</v>
      </c>
      <c r="H42" s="114">
        <v>372</v>
      </c>
      <c r="I42" s="140">
        <v>373</v>
      </c>
      <c r="J42" s="115">
        <v>34</v>
      </c>
      <c r="K42" s="116">
        <v>9.1152815013404833</v>
      </c>
    </row>
    <row r="43" spans="1:11" ht="14.1" customHeight="1" x14ac:dyDescent="0.2">
      <c r="A43" s="306" t="s">
        <v>263</v>
      </c>
      <c r="B43" s="307" t="s">
        <v>264</v>
      </c>
      <c r="C43" s="308"/>
      <c r="D43" s="113">
        <v>6.593986284508528</v>
      </c>
      <c r="E43" s="115">
        <v>375</v>
      </c>
      <c r="F43" s="114">
        <v>365</v>
      </c>
      <c r="G43" s="114">
        <v>367</v>
      </c>
      <c r="H43" s="114">
        <v>347</v>
      </c>
      <c r="I43" s="140">
        <v>348</v>
      </c>
      <c r="J43" s="115">
        <v>27</v>
      </c>
      <c r="K43" s="116">
        <v>7.7586206896551726</v>
      </c>
    </row>
    <row r="44" spans="1:11" ht="14.1" customHeight="1" x14ac:dyDescent="0.2">
      <c r="A44" s="306">
        <v>53</v>
      </c>
      <c r="B44" s="307" t="s">
        <v>265</v>
      </c>
      <c r="C44" s="308"/>
      <c r="D44" s="113">
        <v>0.87919817126780375</v>
      </c>
      <c r="E44" s="115">
        <v>50</v>
      </c>
      <c r="F44" s="114">
        <v>56</v>
      </c>
      <c r="G44" s="114">
        <v>59</v>
      </c>
      <c r="H44" s="114">
        <v>52</v>
      </c>
      <c r="I44" s="140">
        <v>44</v>
      </c>
      <c r="J44" s="115">
        <v>6</v>
      </c>
      <c r="K44" s="116">
        <v>13.636363636363637</v>
      </c>
    </row>
    <row r="45" spans="1:11" ht="14.1" customHeight="1" x14ac:dyDescent="0.2">
      <c r="A45" s="306" t="s">
        <v>266</v>
      </c>
      <c r="B45" s="307" t="s">
        <v>267</v>
      </c>
      <c r="C45" s="308"/>
      <c r="D45" s="113">
        <v>0.86161420784244769</v>
      </c>
      <c r="E45" s="115">
        <v>49</v>
      </c>
      <c r="F45" s="114">
        <v>55</v>
      </c>
      <c r="G45" s="114">
        <v>58</v>
      </c>
      <c r="H45" s="114">
        <v>51</v>
      </c>
      <c r="I45" s="140">
        <v>43</v>
      </c>
      <c r="J45" s="115">
        <v>6</v>
      </c>
      <c r="K45" s="116">
        <v>13.953488372093023</v>
      </c>
    </row>
    <row r="46" spans="1:11" ht="14.1" customHeight="1" x14ac:dyDescent="0.2">
      <c r="A46" s="306">
        <v>54</v>
      </c>
      <c r="B46" s="307" t="s">
        <v>268</v>
      </c>
      <c r="C46" s="308"/>
      <c r="D46" s="113">
        <v>13.012132934763496</v>
      </c>
      <c r="E46" s="115">
        <v>740</v>
      </c>
      <c r="F46" s="114">
        <v>744</v>
      </c>
      <c r="G46" s="114">
        <v>737</v>
      </c>
      <c r="H46" s="114">
        <v>754</v>
      </c>
      <c r="I46" s="140">
        <v>754</v>
      </c>
      <c r="J46" s="115">
        <v>-14</v>
      </c>
      <c r="K46" s="116">
        <v>-1.856763925729443</v>
      </c>
    </row>
    <row r="47" spans="1:11" ht="14.1" customHeight="1" x14ac:dyDescent="0.2">
      <c r="A47" s="306">
        <v>61</v>
      </c>
      <c r="B47" s="307" t="s">
        <v>269</v>
      </c>
      <c r="C47" s="308"/>
      <c r="D47" s="113">
        <v>0.65060664673817481</v>
      </c>
      <c r="E47" s="115">
        <v>37</v>
      </c>
      <c r="F47" s="114">
        <v>48</v>
      </c>
      <c r="G47" s="114">
        <v>55</v>
      </c>
      <c r="H47" s="114">
        <v>50</v>
      </c>
      <c r="I47" s="140">
        <v>45</v>
      </c>
      <c r="J47" s="115">
        <v>-8</v>
      </c>
      <c r="K47" s="116">
        <v>-17.777777777777779</v>
      </c>
    </row>
    <row r="48" spans="1:11" ht="14.1" customHeight="1" x14ac:dyDescent="0.2">
      <c r="A48" s="306">
        <v>62</v>
      </c>
      <c r="B48" s="307" t="s">
        <v>270</v>
      </c>
      <c r="C48" s="308"/>
      <c r="D48" s="113">
        <v>9.3898364691401444</v>
      </c>
      <c r="E48" s="115">
        <v>534</v>
      </c>
      <c r="F48" s="114">
        <v>531</v>
      </c>
      <c r="G48" s="114">
        <v>556</v>
      </c>
      <c r="H48" s="114">
        <v>561</v>
      </c>
      <c r="I48" s="140">
        <v>545</v>
      </c>
      <c r="J48" s="115">
        <v>-11</v>
      </c>
      <c r="K48" s="116">
        <v>-2.0183486238532109</v>
      </c>
    </row>
    <row r="49" spans="1:11" ht="14.1" customHeight="1" x14ac:dyDescent="0.2">
      <c r="A49" s="306">
        <v>63</v>
      </c>
      <c r="B49" s="307" t="s">
        <v>271</v>
      </c>
      <c r="C49" s="308"/>
      <c r="D49" s="113">
        <v>6.8929136627395815</v>
      </c>
      <c r="E49" s="115">
        <v>392</v>
      </c>
      <c r="F49" s="114">
        <v>478</v>
      </c>
      <c r="G49" s="114">
        <v>516</v>
      </c>
      <c r="H49" s="114">
        <v>513</v>
      </c>
      <c r="I49" s="140">
        <v>454</v>
      </c>
      <c r="J49" s="115">
        <v>-62</v>
      </c>
      <c r="K49" s="116">
        <v>-13.656387665198238</v>
      </c>
    </row>
    <row r="50" spans="1:11" ht="14.1" customHeight="1" x14ac:dyDescent="0.2">
      <c r="A50" s="306" t="s">
        <v>272</v>
      </c>
      <c r="B50" s="307" t="s">
        <v>273</v>
      </c>
      <c r="C50" s="308"/>
      <c r="D50" s="113">
        <v>0.54510286618603832</v>
      </c>
      <c r="E50" s="115">
        <v>31</v>
      </c>
      <c r="F50" s="114">
        <v>48</v>
      </c>
      <c r="G50" s="114">
        <v>51</v>
      </c>
      <c r="H50" s="114">
        <v>45</v>
      </c>
      <c r="I50" s="140">
        <v>42</v>
      </c>
      <c r="J50" s="115">
        <v>-11</v>
      </c>
      <c r="K50" s="116">
        <v>-26.19047619047619</v>
      </c>
    </row>
    <row r="51" spans="1:11" ht="14.1" customHeight="1" x14ac:dyDescent="0.2">
      <c r="A51" s="306" t="s">
        <v>274</v>
      </c>
      <c r="B51" s="307" t="s">
        <v>275</v>
      </c>
      <c r="C51" s="308"/>
      <c r="D51" s="113">
        <v>6.1368032354492703</v>
      </c>
      <c r="E51" s="115">
        <v>349</v>
      </c>
      <c r="F51" s="114">
        <v>418</v>
      </c>
      <c r="G51" s="114">
        <v>446</v>
      </c>
      <c r="H51" s="114">
        <v>453</v>
      </c>
      <c r="I51" s="140">
        <v>399</v>
      </c>
      <c r="J51" s="115">
        <v>-50</v>
      </c>
      <c r="K51" s="116">
        <v>-12.531328320802006</v>
      </c>
    </row>
    <row r="52" spans="1:11" ht="14.1" customHeight="1" x14ac:dyDescent="0.2">
      <c r="A52" s="306">
        <v>71</v>
      </c>
      <c r="B52" s="307" t="s">
        <v>276</v>
      </c>
      <c r="C52" s="308"/>
      <c r="D52" s="113">
        <v>13.522067874098822</v>
      </c>
      <c r="E52" s="115">
        <v>769</v>
      </c>
      <c r="F52" s="114">
        <v>796</v>
      </c>
      <c r="G52" s="114">
        <v>807</v>
      </c>
      <c r="H52" s="114">
        <v>802</v>
      </c>
      <c r="I52" s="140">
        <v>786</v>
      </c>
      <c r="J52" s="115">
        <v>-17</v>
      </c>
      <c r="K52" s="116">
        <v>-2.162849872773537</v>
      </c>
    </row>
    <row r="53" spans="1:11" ht="14.1" customHeight="1" x14ac:dyDescent="0.2">
      <c r="A53" s="306" t="s">
        <v>277</v>
      </c>
      <c r="B53" s="307" t="s">
        <v>278</v>
      </c>
      <c r="C53" s="308"/>
      <c r="D53" s="113">
        <v>0.58027079303675044</v>
      </c>
      <c r="E53" s="115">
        <v>33</v>
      </c>
      <c r="F53" s="114">
        <v>38</v>
      </c>
      <c r="G53" s="114">
        <v>33</v>
      </c>
      <c r="H53" s="114">
        <v>35</v>
      </c>
      <c r="I53" s="140">
        <v>33</v>
      </c>
      <c r="J53" s="115">
        <v>0</v>
      </c>
      <c r="K53" s="116">
        <v>0</v>
      </c>
    </row>
    <row r="54" spans="1:11" ht="14.1" customHeight="1" x14ac:dyDescent="0.2">
      <c r="A54" s="306" t="s">
        <v>279</v>
      </c>
      <c r="B54" s="307" t="s">
        <v>280</v>
      </c>
      <c r="C54" s="308"/>
      <c r="D54" s="113">
        <v>11.552663970458941</v>
      </c>
      <c r="E54" s="115">
        <v>657</v>
      </c>
      <c r="F54" s="114">
        <v>681</v>
      </c>
      <c r="G54" s="114">
        <v>696</v>
      </c>
      <c r="H54" s="114">
        <v>687</v>
      </c>
      <c r="I54" s="140">
        <v>682</v>
      </c>
      <c r="J54" s="115">
        <v>-25</v>
      </c>
      <c r="K54" s="116">
        <v>-3.6656891495601172</v>
      </c>
    </row>
    <row r="55" spans="1:11" ht="14.1" customHeight="1" x14ac:dyDescent="0.2">
      <c r="A55" s="306">
        <v>72</v>
      </c>
      <c r="B55" s="307" t="s">
        <v>281</v>
      </c>
      <c r="C55" s="308"/>
      <c r="D55" s="113">
        <v>0.63302268331281875</v>
      </c>
      <c r="E55" s="115">
        <v>36</v>
      </c>
      <c r="F55" s="114">
        <v>39</v>
      </c>
      <c r="G55" s="114">
        <v>41</v>
      </c>
      <c r="H55" s="114">
        <v>51</v>
      </c>
      <c r="I55" s="140">
        <v>48</v>
      </c>
      <c r="J55" s="115">
        <v>-12</v>
      </c>
      <c r="K55" s="116">
        <v>-25</v>
      </c>
    </row>
    <row r="56" spans="1:11" ht="14.1" customHeight="1" x14ac:dyDescent="0.2">
      <c r="A56" s="306" t="s">
        <v>282</v>
      </c>
      <c r="B56" s="307" t="s">
        <v>283</v>
      </c>
      <c r="C56" s="308"/>
      <c r="D56" s="113">
        <v>0.12308774397749253</v>
      </c>
      <c r="E56" s="115">
        <v>7</v>
      </c>
      <c r="F56" s="114">
        <v>6</v>
      </c>
      <c r="G56" s="114">
        <v>6</v>
      </c>
      <c r="H56" s="114">
        <v>6</v>
      </c>
      <c r="I56" s="140">
        <v>6</v>
      </c>
      <c r="J56" s="115">
        <v>1</v>
      </c>
      <c r="K56" s="116">
        <v>16.666666666666668</v>
      </c>
    </row>
    <row r="57" spans="1:11" ht="14.1" customHeight="1" x14ac:dyDescent="0.2">
      <c r="A57" s="306" t="s">
        <v>284</v>
      </c>
      <c r="B57" s="307" t="s">
        <v>285</v>
      </c>
      <c r="C57" s="308"/>
      <c r="D57" s="113">
        <v>0.33409530508176544</v>
      </c>
      <c r="E57" s="115">
        <v>19</v>
      </c>
      <c r="F57" s="114">
        <v>20</v>
      </c>
      <c r="G57" s="114">
        <v>20</v>
      </c>
      <c r="H57" s="114">
        <v>26</v>
      </c>
      <c r="I57" s="140">
        <v>25</v>
      </c>
      <c r="J57" s="115">
        <v>-6</v>
      </c>
      <c r="K57" s="116">
        <v>-24</v>
      </c>
    </row>
    <row r="58" spans="1:11" ht="14.1" customHeight="1" x14ac:dyDescent="0.2">
      <c r="A58" s="306">
        <v>73</v>
      </c>
      <c r="B58" s="307" t="s">
        <v>286</v>
      </c>
      <c r="C58" s="308"/>
      <c r="D58" s="113">
        <v>1.2660453666256375</v>
      </c>
      <c r="E58" s="115">
        <v>72</v>
      </c>
      <c r="F58" s="114">
        <v>78</v>
      </c>
      <c r="G58" s="114">
        <v>72</v>
      </c>
      <c r="H58" s="114">
        <v>68</v>
      </c>
      <c r="I58" s="140">
        <v>68</v>
      </c>
      <c r="J58" s="115">
        <v>4</v>
      </c>
      <c r="K58" s="116">
        <v>5.882352941176471</v>
      </c>
    </row>
    <row r="59" spans="1:11" ht="14.1" customHeight="1" x14ac:dyDescent="0.2">
      <c r="A59" s="306" t="s">
        <v>287</v>
      </c>
      <c r="B59" s="307" t="s">
        <v>288</v>
      </c>
      <c r="C59" s="308"/>
      <c r="D59" s="113">
        <v>0.93195006154387194</v>
      </c>
      <c r="E59" s="115">
        <v>53</v>
      </c>
      <c r="F59" s="114">
        <v>53</v>
      </c>
      <c r="G59" s="114">
        <v>48</v>
      </c>
      <c r="H59" s="114">
        <v>44</v>
      </c>
      <c r="I59" s="140">
        <v>44</v>
      </c>
      <c r="J59" s="115">
        <v>9</v>
      </c>
      <c r="K59" s="116">
        <v>20.454545454545453</v>
      </c>
    </row>
    <row r="60" spans="1:11" ht="14.1" customHeight="1" x14ac:dyDescent="0.2">
      <c r="A60" s="306">
        <v>81</v>
      </c>
      <c r="B60" s="307" t="s">
        <v>289</v>
      </c>
      <c r="C60" s="308"/>
      <c r="D60" s="113">
        <v>3.2706171971162301</v>
      </c>
      <c r="E60" s="115">
        <v>186</v>
      </c>
      <c r="F60" s="114">
        <v>187</v>
      </c>
      <c r="G60" s="114">
        <v>181</v>
      </c>
      <c r="H60" s="114">
        <v>187</v>
      </c>
      <c r="I60" s="140">
        <v>194</v>
      </c>
      <c r="J60" s="115">
        <v>-8</v>
      </c>
      <c r="K60" s="116">
        <v>-4.1237113402061851</v>
      </c>
    </row>
    <row r="61" spans="1:11" ht="14.1" customHeight="1" x14ac:dyDescent="0.2">
      <c r="A61" s="306" t="s">
        <v>290</v>
      </c>
      <c r="B61" s="307" t="s">
        <v>291</v>
      </c>
      <c r="C61" s="308"/>
      <c r="D61" s="113">
        <v>1.0550378055213645</v>
      </c>
      <c r="E61" s="115">
        <v>60</v>
      </c>
      <c r="F61" s="114">
        <v>67</v>
      </c>
      <c r="G61" s="114">
        <v>66</v>
      </c>
      <c r="H61" s="114">
        <v>67</v>
      </c>
      <c r="I61" s="140">
        <v>71</v>
      </c>
      <c r="J61" s="115">
        <v>-11</v>
      </c>
      <c r="K61" s="116">
        <v>-15.492957746478874</v>
      </c>
    </row>
    <row r="62" spans="1:11" ht="14.1" customHeight="1" x14ac:dyDescent="0.2">
      <c r="A62" s="306" t="s">
        <v>292</v>
      </c>
      <c r="B62" s="307" t="s">
        <v>293</v>
      </c>
      <c r="C62" s="308"/>
      <c r="D62" s="113">
        <v>1.2660453666256375</v>
      </c>
      <c r="E62" s="115">
        <v>72</v>
      </c>
      <c r="F62" s="114">
        <v>66</v>
      </c>
      <c r="G62" s="114">
        <v>66</v>
      </c>
      <c r="H62" s="114">
        <v>72</v>
      </c>
      <c r="I62" s="140">
        <v>77</v>
      </c>
      <c r="J62" s="115">
        <v>-5</v>
      </c>
      <c r="K62" s="116">
        <v>-6.4935064935064934</v>
      </c>
    </row>
    <row r="63" spans="1:11" ht="14.1" customHeight="1" x14ac:dyDescent="0.2">
      <c r="A63" s="306"/>
      <c r="B63" s="307" t="s">
        <v>294</v>
      </c>
      <c r="C63" s="308"/>
      <c r="D63" s="113">
        <v>1.2132934763495693</v>
      </c>
      <c r="E63" s="115">
        <v>69</v>
      </c>
      <c r="F63" s="114">
        <v>63</v>
      </c>
      <c r="G63" s="114">
        <v>64</v>
      </c>
      <c r="H63" s="114">
        <v>70</v>
      </c>
      <c r="I63" s="140">
        <v>75</v>
      </c>
      <c r="J63" s="115">
        <v>-6</v>
      </c>
      <c r="K63" s="116">
        <v>-8</v>
      </c>
    </row>
    <row r="64" spans="1:11" ht="14.1" customHeight="1" x14ac:dyDescent="0.2">
      <c r="A64" s="306" t="s">
        <v>295</v>
      </c>
      <c r="B64" s="307" t="s">
        <v>296</v>
      </c>
      <c r="C64" s="308"/>
      <c r="D64" s="113">
        <v>0.10550378055213645</v>
      </c>
      <c r="E64" s="115">
        <v>6</v>
      </c>
      <c r="F64" s="114">
        <v>6</v>
      </c>
      <c r="G64" s="114">
        <v>5</v>
      </c>
      <c r="H64" s="114">
        <v>5</v>
      </c>
      <c r="I64" s="140">
        <v>4</v>
      </c>
      <c r="J64" s="115">
        <v>2</v>
      </c>
      <c r="K64" s="116">
        <v>50</v>
      </c>
    </row>
    <row r="65" spans="1:11" ht="14.1" customHeight="1" x14ac:dyDescent="0.2">
      <c r="A65" s="306" t="s">
        <v>297</v>
      </c>
      <c r="B65" s="307" t="s">
        <v>298</v>
      </c>
      <c r="C65" s="308"/>
      <c r="D65" s="113">
        <v>0.47476701248461406</v>
      </c>
      <c r="E65" s="115">
        <v>27</v>
      </c>
      <c r="F65" s="114">
        <v>27</v>
      </c>
      <c r="G65" s="114">
        <v>24</v>
      </c>
      <c r="H65" s="114">
        <v>22</v>
      </c>
      <c r="I65" s="140">
        <v>22</v>
      </c>
      <c r="J65" s="115">
        <v>5</v>
      </c>
      <c r="K65" s="116">
        <v>22.727272727272727</v>
      </c>
    </row>
    <row r="66" spans="1:11" ht="14.1" customHeight="1" x14ac:dyDescent="0.2">
      <c r="A66" s="306">
        <v>82</v>
      </c>
      <c r="B66" s="307" t="s">
        <v>299</v>
      </c>
      <c r="C66" s="308"/>
      <c r="D66" s="113">
        <v>2.2859152452962896</v>
      </c>
      <c r="E66" s="115">
        <v>130</v>
      </c>
      <c r="F66" s="114">
        <v>134</v>
      </c>
      <c r="G66" s="114">
        <v>130</v>
      </c>
      <c r="H66" s="114">
        <v>131</v>
      </c>
      <c r="I66" s="140">
        <v>135</v>
      </c>
      <c r="J66" s="115">
        <v>-5</v>
      </c>
      <c r="K66" s="116">
        <v>-3.7037037037037037</v>
      </c>
    </row>
    <row r="67" spans="1:11" ht="14.1" customHeight="1" x14ac:dyDescent="0.2">
      <c r="A67" s="306" t="s">
        <v>300</v>
      </c>
      <c r="B67" s="307" t="s">
        <v>301</v>
      </c>
      <c r="C67" s="308"/>
      <c r="D67" s="113">
        <v>0.96711798839458418</v>
      </c>
      <c r="E67" s="115">
        <v>55</v>
      </c>
      <c r="F67" s="114">
        <v>46</v>
      </c>
      <c r="G67" s="114">
        <v>45</v>
      </c>
      <c r="H67" s="114">
        <v>45</v>
      </c>
      <c r="I67" s="140">
        <v>46</v>
      </c>
      <c r="J67" s="115">
        <v>9</v>
      </c>
      <c r="K67" s="116">
        <v>19.565217391304348</v>
      </c>
    </row>
    <row r="68" spans="1:11" ht="14.1" customHeight="1" x14ac:dyDescent="0.2">
      <c r="A68" s="306" t="s">
        <v>302</v>
      </c>
      <c r="B68" s="307" t="s">
        <v>303</v>
      </c>
      <c r="C68" s="308"/>
      <c r="D68" s="113">
        <v>0.77369439071566726</v>
      </c>
      <c r="E68" s="115">
        <v>44</v>
      </c>
      <c r="F68" s="114">
        <v>55</v>
      </c>
      <c r="G68" s="114">
        <v>55</v>
      </c>
      <c r="H68" s="114">
        <v>59</v>
      </c>
      <c r="I68" s="140">
        <v>61</v>
      </c>
      <c r="J68" s="115">
        <v>-17</v>
      </c>
      <c r="K68" s="116">
        <v>-27.868852459016395</v>
      </c>
    </row>
    <row r="69" spans="1:11" ht="14.1" customHeight="1" x14ac:dyDescent="0.2">
      <c r="A69" s="306">
        <v>83</v>
      </c>
      <c r="B69" s="307" t="s">
        <v>304</v>
      </c>
      <c r="C69" s="308"/>
      <c r="D69" s="113">
        <v>3.6750483558994196</v>
      </c>
      <c r="E69" s="115">
        <v>209</v>
      </c>
      <c r="F69" s="114">
        <v>212</v>
      </c>
      <c r="G69" s="114">
        <v>193</v>
      </c>
      <c r="H69" s="114">
        <v>202</v>
      </c>
      <c r="I69" s="140">
        <v>186</v>
      </c>
      <c r="J69" s="115">
        <v>23</v>
      </c>
      <c r="K69" s="116">
        <v>12.365591397849462</v>
      </c>
    </row>
    <row r="70" spans="1:11" ht="14.1" customHeight="1" x14ac:dyDescent="0.2">
      <c r="A70" s="306" t="s">
        <v>305</v>
      </c>
      <c r="B70" s="307" t="s">
        <v>306</v>
      </c>
      <c r="C70" s="308"/>
      <c r="D70" s="113">
        <v>2.0221557939159487</v>
      </c>
      <c r="E70" s="115">
        <v>115</v>
      </c>
      <c r="F70" s="114">
        <v>114</v>
      </c>
      <c r="G70" s="114">
        <v>101</v>
      </c>
      <c r="H70" s="114">
        <v>111</v>
      </c>
      <c r="I70" s="140">
        <v>101</v>
      </c>
      <c r="J70" s="115">
        <v>14</v>
      </c>
      <c r="K70" s="116">
        <v>13.861386138613861</v>
      </c>
    </row>
    <row r="71" spans="1:11" ht="14.1" customHeight="1" x14ac:dyDescent="0.2">
      <c r="A71" s="306"/>
      <c r="B71" s="307" t="s">
        <v>307</v>
      </c>
      <c r="C71" s="308"/>
      <c r="D71" s="113">
        <v>1.3891331106031299</v>
      </c>
      <c r="E71" s="115">
        <v>79</v>
      </c>
      <c r="F71" s="114">
        <v>78</v>
      </c>
      <c r="G71" s="114">
        <v>66</v>
      </c>
      <c r="H71" s="114">
        <v>75</v>
      </c>
      <c r="I71" s="140">
        <v>71</v>
      </c>
      <c r="J71" s="115">
        <v>8</v>
      </c>
      <c r="K71" s="116">
        <v>11.267605633802816</v>
      </c>
    </row>
    <row r="72" spans="1:11" ht="14.1" customHeight="1" x14ac:dyDescent="0.2">
      <c r="A72" s="306">
        <v>84</v>
      </c>
      <c r="B72" s="307" t="s">
        <v>308</v>
      </c>
      <c r="C72" s="308"/>
      <c r="D72" s="113">
        <v>0.82644628099173556</v>
      </c>
      <c r="E72" s="115">
        <v>47</v>
      </c>
      <c r="F72" s="114">
        <v>56</v>
      </c>
      <c r="G72" s="114">
        <v>56</v>
      </c>
      <c r="H72" s="114">
        <v>52</v>
      </c>
      <c r="I72" s="140">
        <v>62</v>
      </c>
      <c r="J72" s="115">
        <v>-15</v>
      </c>
      <c r="K72" s="116">
        <v>-24.193548387096776</v>
      </c>
    </row>
    <row r="73" spans="1:11" ht="14.1" customHeight="1" x14ac:dyDescent="0.2">
      <c r="A73" s="306" t="s">
        <v>309</v>
      </c>
      <c r="B73" s="307" t="s">
        <v>310</v>
      </c>
      <c r="C73" s="308"/>
      <c r="D73" s="113">
        <v>0.22859152452962897</v>
      </c>
      <c r="E73" s="115">
        <v>13</v>
      </c>
      <c r="F73" s="114">
        <v>14</v>
      </c>
      <c r="G73" s="114">
        <v>15</v>
      </c>
      <c r="H73" s="114">
        <v>16</v>
      </c>
      <c r="I73" s="140">
        <v>17</v>
      </c>
      <c r="J73" s="115">
        <v>-4</v>
      </c>
      <c r="K73" s="116">
        <v>-23.529411764705884</v>
      </c>
    </row>
    <row r="74" spans="1:11" ht="14.1" customHeight="1" x14ac:dyDescent="0.2">
      <c r="A74" s="306" t="s">
        <v>311</v>
      </c>
      <c r="B74" s="307" t="s">
        <v>312</v>
      </c>
      <c r="C74" s="308"/>
      <c r="D74" s="113" t="s">
        <v>513</v>
      </c>
      <c r="E74" s="115" t="s">
        <v>513</v>
      </c>
      <c r="F74" s="114">
        <v>5</v>
      </c>
      <c r="G74" s="114">
        <v>5</v>
      </c>
      <c r="H74" s="114">
        <v>3</v>
      </c>
      <c r="I74" s="140">
        <v>5</v>
      </c>
      <c r="J74" s="115" t="s">
        <v>513</v>
      </c>
      <c r="K74" s="116" t="s">
        <v>513</v>
      </c>
    </row>
    <row r="75" spans="1:11" ht="14.1" customHeight="1" x14ac:dyDescent="0.2">
      <c r="A75" s="306" t="s">
        <v>313</v>
      </c>
      <c r="B75" s="307" t="s">
        <v>314</v>
      </c>
      <c r="C75" s="308"/>
      <c r="D75" s="113">
        <v>5.2751890276068227E-2</v>
      </c>
      <c r="E75" s="115">
        <v>3</v>
      </c>
      <c r="F75" s="114">
        <v>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4</v>
      </c>
      <c r="I76" s="140">
        <v>3</v>
      </c>
      <c r="J76" s="115" t="s">
        <v>513</v>
      </c>
      <c r="K76" s="116" t="s">
        <v>513</v>
      </c>
    </row>
    <row r="77" spans="1:11" ht="14.1" customHeight="1" x14ac:dyDescent="0.2">
      <c r="A77" s="306">
        <v>92</v>
      </c>
      <c r="B77" s="307" t="s">
        <v>316</v>
      </c>
      <c r="C77" s="308"/>
      <c r="D77" s="113">
        <v>0.21100756110427291</v>
      </c>
      <c r="E77" s="115">
        <v>12</v>
      </c>
      <c r="F77" s="114">
        <v>10</v>
      </c>
      <c r="G77" s="114">
        <v>10</v>
      </c>
      <c r="H77" s="114">
        <v>11</v>
      </c>
      <c r="I77" s="140">
        <v>9</v>
      </c>
      <c r="J77" s="115">
        <v>3</v>
      </c>
      <c r="K77" s="116">
        <v>33.333333333333336</v>
      </c>
    </row>
    <row r="78" spans="1:11" ht="14.1" customHeight="1" x14ac:dyDescent="0.2">
      <c r="A78" s="306">
        <v>93</v>
      </c>
      <c r="B78" s="307" t="s">
        <v>317</v>
      </c>
      <c r="C78" s="308"/>
      <c r="D78" s="113">
        <v>7.0335853701424297E-2</v>
      </c>
      <c r="E78" s="115">
        <v>4</v>
      </c>
      <c r="F78" s="114">
        <v>4</v>
      </c>
      <c r="G78" s="114">
        <v>4</v>
      </c>
      <c r="H78" s="114">
        <v>3</v>
      </c>
      <c r="I78" s="140">
        <v>4</v>
      </c>
      <c r="J78" s="115">
        <v>0</v>
      </c>
      <c r="K78" s="116">
        <v>0</v>
      </c>
    </row>
    <row r="79" spans="1:11" ht="14.1" customHeight="1" x14ac:dyDescent="0.2">
      <c r="A79" s="306">
        <v>94</v>
      </c>
      <c r="B79" s="307" t="s">
        <v>318</v>
      </c>
      <c r="C79" s="308"/>
      <c r="D79" s="113">
        <v>0.54510286618603832</v>
      </c>
      <c r="E79" s="115">
        <v>31</v>
      </c>
      <c r="F79" s="114">
        <v>33</v>
      </c>
      <c r="G79" s="114">
        <v>34</v>
      </c>
      <c r="H79" s="114">
        <v>29</v>
      </c>
      <c r="I79" s="140">
        <v>28</v>
      </c>
      <c r="J79" s="115">
        <v>3</v>
      </c>
      <c r="K79" s="116">
        <v>10.714285714285714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4.6069984174432914</v>
      </c>
      <c r="E81" s="143">
        <v>262</v>
      </c>
      <c r="F81" s="144">
        <v>293</v>
      </c>
      <c r="G81" s="144">
        <v>295</v>
      </c>
      <c r="H81" s="144">
        <v>283</v>
      </c>
      <c r="I81" s="145">
        <v>278</v>
      </c>
      <c r="J81" s="143">
        <v>-16</v>
      </c>
      <c r="K81" s="146">
        <v>-5.7553956834532372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1390</v>
      </c>
      <c r="G12" s="536">
        <v>1134</v>
      </c>
      <c r="H12" s="536">
        <v>1991</v>
      </c>
      <c r="I12" s="536">
        <v>1367</v>
      </c>
      <c r="J12" s="537">
        <v>1456</v>
      </c>
      <c r="K12" s="538">
        <v>-66</v>
      </c>
      <c r="L12" s="349">
        <v>-4.5329670329670328</v>
      </c>
    </row>
    <row r="13" spans="1:17" s="110" customFormat="1" ht="15" customHeight="1" x14ac:dyDescent="0.2">
      <c r="A13" s="350" t="s">
        <v>344</v>
      </c>
      <c r="B13" s="351" t="s">
        <v>345</v>
      </c>
      <c r="C13" s="347"/>
      <c r="D13" s="347"/>
      <c r="E13" s="348"/>
      <c r="F13" s="536">
        <v>704</v>
      </c>
      <c r="G13" s="536">
        <v>580</v>
      </c>
      <c r="H13" s="536">
        <v>1025</v>
      </c>
      <c r="I13" s="536">
        <v>754</v>
      </c>
      <c r="J13" s="537">
        <v>819</v>
      </c>
      <c r="K13" s="538">
        <v>-115</v>
      </c>
      <c r="L13" s="349">
        <v>-14.041514041514041</v>
      </c>
    </row>
    <row r="14" spans="1:17" s="110" customFormat="1" ht="22.5" customHeight="1" x14ac:dyDescent="0.2">
      <c r="A14" s="350"/>
      <c r="B14" s="351" t="s">
        <v>346</v>
      </c>
      <c r="C14" s="347"/>
      <c r="D14" s="347"/>
      <c r="E14" s="348"/>
      <c r="F14" s="536">
        <v>686</v>
      </c>
      <c r="G14" s="536">
        <v>554</v>
      </c>
      <c r="H14" s="536">
        <v>966</v>
      </c>
      <c r="I14" s="536">
        <v>613</v>
      </c>
      <c r="J14" s="537">
        <v>637</v>
      </c>
      <c r="K14" s="538">
        <v>49</v>
      </c>
      <c r="L14" s="349">
        <v>7.6923076923076925</v>
      </c>
    </row>
    <row r="15" spans="1:17" s="110" customFormat="1" ht="15" customHeight="1" x14ac:dyDescent="0.2">
      <c r="A15" s="350" t="s">
        <v>347</v>
      </c>
      <c r="B15" s="351" t="s">
        <v>108</v>
      </c>
      <c r="C15" s="347"/>
      <c r="D15" s="347"/>
      <c r="E15" s="348"/>
      <c r="F15" s="536">
        <v>279</v>
      </c>
      <c r="G15" s="536">
        <v>275</v>
      </c>
      <c r="H15" s="536">
        <v>722</v>
      </c>
      <c r="I15" s="536">
        <v>332</v>
      </c>
      <c r="J15" s="537">
        <v>328</v>
      </c>
      <c r="K15" s="538">
        <v>-49</v>
      </c>
      <c r="L15" s="349">
        <v>-14.939024390243903</v>
      </c>
    </row>
    <row r="16" spans="1:17" s="110" customFormat="1" ht="15" customHeight="1" x14ac:dyDescent="0.2">
      <c r="A16" s="350"/>
      <c r="B16" s="351" t="s">
        <v>109</v>
      </c>
      <c r="C16" s="347"/>
      <c r="D16" s="347"/>
      <c r="E16" s="348"/>
      <c r="F16" s="536">
        <v>915</v>
      </c>
      <c r="G16" s="536">
        <v>718</v>
      </c>
      <c r="H16" s="536">
        <v>1080</v>
      </c>
      <c r="I16" s="536">
        <v>884</v>
      </c>
      <c r="J16" s="537">
        <v>959</v>
      </c>
      <c r="K16" s="538">
        <v>-44</v>
      </c>
      <c r="L16" s="349">
        <v>-4.5881126173096973</v>
      </c>
    </row>
    <row r="17" spans="1:12" s="110" customFormat="1" ht="15" customHeight="1" x14ac:dyDescent="0.2">
      <c r="A17" s="350"/>
      <c r="B17" s="351" t="s">
        <v>110</v>
      </c>
      <c r="C17" s="347"/>
      <c r="D17" s="347"/>
      <c r="E17" s="348"/>
      <c r="F17" s="536">
        <v>173</v>
      </c>
      <c r="G17" s="536">
        <v>116</v>
      </c>
      <c r="H17" s="536">
        <v>164</v>
      </c>
      <c r="I17" s="536">
        <v>126</v>
      </c>
      <c r="J17" s="537">
        <v>151</v>
      </c>
      <c r="K17" s="538">
        <v>22</v>
      </c>
      <c r="L17" s="349">
        <v>14.569536423841059</v>
      </c>
    </row>
    <row r="18" spans="1:12" s="110" customFormat="1" ht="15" customHeight="1" x14ac:dyDescent="0.2">
      <c r="A18" s="350"/>
      <c r="B18" s="351" t="s">
        <v>111</v>
      </c>
      <c r="C18" s="347"/>
      <c r="D18" s="347"/>
      <c r="E18" s="348"/>
      <c r="F18" s="536">
        <v>23</v>
      </c>
      <c r="G18" s="536">
        <v>25</v>
      </c>
      <c r="H18" s="536">
        <v>25</v>
      </c>
      <c r="I18" s="536">
        <v>25</v>
      </c>
      <c r="J18" s="537">
        <v>18</v>
      </c>
      <c r="K18" s="538">
        <v>5</v>
      </c>
      <c r="L18" s="349">
        <v>27.777777777777779</v>
      </c>
    </row>
    <row r="19" spans="1:12" s="110" customFormat="1" ht="15" customHeight="1" x14ac:dyDescent="0.2">
      <c r="A19" s="118" t="s">
        <v>113</v>
      </c>
      <c r="B19" s="119" t="s">
        <v>181</v>
      </c>
      <c r="C19" s="347"/>
      <c r="D19" s="347"/>
      <c r="E19" s="348"/>
      <c r="F19" s="536">
        <v>835</v>
      </c>
      <c r="G19" s="536">
        <v>743</v>
      </c>
      <c r="H19" s="536">
        <v>1438</v>
      </c>
      <c r="I19" s="536">
        <v>896</v>
      </c>
      <c r="J19" s="537">
        <v>950</v>
      </c>
      <c r="K19" s="538">
        <v>-115</v>
      </c>
      <c r="L19" s="349">
        <v>-12.105263157894736</v>
      </c>
    </row>
    <row r="20" spans="1:12" s="110" customFormat="1" ht="15" customHeight="1" x14ac:dyDescent="0.2">
      <c r="A20" s="118"/>
      <c r="B20" s="119" t="s">
        <v>182</v>
      </c>
      <c r="C20" s="347"/>
      <c r="D20" s="347"/>
      <c r="E20" s="348"/>
      <c r="F20" s="536">
        <v>555</v>
      </c>
      <c r="G20" s="536">
        <v>391</v>
      </c>
      <c r="H20" s="536">
        <v>553</v>
      </c>
      <c r="I20" s="536">
        <v>471</v>
      </c>
      <c r="J20" s="537">
        <v>506</v>
      </c>
      <c r="K20" s="538">
        <v>49</v>
      </c>
      <c r="L20" s="349">
        <v>9.6837944664031621</v>
      </c>
    </row>
    <row r="21" spans="1:12" s="110" customFormat="1" ht="15" customHeight="1" x14ac:dyDescent="0.2">
      <c r="A21" s="118" t="s">
        <v>113</v>
      </c>
      <c r="B21" s="119" t="s">
        <v>116</v>
      </c>
      <c r="C21" s="347"/>
      <c r="D21" s="347"/>
      <c r="E21" s="348"/>
      <c r="F21" s="536">
        <v>1133</v>
      </c>
      <c r="G21" s="536">
        <v>956</v>
      </c>
      <c r="H21" s="536">
        <v>1653</v>
      </c>
      <c r="I21" s="536">
        <v>1081</v>
      </c>
      <c r="J21" s="537">
        <v>1139</v>
      </c>
      <c r="K21" s="538">
        <v>-6</v>
      </c>
      <c r="L21" s="349">
        <v>-0.52677787532923614</v>
      </c>
    </row>
    <row r="22" spans="1:12" s="110" customFormat="1" ht="15" customHeight="1" x14ac:dyDescent="0.2">
      <c r="A22" s="118"/>
      <c r="B22" s="119" t="s">
        <v>117</v>
      </c>
      <c r="C22" s="347"/>
      <c r="D22" s="347"/>
      <c r="E22" s="348"/>
      <c r="F22" s="536">
        <v>257</v>
      </c>
      <c r="G22" s="536">
        <v>176</v>
      </c>
      <c r="H22" s="536">
        <v>337</v>
      </c>
      <c r="I22" s="536">
        <v>285</v>
      </c>
      <c r="J22" s="537">
        <v>315</v>
      </c>
      <c r="K22" s="538">
        <v>-58</v>
      </c>
      <c r="L22" s="349">
        <v>-18.412698412698411</v>
      </c>
    </row>
    <row r="23" spans="1:12" s="110" customFormat="1" ht="15" customHeight="1" x14ac:dyDescent="0.2">
      <c r="A23" s="352" t="s">
        <v>347</v>
      </c>
      <c r="B23" s="353" t="s">
        <v>193</v>
      </c>
      <c r="C23" s="354"/>
      <c r="D23" s="354"/>
      <c r="E23" s="355"/>
      <c r="F23" s="539">
        <v>36</v>
      </c>
      <c r="G23" s="539">
        <v>111</v>
      </c>
      <c r="H23" s="539">
        <v>403</v>
      </c>
      <c r="I23" s="539">
        <v>26</v>
      </c>
      <c r="J23" s="540">
        <v>41</v>
      </c>
      <c r="K23" s="541">
        <v>-5</v>
      </c>
      <c r="L23" s="356">
        <v>-12.195121951219512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36.200000000000003</v>
      </c>
      <c r="G25" s="542">
        <v>32.4</v>
      </c>
      <c r="H25" s="542">
        <v>39.299999999999997</v>
      </c>
      <c r="I25" s="542">
        <v>38.1</v>
      </c>
      <c r="J25" s="542">
        <v>37.5</v>
      </c>
      <c r="K25" s="543" t="s">
        <v>349</v>
      </c>
      <c r="L25" s="364">
        <v>-1.2999999999999972</v>
      </c>
    </row>
    <row r="26" spans="1:12" s="110" customFormat="1" ht="15" customHeight="1" x14ac:dyDescent="0.2">
      <c r="A26" s="365" t="s">
        <v>105</v>
      </c>
      <c r="B26" s="366" t="s">
        <v>345</v>
      </c>
      <c r="C26" s="362"/>
      <c r="D26" s="362"/>
      <c r="E26" s="363"/>
      <c r="F26" s="542">
        <v>38.299999999999997</v>
      </c>
      <c r="G26" s="542">
        <v>30.2</v>
      </c>
      <c r="H26" s="542">
        <v>37.700000000000003</v>
      </c>
      <c r="I26" s="542">
        <v>34.6</v>
      </c>
      <c r="J26" s="544">
        <v>37.299999999999997</v>
      </c>
      <c r="K26" s="543" t="s">
        <v>349</v>
      </c>
      <c r="L26" s="364">
        <v>1</v>
      </c>
    </row>
    <row r="27" spans="1:12" s="110" customFormat="1" ht="15" customHeight="1" x14ac:dyDescent="0.2">
      <c r="A27" s="365"/>
      <c r="B27" s="366" t="s">
        <v>346</v>
      </c>
      <c r="C27" s="362"/>
      <c r="D27" s="362"/>
      <c r="E27" s="363"/>
      <c r="F27" s="542">
        <v>34</v>
      </c>
      <c r="G27" s="542">
        <v>34.6</v>
      </c>
      <c r="H27" s="542">
        <v>41</v>
      </c>
      <c r="I27" s="542">
        <v>42.3</v>
      </c>
      <c r="J27" s="542">
        <v>37.799999999999997</v>
      </c>
      <c r="K27" s="543" t="s">
        <v>349</v>
      </c>
      <c r="L27" s="364">
        <v>-3.7999999999999972</v>
      </c>
    </row>
    <row r="28" spans="1:12" s="110" customFormat="1" ht="15" customHeight="1" x14ac:dyDescent="0.2">
      <c r="A28" s="365" t="s">
        <v>113</v>
      </c>
      <c r="B28" s="366" t="s">
        <v>108</v>
      </c>
      <c r="C28" s="362"/>
      <c r="D28" s="362"/>
      <c r="E28" s="363"/>
      <c r="F28" s="542">
        <v>53.1</v>
      </c>
      <c r="G28" s="542">
        <v>43.3</v>
      </c>
      <c r="H28" s="542">
        <v>50</v>
      </c>
      <c r="I28" s="542">
        <v>52.2</v>
      </c>
      <c r="J28" s="542">
        <v>53.6</v>
      </c>
      <c r="K28" s="543" t="s">
        <v>349</v>
      </c>
      <c r="L28" s="364">
        <v>-0.5</v>
      </c>
    </row>
    <row r="29" spans="1:12" s="110" customFormat="1" ht="11.25" x14ac:dyDescent="0.2">
      <c r="A29" s="365"/>
      <c r="B29" s="366" t="s">
        <v>109</v>
      </c>
      <c r="C29" s="362"/>
      <c r="D29" s="362"/>
      <c r="E29" s="363"/>
      <c r="F29" s="542">
        <v>34.200000000000003</v>
      </c>
      <c r="G29" s="542">
        <v>30</v>
      </c>
      <c r="H29" s="542">
        <v>36.4</v>
      </c>
      <c r="I29" s="542">
        <v>33.9</v>
      </c>
      <c r="J29" s="544">
        <v>33.700000000000003</v>
      </c>
      <c r="K29" s="543" t="s">
        <v>349</v>
      </c>
      <c r="L29" s="364">
        <v>0.5</v>
      </c>
    </row>
    <row r="30" spans="1:12" s="110" customFormat="1" ht="15" customHeight="1" x14ac:dyDescent="0.2">
      <c r="A30" s="365"/>
      <c r="B30" s="366" t="s">
        <v>110</v>
      </c>
      <c r="C30" s="362"/>
      <c r="D30" s="362"/>
      <c r="E30" s="363"/>
      <c r="F30" s="542">
        <v>23.1</v>
      </c>
      <c r="G30" s="542">
        <v>29.3</v>
      </c>
      <c r="H30" s="542">
        <v>32.9</v>
      </c>
      <c r="I30" s="542">
        <v>31</v>
      </c>
      <c r="J30" s="542">
        <v>29.8</v>
      </c>
      <c r="K30" s="543" t="s">
        <v>349</v>
      </c>
      <c r="L30" s="364">
        <v>-6.6999999999999993</v>
      </c>
    </row>
    <row r="31" spans="1:12" s="110" customFormat="1" ht="15" customHeight="1" x14ac:dyDescent="0.2">
      <c r="A31" s="365"/>
      <c r="B31" s="366" t="s">
        <v>111</v>
      </c>
      <c r="C31" s="362"/>
      <c r="D31" s="362"/>
      <c r="E31" s="363"/>
      <c r="F31" s="542">
        <v>34.799999999999997</v>
      </c>
      <c r="G31" s="542">
        <v>40</v>
      </c>
      <c r="H31" s="542">
        <v>68</v>
      </c>
      <c r="I31" s="542">
        <v>52</v>
      </c>
      <c r="J31" s="542">
        <v>50</v>
      </c>
      <c r="K31" s="543" t="s">
        <v>349</v>
      </c>
      <c r="L31" s="364">
        <v>-15.200000000000003</v>
      </c>
    </row>
    <row r="32" spans="1:12" s="110" customFormat="1" ht="15" customHeight="1" x14ac:dyDescent="0.2">
      <c r="A32" s="367" t="s">
        <v>113</v>
      </c>
      <c r="B32" s="368" t="s">
        <v>181</v>
      </c>
      <c r="C32" s="362"/>
      <c r="D32" s="362"/>
      <c r="E32" s="363"/>
      <c r="F32" s="542">
        <v>33.9</v>
      </c>
      <c r="G32" s="542">
        <v>27</v>
      </c>
      <c r="H32" s="542">
        <v>32.5</v>
      </c>
      <c r="I32" s="542">
        <v>34.5</v>
      </c>
      <c r="J32" s="544">
        <v>33.799999999999997</v>
      </c>
      <c r="K32" s="543" t="s">
        <v>349</v>
      </c>
      <c r="L32" s="364">
        <v>0.10000000000000142</v>
      </c>
    </row>
    <row r="33" spans="1:12" s="110" customFormat="1" ht="15" customHeight="1" x14ac:dyDescent="0.2">
      <c r="A33" s="367"/>
      <c r="B33" s="368" t="s">
        <v>182</v>
      </c>
      <c r="C33" s="362"/>
      <c r="D33" s="362"/>
      <c r="E33" s="363"/>
      <c r="F33" s="542">
        <v>39.4</v>
      </c>
      <c r="G33" s="542">
        <v>41.3</v>
      </c>
      <c r="H33" s="542">
        <v>51.4</v>
      </c>
      <c r="I33" s="542">
        <v>44.6</v>
      </c>
      <c r="J33" s="542">
        <v>44.1</v>
      </c>
      <c r="K33" s="543" t="s">
        <v>349</v>
      </c>
      <c r="L33" s="364">
        <v>-4.7000000000000028</v>
      </c>
    </row>
    <row r="34" spans="1:12" s="369" customFormat="1" ht="15" customHeight="1" x14ac:dyDescent="0.2">
      <c r="A34" s="367" t="s">
        <v>113</v>
      </c>
      <c r="B34" s="368" t="s">
        <v>116</v>
      </c>
      <c r="C34" s="362"/>
      <c r="D34" s="362"/>
      <c r="E34" s="363"/>
      <c r="F34" s="542">
        <v>36.5</v>
      </c>
      <c r="G34" s="542">
        <v>31.5</v>
      </c>
      <c r="H34" s="542">
        <v>39.299999999999997</v>
      </c>
      <c r="I34" s="542">
        <v>37.6</v>
      </c>
      <c r="J34" s="542">
        <v>37.799999999999997</v>
      </c>
      <c r="K34" s="543" t="s">
        <v>349</v>
      </c>
      <c r="L34" s="364">
        <v>-1.2999999999999972</v>
      </c>
    </row>
    <row r="35" spans="1:12" s="369" customFormat="1" ht="11.25" x14ac:dyDescent="0.2">
      <c r="A35" s="370"/>
      <c r="B35" s="371" t="s">
        <v>117</v>
      </c>
      <c r="C35" s="372"/>
      <c r="D35" s="372"/>
      <c r="E35" s="373"/>
      <c r="F35" s="545">
        <v>34.9</v>
      </c>
      <c r="G35" s="545">
        <v>36.799999999999997</v>
      </c>
      <c r="H35" s="545">
        <v>39.6</v>
      </c>
      <c r="I35" s="545">
        <v>40.1</v>
      </c>
      <c r="J35" s="546">
        <v>36.200000000000003</v>
      </c>
      <c r="K35" s="547" t="s">
        <v>349</v>
      </c>
      <c r="L35" s="374">
        <v>-1.3000000000000043</v>
      </c>
    </row>
    <row r="36" spans="1:12" s="369" customFormat="1" ht="15.95" customHeight="1" x14ac:dyDescent="0.2">
      <c r="A36" s="375" t="s">
        <v>350</v>
      </c>
      <c r="B36" s="376"/>
      <c r="C36" s="377"/>
      <c r="D36" s="376"/>
      <c r="E36" s="378"/>
      <c r="F36" s="548">
        <v>1343</v>
      </c>
      <c r="G36" s="548">
        <v>1002</v>
      </c>
      <c r="H36" s="548">
        <v>1501</v>
      </c>
      <c r="I36" s="548">
        <v>1329</v>
      </c>
      <c r="J36" s="548">
        <v>1395</v>
      </c>
      <c r="K36" s="549">
        <v>-52</v>
      </c>
      <c r="L36" s="380">
        <v>-3.7275985663082438</v>
      </c>
    </row>
    <row r="37" spans="1:12" s="369" customFormat="1" ht="15.95" customHeight="1" x14ac:dyDescent="0.2">
      <c r="A37" s="381"/>
      <c r="B37" s="382" t="s">
        <v>113</v>
      </c>
      <c r="C37" s="382" t="s">
        <v>351</v>
      </c>
      <c r="D37" s="382"/>
      <c r="E37" s="383"/>
      <c r="F37" s="548">
        <v>486</v>
      </c>
      <c r="G37" s="548">
        <v>325</v>
      </c>
      <c r="H37" s="548">
        <v>590</v>
      </c>
      <c r="I37" s="548">
        <v>506</v>
      </c>
      <c r="J37" s="548">
        <v>523</v>
      </c>
      <c r="K37" s="549">
        <v>-37</v>
      </c>
      <c r="L37" s="380">
        <v>-7.0745697896749524</v>
      </c>
    </row>
    <row r="38" spans="1:12" s="369" customFormat="1" ht="15.95" customHeight="1" x14ac:dyDescent="0.2">
      <c r="A38" s="381"/>
      <c r="B38" s="384" t="s">
        <v>105</v>
      </c>
      <c r="C38" s="384" t="s">
        <v>106</v>
      </c>
      <c r="D38" s="385"/>
      <c r="E38" s="383"/>
      <c r="F38" s="548">
        <v>679</v>
      </c>
      <c r="G38" s="548">
        <v>496</v>
      </c>
      <c r="H38" s="548">
        <v>771</v>
      </c>
      <c r="I38" s="548">
        <v>736</v>
      </c>
      <c r="J38" s="550">
        <v>781</v>
      </c>
      <c r="K38" s="549">
        <v>-102</v>
      </c>
      <c r="L38" s="380">
        <v>-13.060179257362355</v>
      </c>
    </row>
    <row r="39" spans="1:12" s="369" customFormat="1" ht="15.95" customHeight="1" x14ac:dyDescent="0.2">
      <c r="A39" s="381"/>
      <c r="B39" s="385"/>
      <c r="C39" s="382" t="s">
        <v>352</v>
      </c>
      <c r="D39" s="385"/>
      <c r="E39" s="383"/>
      <c r="F39" s="548">
        <v>260</v>
      </c>
      <c r="G39" s="548">
        <v>150</v>
      </c>
      <c r="H39" s="548">
        <v>291</v>
      </c>
      <c r="I39" s="548">
        <v>255</v>
      </c>
      <c r="J39" s="548">
        <v>291</v>
      </c>
      <c r="K39" s="549">
        <v>-31</v>
      </c>
      <c r="L39" s="380">
        <v>-10.652920962199312</v>
      </c>
    </row>
    <row r="40" spans="1:12" s="369" customFormat="1" ht="15.95" customHeight="1" x14ac:dyDescent="0.2">
      <c r="A40" s="381"/>
      <c r="B40" s="384"/>
      <c r="C40" s="384" t="s">
        <v>107</v>
      </c>
      <c r="D40" s="385"/>
      <c r="E40" s="383"/>
      <c r="F40" s="548">
        <v>664</v>
      </c>
      <c r="G40" s="548">
        <v>506</v>
      </c>
      <c r="H40" s="548">
        <v>730</v>
      </c>
      <c r="I40" s="548">
        <v>593</v>
      </c>
      <c r="J40" s="548">
        <v>614</v>
      </c>
      <c r="K40" s="549">
        <v>50</v>
      </c>
      <c r="L40" s="380">
        <v>8.1433224755700326</v>
      </c>
    </row>
    <row r="41" spans="1:12" s="369" customFormat="1" ht="24" customHeight="1" x14ac:dyDescent="0.2">
      <c r="A41" s="381"/>
      <c r="B41" s="385"/>
      <c r="C41" s="382" t="s">
        <v>352</v>
      </c>
      <c r="D41" s="385"/>
      <c r="E41" s="383"/>
      <c r="F41" s="548">
        <v>226</v>
      </c>
      <c r="G41" s="548">
        <v>175</v>
      </c>
      <c r="H41" s="548">
        <v>299</v>
      </c>
      <c r="I41" s="548">
        <v>251</v>
      </c>
      <c r="J41" s="550">
        <v>232</v>
      </c>
      <c r="K41" s="549">
        <v>-6</v>
      </c>
      <c r="L41" s="380">
        <v>-2.5862068965517242</v>
      </c>
    </row>
    <row r="42" spans="1:12" s="110" customFormat="1" ht="15" customHeight="1" x14ac:dyDescent="0.2">
      <c r="A42" s="381"/>
      <c r="B42" s="384" t="s">
        <v>113</v>
      </c>
      <c r="C42" s="384" t="s">
        <v>353</v>
      </c>
      <c r="D42" s="385"/>
      <c r="E42" s="383"/>
      <c r="F42" s="548">
        <v>241</v>
      </c>
      <c r="G42" s="548">
        <v>171</v>
      </c>
      <c r="H42" s="548">
        <v>306</v>
      </c>
      <c r="I42" s="548">
        <v>301</v>
      </c>
      <c r="J42" s="548">
        <v>280</v>
      </c>
      <c r="K42" s="549">
        <v>-39</v>
      </c>
      <c r="L42" s="380">
        <v>-13.928571428571429</v>
      </c>
    </row>
    <row r="43" spans="1:12" s="110" customFormat="1" ht="15" customHeight="1" x14ac:dyDescent="0.2">
      <c r="A43" s="381"/>
      <c r="B43" s="385"/>
      <c r="C43" s="382" t="s">
        <v>352</v>
      </c>
      <c r="D43" s="385"/>
      <c r="E43" s="383"/>
      <c r="F43" s="548">
        <v>128</v>
      </c>
      <c r="G43" s="548">
        <v>74</v>
      </c>
      <c r="H43" s="548">
        <v>153</v>
      </c>
      <c r="I43" s="548">
        <v>157</v>
      </c>
      <c r="J43" s="548">
        <v>150</v>
      </c>
      <c r="K43" s="549">
        <v>-22</v>
      </c>
      <c r="L43" s="380">
        <v>-14.666666666666666</v>
      </c>
    </row>
    <row r="44" spans="1:12" s="110" customFormat="1" ht="15" customHeight="1" x14ac:dyDescent="0.2">
      <c r="A44" s="381"/>
      <c r="B44" s="384"/>
      <c r="C44" s="366" t="s">
        <v>109</v>
      </c>
      <c r="D44" s="385"/>
      <c r="E44" s="383"/>
      <c r="F44" s="548">
        <v>906</v>
      </c>
      <c r="G44" s="548">
        <v>690</v>
      </c>
      <c r="H44" s="548">
        <v>1006</v>
      </c>
      <c r="I44" s="548">
        <v>877</v>
      </c>
      <c r="J44" s="550">
        <v>946</v>
      </c>
      <c r="K44" s="549">
        <v>-40</v>
      </c>
      <c r="L44" s="380">
        <v>-4.2283298097251585</v>
      </c>
    </row>
    <row r="45" spans="1:12" s="110" customFormat="1" ht="15" customHeight="1" x14ac:dyDescent="0.2">
      <c r="A45" s="381"/>
      <c r="B45" s="385"/>
      <c r="C45" s="382" t="s">
        <v>352</v>
      </c>
      <c r="D45" s="385"/>
      <c r="E45" s="383"/>
      <c r="F45" s="548">
        <v>310</v>
      </c>
      <c r="G45" s="548">
        <v>207</v>
      </c>
      <c r="H45" s="548">
        <v>366</v>
      </c>
      <c r="I45" s="548">
        <v>297</v>
      </c>
      <c r="J45" s="548">
        <v>319</v>
      </c>
      <c r="K45" s="549">
        <v>-9</v>
      </c>
      <c r="L45" s="380">
        <v>-2.8213166144200628</v>
      </c>
    </row>
    <row r="46" spans="1:12" s="110" customFormat="1" ht="15" customHeight="1" x14ac:dyDescent="0.2">
      <c r="A46" s="381"/>
      <c r="B46" s="384"/>
      <c r="C46" s="366" t="s">
        <v>110</v>
      </c>
      <c r="D46" s="385"/>
      <c r="E46" s="383"/>
      <c r="F46" s="548">
        <v>173</v>
      </c>
      <c r="G46" s="548">
        <v>116</v>
      </c>
      <c r="H46" s="548">
        <v>164</v>
      </c>
      <c r="I46" s="548">
        <v>126</v>
      </c>
      <c r="J46" s="548">
        <v>151</v>
      </c>
      <c r="K46" s="549">
        <v>22</v>
      </c>
      <c r="L46" s="380">
        <v>14.569536423841059</v>
      </c>
    </row>
    <row r="47" spans="1:12" s="110" customFormat="1" ht="15" customHeight="1" x14ac:dyDescent="0.2">
      <c r="A47" s="381"/>
      <c r="B47" s="385"/>
      <c r="C47" s="382" t="s">
        <v>352</v>
      </c>
      <c r="D47" s="385"/>
      <c r="E47" s="383"/>
      <c r="F47" s="548">
        <v>40</v>
      </c>
      <c r="G47" s="548">
        <v>34</v>
      </c>
      <c r="H47" s="548">
        <v>54</v>
      </c>
      <c r="I47" s="548">
        <v>39</v>
      </c>
      <c r="J47" s="550">
        <v>45</v>
      </c>
      <c r="K47" s="549">
        <v>-5</v>
      </c>
      <c r="L47" s="380">
        <v>-11.111111111111111</v>
      </c>
    </row>
    <row r="48" spans="1:12" s="110" customFormat="1" ht="15" customHeight="1" x14ac:dyDescent="0.2">
      <c r="A48" s="381"/>
      <c r="B48" s="385"/>
      <c r="C48" s="366" t="s">
        <v>111</v>
      </c>
      <c r="D48" s="386"/>
      <c r="E48" s="387"/>
      <c r="F48" s="548">
        <v>23</v>
      </c>
      <c r="G48" s="548">
        <v>25</v>
      </c>
      <c r="H48" s="548">
        <v>25</v>
      </c>
      <c r="I48" s="548">
        <v>25</v>
      </c>
      <c r="J48" s="548">
        <v>18</v>
      </c>
      <c r="K48" s="549">
        <v>5</v>
      </c>
      <c r="L48" s="380">
        <v>27.777777777777779</v>
      </c>
    </row>
    <row r="49" spans="1:12" s="110" customFormat="1" ht="15" customHeight="1" x14ac:dyDescent="0.2">
      <c r="A49" s="381"/>
      <c r="B49" s="385"/>
      <c r="C49" s="382" t="s">
        <v>352</v>
      </c>
      <c r="D49" s="385"/>
      <c r="E49" s="383"/>
      <c r="F49" s="548">
        <v>8</v>
      </c>
      <c r="G49" s="548">
        <v>10</v>
      </c>
      <c r="H49" s="548">
        <v>17</v>
      </c>
      <c r="I49" s="548">
        <v>13</v>
      </c>
      <c r="J49" s="548">
        <v>9</v>
      </c>
      <c r="K49" s="549">
        <v>-1</v>
      </c>
      <c r="L49" s="380">
        <v>-11.111111111111111</v>
      </c>
    </row>
    <row r="50" spans="1:12" s="110" customFormat="1" ht="15" customHeight="1" x14ac:dyDescent="0.2">
      <c r="A50" s="381"/>
      <c r="B50" s="384" t="s">
        <v>113</v>
      </c>
      <c r="C50" s="382" t="s">
        <v>181</v>
      </c>
      <c r="D50" s="385"/>
      <c r="E50" s="383"/>
      <c r="F50" s="548">
        <v>790</v>
      </c>
      <c r="G50" s="548">
        <v>619</v>
      </c>
      <c r="H50" s="548">
        <v>960</v>
      </c>
      <c r="I50" s="548">
        <v>860</v>
      </c>
      <c r="J50" s="550">
        <v>894</v>
      </c>
      <c r="K50" s="549">
        <v>-104</v>
      </c>
      <c r="L50" s="380">
        <v>-11.633109619686801</v>
      </c>
    </row>
    <row r="51" spans="1:12" s="110" customFormat="1" ht="15" customHeight="1" x14ac:dyDescent="0.2">
      <c r="A51" s="381"/>
      <c r="B51" s="385"/>
      <c r="C51" s="382" t="s">
        <v>352</v>
      </c>
      <c r="D51" s="385"/>
      <c r="E51" s="383"/>
      <c r="F51" s="548">
        <v>268</v>
      </c>
      <c r="G51" s="548">
        <v>167</v>
      </c>
      <c r="H51" s="548">
        <v>312</v>
      </c>
      <c r="I51" s="548">
        <v>297</v>
      </c>
      <c r="J51" s="548">
        <v>302</v>
      </c>
      <c r="K51" s="549">
        <v>-34</v>
      </c>
      <c r="L51" s="380">
        <v>-11.258278145695364</v>
      </c>
    </row>
    <row r="52" spans="1:12" s="110" customFormat="1" ht="15" customHeight="1" x14ac:dyDescent="0.2">
      <c r="A52" s="381"/>
      <c r="B52" s="384"/>
      <c r="C52" s="382" t="s">
        <v>182</v>
      </c>
      <c r="D52" s="385"/>
      <c r="E52" s="383"/>
      <c r="F52" s="548">
        <v>553</v>
      </c>
      <c r="G52" s="548">
        <v>383</v>
      </c>
      <c r="H52" s="548">
        <v>541</v>
      </c>
      <c r="I52" s="548">
        <v>469</v>
      </c>
      <c r="J52" s="548">
        <v>501</v>
      </c>
      <c r="K52" s="549">
        <v>52</v>
      </c>
      <c r="L52" s="380">
        <v>10.379241516966069</v>
      </c>
    </row>
    <row r="53" spans="1:12" s="269" customFormat="1" ht="11.25" customHeight="1" x14ac:dyDescent="0.2">
      <c r="A53" s="381"/>
      <c r="B53" s="385"/>
      <c r="C53" s="382" t="s">
        <v>352</v>
      </c>
      <c r="D53" s="385"/>
      <c r="E53" s="383"/>
      <c r="F53" s="548">
        <v>218</v>
      </c>
      <c r="G53" s="548">
        <v>158</v>
      </c>
      <c r="H53" s="548">
        <v>278</v>
      </c>
      <c r="I53" s="548">
        <v>209</v>
      </c>
      <c r="J53" s="550">
        <v>221</v>
      </c>
      <c r="K53" s="549">
        <v>-3</v>
      </c>
      <c r="L53" s="380">
        <v>-1.3574660633484164</v>
      </c>
    </row>
    <row r="54" spans="1:12" s="151" customFormat="1" ht="12.75" customHeight="1" x14ac:dyDescent="0.2">
      <c r="A54" s="381"/>
      <c r="B54" s="384" t="s">
        <v>113</v>
      </c>
      <c r="C54" s="384" t="s">
        <v>116</v>
      </c>
      <c r="D54" s="385"/>
      <c r="E54" s="383"/>
      <c r="F54" s="548">
        <v>1091</v>
      </c>
      <c r="G54" s="548">
        <v>829</v>
      </c>
      <c r="H54" s="548">
        <v>1207</v>
      </c>
      <c r="I54" s="548">
        <v>1046</v>
      </c>
      <c r="J54" s="548">
        <v>1086</v>
      </c>
      <c r="K54" s="549">
        <v>5</v>
      </c>
      <c r="L54" s="380">
        <v>0.46040515653775321</v>
      </c>
    </row>
    <row r="55" spans="1:12" ht="11.25" x14ac:dyDescent="0.2">
      <c r="A55" s="381"/>
      <c r="B55" s="385"/>
      <c r="C55" s="382" t="s">
        <v>352</v>
      </c>
      <c r="D55" s="385"/>
      <c r="E55" s="383"/>
      <c r="F55" s="548">
        <v>398</v>
      </c>
      <c r="G55" s="548">
        <v>261</v>
      </c>
      <c r="H55" s="548">
        <v>474</v>
      </c>
      <c r="I55" s="548">
        <v>393</v>
      </c>
      <c r="J55" s="548">
        <v>411</v>
      </c>
      <c r="K55" s="549">
        <v>-13</v>
      </c>
      <c r="L55" s="380">
        <v>-3.1630170316301705</v>
      </c>
    </row>
    <row r="56" spans="1:12" ht="14.25" customHeight="1" x14ac:dyDescent="0.2">
      <c r="A56" s="381"/>
      <c r="B56" s="385"/>
      <c r="C56" s="384" t="s">
        <v>117</v>
      </c>
      <c r="D56" s="385"/>
      <c r="E56" s="383"/>
      <c r="F56" s="548">
        <v>252</v>
      </c>
      <c r="G56" s="548">
        <v>171</v>
      </c>
      <c r="H56" s="548">
        <v>293</v>
      </c>
      <c r="I56" s="548">
        <v>282</v>
      </c>
      <c r="J56" s="548">
        <v>307</v>
      </c>
      <c r="K56" s="549">
        <v>-55</v>
      </c>
      <c r="L56" s="380">
        <v>-17.915309446254071</v>
      </c>
    </row>
    <row r="57" spans="1:12" ht="18.75" customHeight="1" x14ac:dyDescent="0.2">
      <c r="A57" s="388"/>
      <c r="B57" s="389"/>
      <c r="C57" s="390" t="s">
        <v>352</v>
      </c>
      <c r="D57" s="389"/>
      <c r="E57" s="391"/>
      <c r="F57" s="551">
        <v>88</v>
      </c>
      <c r="G57" s="552">
        <v>63</v>
      </c>
      <c r="H57" s="552">
        <v>116</v>
      </c>
      <c r="I57" s="552">
        <v>113</v>
      </c>
      <c r="J57" s="552">
        <v>111</v>
      </c>
      <c r="K57" s="553">
        <f t="shared" ref="K57" si="0">IF(OR(F57=".",J57=".")=TRUE,".",IF(OR(F57="*",J57="*")=TRUE,"*",IF(AND(F57="-",J57="-")=TRUE,"-",IF(AND(ISNUMBER(J57),ISNUMBER(F57))=TRUE,IF(F57-J57=0,0,F57-J57),IF(ISNUMBER(F57)=TRUE,F57,-J57)))))</f>
        <v>-23</v>
      </c>
      <c r="L57" s="392">
        <f t="shared" ref="L57" si="1">IF(K57 =".",".",IF(K57 ="*","*",IF(K57="-","-",IF(K57=0,0,IF(OR(J57="-",J57=".",F57="-",F57=".")=TRUE,"X",IF(J57=0,"0,0",IF(ABS(K57*100/J57)&gt;250,".X",(K57*100/J57))))))))</f>
        <v>-20.72072072072072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1390</v>
      </c>
      <c r="E11" s="114">
        <v>1134</v>
      </c>
      <c r="F11" s="114">
        <v>1991</v>
      </c>
      <c r="G11" s="114">
        <v>1367</v>
      </c>
      <c r="H11" s="140">
        <v>1456</v>
      </c>
      <c r="I11" s="115">
        <v>-66</v>
      </c>
      <c r="J11" s="116">
        <v>-4.5329670329670328</v>
      </c>
    </row>
    <row r="12" spans="1:15" s="110" customFormat="1" ht="24.95" customHeight="1" x14ac:dyDescent="0.2">
      <c r="A12" s="193" t="s">
        <v>132</v>
      </c>
      <c r="B12" s="194" t="s">
        <v>133</v>
      </c>
      <c r="C12" s="113">
        <v>2.2302158273381294</v>
      </c>
      <c r="D12" s="115">
        <v>31</v>
      </c>
      <c r="E12" s="114">
        <v>30</v>
      </c>
      <c r="F12" s="114">
        <v>65</v>
      </c>
      <c r="G12" s="114">
        <v>54</v>
      </c>
      <c r="H12" s="140">
        <v>44</v>
      </c>
      <c r="I12" s="115">
        <v>-13</v>
      </c>
      <c r="J12" s="116">
        <v>-29.545454545454547</v>
      </c>
    </row>
    <row r="13" spans="1:15" s="110" customFormat="1" ht="24.95" customHeight="1" x14ac:dyDescent="0.2">
      <c r="A13" s="193" t="s">
        <v>134</v>
      </c>
      <c r="B13" s="199" t="s">
        <v>214</v>
      </c>
      <c r="C13" s="113">
        <v>1.1510791366906474</v>
      </c>
      <c r="D13" s="115">
        <v>16</v>
      </c>
      <c r="E13" s="114">
        <v>9</v>
      </c>
      <c r="F13" s="114">
        <v>14</v>
      </c>
      <c r="G13" s="114">
        <v>21</v>
      </c>
      <c r="H13" s="140">
        <v>20</v>
      </c>
      <c r="I13" s="115">
        <v>-4</v>
      </c>
      <c r="J13" s="116">
        <v>-20</v>
      </c>
    </row>
    <row r="14" spans="1:15" s="287" customFormat="1" ht="24.95" customHeight="1" x14ac:dyDescent="0.2">
      <c r="A14" s="193" t="s">
        <v>215</v>
      </c>
      <c r="B14" s="199" t="s">
        <v>137</v>
      </c>
      <c r="C14" s="113">
        <v>15.53956834532374</v>
      </c>
      <c r="D14" s="115">
        <v>216</v>
      </c>
      <c r="E14" s="114">
        <v>146</v>
      </c>
      <c r="F14" s="114">
        <v>361</v>
      </c>
      <c r="G14" s="114">
        <v>230</v>
      </c>
      <c r="H14" s="140">
        <v>291</v>
      </c>
      <c r="I14" s="115">
        <v>-75</v>
      </c>
      <c r="J14" s="116">
        <v>-25.773195876288661</v>
      </c>
      <c r="K14" s="110"/>
      <c r="L14" s="110"/>
      <c r="M14" s="110"/>
      <c r="N14" s="110"/>
      <c r="O14" s="110"/>
    </row>
    <row r="15" spans="1:15" s="110" customFormat="1" ht="24.95" customHeight="1" x14ac:dyDescent="0.2">
      <c r="A15" s="193" t="s">
        <v>216</v>
      </c>
      <c r="B15" s="199" t="s">
        <v>217</v>
      </c>
      <c r="C15" s="113">
        <v>4.7482014388489207</v>
      </c>
      <c r="D15" s="115">
        <v>66</v>
      </c>
      <c r="E15" s="114">
        <v>49</v>
      </c>
      <c r="F15" s="114">
        <v>56</v>
      </c>
      <c r="G15" s="114">
        <v>63</v>
      </c>
      <c r="H15" s="140">
        <v>42</v>
      </c>
      <c r="I15" s="115">
        <v>24</v>
      </c>
      <c r="J15" s="116">
        <v>57.142857142857146</v>
      </c>
    </row>
    <row r="16" spans="1:15" s="287" customFormat="1" ht="24.95" customHeight="1" x14ac:dyDescent="0.2">
      <c r="A16" s="193" t="s">
        <v>218</v>
      </c>
      <c r="B16" s="199" t="s">
        <v>141</v>
      </c>
      <c r="C16" s="113">
        <v>8.7050359712230208</v>
      </c>
      <c r="D16" s="115">
        <v>121</v>
      </c>
      <c r="E16" s="114">
        <v>79</v>
      </c>
      <c r="F16" s="114">
        <v>280</v>
      </c>
      <c r="G16" s="114">
        <v>134</v>
      </c>
      <c r="H16" s="140">
        <v>159</v>
      </c>
      <c r="I16" s="115">
        <v>-38</v>
      </c>
      <c r="J16" s="116">
        <v>-23.89937106918239</v>
      </c>
      <c r="K16" s="110"/>
      <c r="L16" s="110"/>
      <c r="M16" s="110"/>
      <c r="N16" s="110"/>
      <c r="O16" s="110"/>
    </row>
    <row r="17" spans="1:15" s="110" customFormat="1" ht="24.95" customHeight="1" x14ac:dyDescent="0.2">
      <c r="A17" s="193" t="s">
        <v>142</v>
      </c>
      <c r="B17" s="199" t="s">
        <v>220</v>
      </c>
      <c r="C17" s="113">
        <v>2.0863309352517985</v>
      </c>
      <c r="D17" s="115">
        <v>29</v>
      </c>
      <c r="E17" s="114">
        <v>18</v>
      </c>
      <c r="F17" s="114">
        <v>25</v>
      </c>
      <c r="G17" s="114">
        <v>33</v>
      </c>
      <c r="H17" s="140">
        <v>90</v>
      </c>
      <c r="I17" s="115">
        <v>-61</v>
      </c>
      <c r="J17" s="116">
        <v>-67.777777777777771</v>
      </c>
    </row>
    <row r="18" spans="1:15" s="287" customFormat="1" ht="24.95" customHeight="1" x14ac:dyDescent="0.2">
      <c r="A18" s="201" t="s">
        <v>144</v>
      </c>
      <c r="B18" s="202" t="s">
        <v>145</v>
      </c>
      <c r="C18" s="113">
        <v>10.719424460431656</v>
      </c>
      <c r="D18" s="115">
        <v>149</v>
      </c>
      <c r="E18" s="114">
        <v>96</v>
      </c>
      <c r="F18" s="114">
        <v>163</v>
      </c>
      <c r="G18" s="114">
        <v>168</v>
      </c>
      <c r="H18" s="140">
        <v>163</v>
      </c>
      <c r="I18" s="115">
        <v>-14</v>
      </c>
      <c r="J18" s="116">
        <v>-8.5889570552147241</v>
      </c>
      <c r="K18" s="110"/>
      <c r="L18" s="110"/>
      <c r="M18" s="110"/>
      <c r="N18" s="110"/>
      <c r="O18" s="110"/>
    </row>
    <row r="19" spans="1:15" s="110" customFormat="1" ht="24.95" customHeight="1" x14ac:dyDescent="0.2">
      <c r="A19" s="193" t="s">
        <v>146</v>
      </c>
      <c r="B19" s="199" t="s">
        <v>147</v>
      </c>
      <c r="C19" s="113">
        <v>12.517985611510792</v>
      </c>
      <c r="D19" s="115">
        <v>174</v>
      </c>
      <c r="E19" s="114">
        <v>132</v>
      </c>
      <c r="F19" s="114">
        <v>273</v>
      </c>
      <c r="G19" s="114">
        <v>186</v>
      </c>
      <c r="H19" s="140">
        <v>171</v>
      </c>
      <c r="I19" s="115">
        <v>3</v>
      </c>
      <c r="J19" s="116">
        <v>1.7543859649122806</v>
      </c>
    </row>
    <row r="20" spans="1:15" s="287" customFormat="1" ht="24.95" customHeight="1" x14ac:dyDescent="0.2">
      <c r="A20" s="193" t="s">
        <v>148</v>
      </c>
      <c r="B20" s="199" t="s">
        <v>149</v>
      </c>
      <c r="C20" s="113">
        <v>3.8129496402877696</v>
      </c>
      <c r="D20" s="115">
        <v>53</v>
      </c>
      <c r="E20" s="114">
        <v>43</v>
      </c>
      <c r="F20" s="114">
        <v>72</v>
      </c>
      <c r="G20" s="114">
        <v>43</v>
      </c>
      <c r="H20" s="140">
        <v>56</v>
      </c>
      <c r="I20" s="115">
        <v>-3</v>
      </c>
      <c r="J20" s="116">
        <v>-5.3571428571428568</v>
      </c>
      <c r="K20" s="110"/>
      <c r="L20" s="110"/>
      <c r="M20" s="110"/>
      <c r="N20" s="110"/>
      <c r="O20" s="110"/>
    </row>
    <row r="21" spans="1:15" s="110" customFormat="1" ht="24.95" customHeight="1" x14ac:dyDescent="0.2">
      <c r="A21" s="201" t="s">
        <v>150</v>
      </c>
      <c r="B21" s="202" t="s">
        <v>151</v>
      </c>
      <c r="C21" s="113">
        <v>3.093525179856115</v>
      </c>
      <c r="D21" s="115">
        <v>43</v>
      </c>
      <c r="E21" s="114">
        <v>44</v>
      </c>
      <c r="F21" s="114">
        <v>81</v>
      </c>
      <c r="G21" s="114">
        <v>68</v>
      </c>
      <c r="H21" s="140">
        <v>64</v>
      </c>
      <c r="I21" s="115">
        <v>-21</v>
      </c>
      <c r="J21" s="116">
        <v>-32.8125</v>
      </c>
    </row>
    <row r="22" spans="1:15" s="110" customFormat="1" ht="24.95" customHeight="1" x14ac:dyDescent="0.2">
      <c r="A22" s="201" t="s">
        <v>152</v>
      </c>
      <c r="B22" s="199" t="s">
        <v>153</v>
      </c>
      <c r="C22" s="113" t="s">
        <v>513</v>
      </c>
      <c r="D22" s="115" t="s">
        <v>513</v>
      </c>
      <c r="E22" s="114" t="s">
        <v>513</v>
      </c>
      <c r="F22" s="114" t="s">
        <v>513</v>
      </c>
      <c r="G22" s="114" t="s">
        <v>513</v>
      </c>
      <c r="H22" s="140">
        <v>7</v>
      </c>
      <c r="I22" s="115" t="s">
        <v>513</v>
      </c>
      <c r="J22" s="116" t="s">
        <v>513</v>
      </c>
    </row>
    <row r="23" spans="1:15" s="110" customFormat="1" ht="24.95" customHeight="1" x14ac:dyDescent="0.2">
      <c r="A23" s="193" t="s">
        <v>154</v>
      </c>
      <c r="B23" s="199" t="s">
        <v>155</v>
      </c>
      <c r="C23" s="113" t="s">
        <v>513</v>
      </c>
      <c r="D23" s="115" t="s">
        <v>513</v>
      </c>
      <c r="E23" s="114">
        <v>3</v>
      </c>
      <c r="F23" s="114">
        <v>9</v>
      </c>
      <c r="G23" s="114">
        <v>7</v>
      </c>
      <c r="H23" s="140">
        <v>11</v>
      </c>
      <c r="I23" s="115" t="s">
        <v>513</v>
      </c>
      <c r="J23" s="116" t="s">
        <v>513</v>
      </c>
    </row>
    <row r="24" spans="1:15" s="110" customFormat="1" ht="24.95" customHeight="1" x14ac:dyDescent="0.2">
      <c r="A24" s="193" t="s">
        <v>156</v>
      </c>
      <c r="B24" s="199" t="s">
        <v>221</v>
      </c>
      <c r="C24" s="113">
        <v>8.4892086330935257</v>
      </c>
      <c r="D24" s="115">
        <v>118</v>
      </c>
      <c r="E24" s="114">
        <v>73</v>
      </c>
      <c r="F24" s="114">
        <v>104</v>
      </c>
      <c r="G24" s="114">
        <v>84</v>
      </c>
      <c r="H24" s="140">
        <v>73</v>
      </c>
      <c r="I24" s="115">
        <v>45</v>
      </c>
      <c r="J24" s="116">
        <v>61.643835616438359</v>
      </c>
    </row>
    <row r="25" spans="1:15" s="110" customFormat="1" ht="24.95" customHeight="1" x14ac:dyDescent="0.2">
      <c r="A25" s="193" t="s">
        <v>222</v>
      </c>
      <c r="B25" s="204" t="s">
        <v>159</v>
      </c>
      <c r="C25" s="113">
        <v>4.1726618705035969</v>
      </c>
      <c r="D25" s="115">
        <v>58</v>
      </c>
      <c r="E25" s="114">
        <v>47</v>
      </c>
      <c r="F25" s="114">
        <v>71</v>
      </c>
      <c r="G25" s="114">
        <v>68</v>
      </c>
      <c r="H25" s="140">
        <v>57</v>
      </c>
      <c r="I25" s="115">
        <v>1</v>
      </c>
      <c r="J25" s="116">
        <v>1.7543859649122806</v>
      </c>
    </row>
    <row r="26" spans="1:15" s="110" customFormat="1" ht="24.95" customHeight="1" x14ac:dyDescent="0.2">
      <c r="A26" s="201">
        <v>782.78300000000002</v>
      </c>
      <c r="B26" s="203" t="s">
        <v>160</v>
      </c>
      <c r="C26" s="113" t="s">
        <v>513</v>
      </c>
      <c r="D26" s="115" t="s">
        <v>513</v>
      </c>
      <c r="E26" s="114" t="s">
        <v>513</v>
      </c>
      <c r="F26" s="114" t="s">
        <v>513</v>
      </c>
      <c r="G26" s="114" t="s">
        <v>513</v>
      </c>
      <c r="H26" s="140">
        <v>60</v>
      </c>
      <c r="I26" s="115" t="s">
        <v>513</v>
      </c>
      <c r="J26" s="116" t="s">
        <v>513</v>
      </c>
    </row>
    <row r="27" spans="1:15" s="110" customFormat="1" ht="24.95" customHeight="1" x14ac:dyDescent="0.2">
      <c r="A27" s="193" t="s">
        <v>161</v>
      </c>
      <c r="B27" s="199" t="s">
        <v>162</v>
      </c>
      <c r="C27" s="113">
        <v>9.1366906474820144</v>
      </c>
      <c r="D27" s="115">
        <v>127</v>
      </c>
      <c r="E27" s="114">
        <v>49</v>
      </c>
      <c r="F27" s="114">
        <v>80</v>
      </c>
      <c r="G27" s="114">
        <v>62</v>
      </c>
      <c r="H27" s="140">
        <v>74</v>
      </c>
      <c r="I27" s="115">
        <v>53</v>
      </c>
      <c r="J27" s="116">
        <v>71.621621621621628</v>
      </c>
    </row>
    <row r="28" spans="1:15" s="110" customFormat="1" ht="24.95" customHeight="1" x14ac:dyDescent="0.2">
      <c r="A28" s="193" t="s">
        <v>163</v>
      </c>
      <c r="B28" s="199" t="s">
        <v>164</v>
      </c>
      <c r="C28" s="113">
        <v>6.1870503597122299</v>
      </c>
      <c r="D28" s="115">
        <v>86</v>
      </c>
      <c r="E28" s="114">
        <v>58</v>
      </c>
      <c r="F28" s="114">
        <v>132</v>
      </c>
      <c r="G28" s="114">
        <v>41</v>
      </c>
      <c r="H28" s="140">
        <v>70</v>
      </c>
      <c r="I28" s="115">
        <v>16</v>
      </c>
      <c r="J28" s="116">
        <v>22.857142857142858</v>
      </c>
    </row>
    <row r="29" spans="1:15" s="110" customFormat="1" ht="24.95" customHeight="1" x14ac:dyDescent="0.2">
      <c r="A29" s="193">
        <v>86</v>
      </c>
      <c r="B29" s="199" t="s">
        <v>165</v>
      </c>
      <c r="C29" s="113">
        <v>4.3884892086330938</v>
      </c>
      <c r="D29" s="115">
        <v>61</v>
      </c>
      <c r="E29" s="114">
        <v>67</v>
      </c>
      <c r="F29" s="114">
        <v>71</v>
      </c>
      <c r="G29" s="114">
        <v>48</v>
      </c>
      <c r="H29" s="140">
        <v>74</v>
      </c>
      <c r="I29" s="115">
        <v>-13</v>
      </c>
      <c r="J29" s="116">
        <v>-17.567567567567568</v>
      </c>
    </row>
    <row r="30" spans="1:15" s="110" customFormat="1" ht="24.95" customHeight="1" x14ac:dyDescent="0.2">
      <c r="A30" s="193">
        <v>87.88</v>
      </c>
      <c r="B30" s="204" t="s">
        <v>166</v>
      </c>
      <c r="C30" s="113">
        <v>10.719424460431656</v>
      </c>
      <c r="D30" s="115">
        <v>149</v>
      </c>
      <c r="E30" s="114">
        <v>175</v>
      </c>
      <c r="F30" s="114">
        <v>363</v>
      </c>
      <c r="G30" s="114">
        <v>174</v>
      </c>
      <c r="H30" s="140">
        <v>161</v>
      </c>
      <c r="I30" s="115">
        <v>-12</v>
      </c>
      <c r="J30" s="116">
        <v>-7.4534161490683228</v>
      </c>
    </row>
    <row r="31" spans="1:15" s="110" customFormat="1" ht="24.95" customHeight="1" x14ac:dyDescent="0.2">
      <c r="A31" s="193" t="s">
        <v>167</v>
      </c>
      <c r="B31" s="199" t="s">
        <v>168</v>
      </c>
      <c r="C31" s="113">
        <v>3.1654676258992804</v>
      </c>
      <c r="D31" s="115">
        <v>44</v>
      </c>
      <c r="E31" s="114">
        <v>127</v>
      </c>
      <c r="F31" s="114">
        <v>50</v>
      </c>
      <c r="G31" s="114">
        <v>38</v>
      </c>
      <c r="H31" s="140">
        <v>60</v>
      </c>
      <c r="I31" s="115">
        <v>-16</v>
      </c>
      <c r="J31" s="116">
        <v>-26.666666666666668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2.2302158273381294</v>
      </c>
      <c r="D34" s="115">
        <v>31</v>
      </c>
      <c r="E34" s="114">
        <v>30</v>
      </c>
      <c r="F34" s="114">
        <v>65</v>
      </c>
      <c r="G34" s="114">
        <v>54</v>
      </c>
      <c r="H34" s="140">
        <v>44</v>
      </c>
      <c r="I34" s="115">
        <v>-13</v>
      </c>
      <c r="J34" s="116">
        <v>-29.545454545454547</v>
      </c>
    </row>
    <row r="35" spans="1:10" s="110" customFormat="1" ht="24.95" customHeight="1" x14ac:dyDescent="0.2">
      <c r="A35" s="292" t="s">
        <v>171</v>
      </c>
      <c r="B35" s="293" t="s">
        <v>172</v>
      </c>
      <c r="C35" s="113">
        <v>27.410071942446042</v>
      </c>
      <c r="D35" s="115">
        <v>381</v>
      </c>
      <c r="E35" s="114">
        <v>251</v>
      </c>
      <c r="F35" s="114">
        <v>538</v>
      </c>
      <c r="G35" s="114">
        <v>419</v>
      </c>
      <c r="H35" s="140">
        <v>474</v>
      </c>
      <c r="I35" s="115">
        <v>-93</v>
      </c>
      <c r="J35" s="116">
        <v>-19.620253164556964</v>
      </c>
    </row>
    <row r="36" spans="1:10" s="110" customFormat="1" ht="24.95" customHeight="1" x14ac:dyDescent="0.2">
      <c r="A36" s="294" t="s">
        <v>173</v>
      </c>
      <c r="B36" s="295" t="s">
        <v>174</v>
      </c>
      <c r="C36" s="125">
        <v>70.359712230215834</v>
      </c>
      <c r="D36" s="143">
        <v>978</v>
      </c>
      <c r="E36" s="144">
        <v>853</v>
      </c>
      <c r="F36" s="144">
        <v>1388</v>
      </c>
      <c r="G36" s="144">
        <v>894</v>
      </c>
      <c r="H36" s="145">
        <v>938</v>
      </c>
      <c r="I36" s="143">
        <v>40</v>
      </c>
      <c r="J36" s="146">
        <v>4.2643923240938166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1390</v>
      </c>
      <c r="F11" s="264">
        <v>1134</v>
      </c>
      <c r="G11" s="264">
        <v>1991</v>
      </c>
      <c r="H11" s="264">
        <v>1367</v>
      </c>
      <c r="I11" s="265">
        <v>1456</v>
      </c>
      <c r="J11" s="263">
        <v>-66</v>
      </c>
      <c r="K11" s="266">
        <v>-4.5329670329670328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26.474820143884891</v>
      </c>
      <c r="E13" s="115">
        <v>368</v>
      </c>
      <c r="F13" s="114">
        <v>313</v>
      </c>
      <c r="G13" s="114">
        <v>555</v>
      </c>
      <c r="H13" s="114">
        <v>471</v>
      </c>
      <c r="I13" s="140">
        <v>447</v>
      </c>
      <c r="J13" s="115">
        <v>-79</v>
      </c>
      <c r="K13" s="116">
        <v>-17.67337807606264</v>
      </c>
    </row>
    <row r="14" spans="1:15" ht="15.95" customHeight="1" x14ac:dyDescent="0.2">
      <c r="A14" s="306" t="s">
        <v>230</v>
      </c>
      <c r="B14" s="307"/>
      <c r="C14" s="308"/>
      <c r="D14" s="113">
        <v>55.323741007194243</v>
      </c>
      <c r="E14" s="115">
        <v>769</v>
      </c>
      <c r="F14" s="114">
        <v>580</v>
      </c>
      <c r="G14" s="114">
        <v>1113</v>
      </c>
      <c r="H14" s="114">
        <v>674</v>
      </c>
      <c r="I14" s="140">
        <v>800</v>
      </c>
      <c r="J14" s="115">
        <v>-31</v>
      </c>
      <c r="K14" s="116">
        <v>-3.875</v>
      </c>
    </row>
    <row r="15" spans="1:15" ht="15.95" customHeight="1" x14ac:dyDescent="0.2">
      <c r="A15" s="306" t="s">
        <v>231</v>
      </c>
      <c r="B15" s="307"/>
      <c r="C15" s="308"/>
      <c r="D15" s="113">
        <v>6.4028776978417268</v>
      </c>
      <c r="E15" s="115">
        <v>89</v>
      </c>
      <c r="F15" s="114">
        <v>117</v>
      </c>
      <c r="G15" s="114">
        <v>124</v>
      </c>
      <c r="H15" s="114">
        <v>93</v>
      </c>
      <c r="I15" s="140">
        <v>99</v>
      </c>
      <c r="J15" s="115">
        <v>-10</v>
      </c>
      <c r="K15" s="116">
        <v>-10.1010101010101</v>
      </c>
    </row>
    <row r="16" spans="1:15" ht="15.95" customHeight="1" x14ac:dyDescent="0.2">
      <c r="A16" s="306" t="s">
        <v>232</v>
      </c>
      <c r="B16" s="307"/>
      <c r="C16" s="308"/>
      <c r="D16" s="113">
        <v>10.719424460431656</v>
      </c>
      <c r="E16" s="115">
        <v>149</v>
      </c>
      <c r="F16" s="114">
        <v>109</v>
      </c>
      <c r="G16" s="114">
        <v>152</v>
      </c>
      <c r="H16" s="114">
        <v>108</v>
      </c>
      <c r="I16" s="140">
        <v>100</v>
      </c>
      <c r="J16" s="115">
        <v>49</v>
      </c>
      <c r="K16" s="116">
        <v>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2.2302158273381294</v>
      </c>
      <c r="E18" s="115">
        <v>31</v>
      </c>
      <c r="F18" s="114">
        <v>30</v>
      </c>
      <c r="G18" s="114">
        <v>65</v>
      </c>
      <c r="H18" s="114">
        <v>61</v>
      </c>
      <c r="I18" s="140">
        <v>45</v>
      </c>
      <c r="J18" s="115">
        <v>-14</v>
      </c>
      <c r="K18" s="116">
        <v>-31.111111111111111</v>
      </c>
    </row>
    <row r="19" spans="1:11" ht="14.1" customHeight="1" x14ac:dyDescent="0.2">
      <c r="A19" s="306" t="s">
        <v>235</v>
      </c>
      <c r="B19" s="307" t="s">
        <v>236</v>
      </c>
      <c r="C19" s="308"/>
      <c r="D19" s="113">
        <v>1.2949640287769784</v>
      </c>
      <c r="E19" s="115">
        <v>18</v>
      </c>
      <c r="F19" s="114">
        <v>24</v>
      </c>
      <c r="G19" s="114">
        <v>52</v>
      </c>
      <c r="H19" s="114">
        <v>55</v>
      </c>
      <c r="I19" s="140">
        <v>37</v>
      </c>
      <c r="J19" s="115">
        <v>-19</v>
      </c>
      <c r="K19" s="116">
        <v>-51.351351351351354</v>
      </c>
    </row>
    <row r="20" spans="1:11" ht="14.1" customHeight="1" x14ac:dyDescent="0.2">
      <c r="A20" s="306">
        <v>12</v>
      </c>
      <c r="B20" s="307" t="s">
        <v>237</v>
      </c>
      <c r="C20" s="308"/>
      <c r="D20" s="113">
        <v>1.079136690647482</v>
      </c>
      <c r="E20" s="115">
        <v>15</v>
      </c>
      <c r="F20" s="114">
        <v>9</v>
      </c>
      <c r="G20" s="114">
        <v>30</v>
      </c>
      <c r="H20" s="114">
        <v>29</v>
      </c>
      <c r="I20" s="140">
        <v>16</v>
      </c>
      <c r="J20" s="115">
        <v>-1</v>
      </c>
      <c r="K20" s="116">
        <v>-6.25</v>
      </c>
    </row>
    <row r="21" spans="1:11" ht="14.1" customHeight="1" x14ac:dyDescent="0.2">
      <c r="A21" s="306">
        <v>21</v>
      </c>
      <c r="B21" s="307" t="s">
        <v>238</v>
      </c>
      <c r="C21" s="308"/>
      <c r="D21" s="113">
        <v>0.86330935251798557</v>
      </c>
      <c r="E21" s="115">
        <v>12</v>
      </c>
      <c r="F21" s="114">
        <v>7</v>
      </c>
      <c r="G21" s="114">
        <v>4</v>
      </c>
      <c r="H21" s="114">
        <v>10</v>
      </c>
      <c r="I21" s="140">
        <v>9</v>
      </c>
      <c r="J21" s="115">
        <v>3</v>
      </c>
      <c r="K21" s="116">
        <v>33.333333333333336</v>
      </c>
    </row>
    <row r="22" spans="1:11" ht="14.1" customHeight="1" x14ac:dyDescent="0.2">
      <c r="A22" s="306">
        <v>22</v>
      </c>
      <c r="B22" s="307" t="s">
        <v>239</v>
      </c>
      <c r="C22" s="308"/>
      <c r="D22" s="113">
        <v>0.93525179856115104</v>
      </c>
      <c r="E22" s="115">
        <v>13</v>
      </c>
      <c r="F22" s="114">
        <v>9</v>
      </c>
      <c r="G22" s="114">
        <v>17</v>
      </c>
      <c r="H22" s="114">
        <v>9</v>
      </c>
      <c r="I22" s="140">
        <v>75</v>
      </c>
      <c r="J22" s="115">
        <v>-62</v>
      </c>
      <c r="K22" s="116">
        <v>-82.666666666666671</v>
      </c>
    </row>
    <row r="23" spans="1:11" ht="14.1" customHeight="1" x14ac:dyDescent="0.2">
      <c r="A23" s="306">
        <v>23</v>
      </c>
      <c r="B23" s="307" t="s">
        <v>240</v>
      </c>
      <c r="C23" s="308"/>
      <c r="D23" s="113">
        <v>0</v>
      </c>
      <c r="E23" s="115">
        <v>0</v>
      </c>
      <c r="F23" s="114" t="s">
        <v>513</v>
      </c>
      <c r="G23" s="114" t="s">
        <v>513</v>
      </c>
      <c r="H23" s="114" t="s">
        <v>513</v>
      </c>
      <c r="I23" s="140" t="s">
        <v>513</v>
      </c>
      <c r="J23" s="115" t="s">
        <v>513</v>
      </c>
      <c r="K23" s="116" t="s">
        <v>513</v>
      </c>
    </row>
    <row r="24" spans="1:11" ht="14.1" customHeight="1" x14ac:dyDescent="0.2">
      <c r="A24" s="306">
        <v>24</v>
      </c>
      <c r="B24" s="307" t="s">
        <v>241</v>
      </c>
      <c r="C24" s="308"/>
      <c r="D24" s="113">
        <v>3.2374100719424459</v>
      </c>
      <c r="E24" s="115">
        <v>45</v>
      </c>
      <c r="F24" s="114">
        <v>42</v>
      </c>
      <c r="G24" s="114">
        <v>109</v>
      </c>
      <c r="H24" s="114">
        <v>66</v>
      </c>
      <c r="I24" s="140">
        <v>77</v>
      </c>
      <c r="J24" s="115">
        <v>-32</v>
      </c>
      <c r="K24" s="116">
        <v>-41.558441558441558</v>
      </c>
    </row>
    <row r="25" spans="1:11" ht="14.1" customHeight="1" x14ac:dyDescent="0.2">
      <c r="A25" s="306">
        <v>25</v>
      </c>
      <c r="B25" s="307" t="s">
        <v>242</v>
      </c>
      <c r="C25" s="308"/>
      <c r="D25" s="113">
        <v>5.6115107913669062</v>
      </c>
      <c r="E25" s="115">
        <v>78</v>
      </c>
      <c r="F25" s="114">
        <v>58</v>
      </c>
      <c r="G25" s="114">
        <v>120</v>
      </c>
      <c r="H25" s="114">
        <v>69</v>
      </c>
      <c r="I25" s="140">
        <v>102</v>
      </c>
      <c r="J25" s="115">
        <v>-24</v>
      </c>
      <c r="K25" s="116">
        <v>-23.529411764705884</v>
      </c>
    </row>
    <row r="26" spans="1:11" ht="14.1" customHeight="1" x14ac:dyDescent="0.2">
      <c r="A26" s="306">
        <v>26</v>
      </c>
      <c r="B26" s="307" t="s">
        <v>243</v>
      </c>
      <c r="C26" s="308"/>
      <c r="D26" s="113">
        <v>4.1007194244604319</v>
      </c>
      <c r="E26" s="115">
        <v>57</v>
      </c>
      <c r="F26" s="114">
        <v>29</v>
      </c>
      <c r="G26" s="114">
        <v>74</v>
      </c>
      <c r="H26" s="114">
        <v>33</v>
      </c>
      <c r="I26" s="140">
        <v>34</v>
      </c>
      <c r="J26" s="115">
        <v>23</v>
      </c>
      <c r="K26" s="116">
        <v>67.647058823529406</v>
      </c>
    </row>
    <row r="27" spans="1:11" ht="14.1" customHeight="1" x14ac:dyDescent="0.2">
      <c r="A27" s="306">
        <v>27</v>
      </c>
      <c r="B27" s="307" t="s">
        <v>244</v>
      </c>
      <c r="C27" s="308"/>
      <c r="D27" s="113">
        <v>1.5107913669064748</v>
      </c>
      <c r="E27" s="115">
        <v>21</v>
      </c>
      <c r="F27" s="114">
        <v>41</v>
      </c>
      <c r="G27" s="114">
        <v>25</v>
      </c>
      <c r="H27" s="114">
        <v>20</v>
      </c>
      <c r="I27" s="140">
        <v>18</v>
      </c>
      <c r="J27" s="115">
        <v>3</v>
      </c>
      <c r="K27" s="116">
        <v>16.666666666666668</v>
      </c>
    </row>
    <row r="28" spans="1:11" ht="14.1" customHeight="1" x14ac:dyDescent="0.2">
      <c r="A28" s="306">
        <v>28</v>
      </c>
      <c r="B28" s="307" t="s">
        <v>245</v>
      </c>
      <c r="C28" s="308"/>
      <c r="D28" s="113">
        <v>0.50359712230215825</v>
      </c>
      <c r="E28" s="115">
        <v>7</v>
      </c>
      <c r="F28" s="114">
        <v>11</v>
      </c>
      <c r="G28" s="114">
        <v>17</v>
      </c>
      <c r="H28" s="114">
        <v>16</v>
      </c>
      <c r="I28" s="140">
        <v>16</v>
      </c>
      <c r="J28" s="115">
        <v>-9</v>
      </c>
      <c r="K28" s="116">
        <v>-56.25</v>
      </c>
    </row>
    <row r="29" spans="1:11" ht="14.1" customHeight="1" x14ac:dyDescent="0.2">
      <c r="A29" s="306">
        <v>29</v>
      </c>
      <c r="B29" s="307" t="s">
        <v>246</v>
      </c>
      <c r="C29" s="308"/>
      <c r="D29" s="113">
        <v>3.093525179856115</v>
      </c>
      <c r="E29" s="115">
        <v>43</v>
      </c>
      <c r="F29" s="114">
        <v>49</v>
      </c>
      <c r="G29" s="114">
        <v>70</v>
      </c>
      <c r="H29" s="114">
        <v>44</v>
      </c>
      <c r="I29" s="140">
        <v>43</v>
      </c>
      <c r="J29" s="115">
        <v>0</v>
      </c>
      <c r="K29" s="116">
        <v>0</v>
      </c>
    </row>
    <row r="30" spans="1:11" ht="14.1" customHeight="1" x14ac:dyDescent="0.2">
      <c r="A30" s="306" t="s">
        <v>247</v>
      </c>
      <c r="B30" s="307" t="s">
        <v>248</v>
      </c>
      <c r="C30" s="308"/>
      <c r="D30" s="113">
        <v>1.5827338129496402</v>
      </c>
      <c r="E30" s="115">
        <v>22</v>
      </c>
      <c r="F30" s="114" t="s">
        <v>513</v>
      </c>
      <c r="G30" s="114">
        <v>24</v>
      </c>
      <c r="H30" s="114" t="s">
        <v>513</v>
      </c>
      <c r="I30" s="140" t="s">
        <v>513</v>
      </c>
      <c r="J30" s="115" t="s">
        <v>513</v>
      </c>
      <c r="K30" s="116" t="s">
        <v>513</v>
      </c>
    </row>
    <row r="31" spans="1:11" ht="14.1" customHeight="1" x14ac:dyDescent="0.2">
      <c r="A31" s="306" t="s">
        <v>249</v>
      </c>
      <c r="B31" s="307" t="s">
        <v>250</v>
      </c>
      <c r="C31" s="308"/>
      <c r="D31" s="113" t="s">
        <v>513</v>
      </c>
      <c r="E31" s="115" t="s">
        <v>513</v>
      </c>
      <c r="F31" s="114">
        <v>30</v>
      </c>
      <c r="G31" s="114">
        <v>43</v>
      </c>
      <c r="H31" s="114">
        <v>27</v>
      </c>
      <c r="I31" s="140">
        <v>35</v>
      </c>
      <c r="J31" s="115" t="s">
        <v>513</v>
      </c>
      <c r="K31" s="116" t="s">
        <v>513</v>
      </c>
    </row>
    <row r="32" spans="1:11" ht="14.1" customHeight="1" x14ac:dyDescent="0.2">
      <c r="A32" s="306">
        <v>31</v>
      </c>
      <c r="B32" s="307" t="s">
        <v>251</v>
      </c>
      <c r="C32" s="308"/>
      <c r="D32" s="113">
        <v>0.86330935251798557</v>
      </c>
      <c r="E32" s="115">
        <v>12</v>
      </c>
      <c r="F32" s="114">
        <v>4</v>
      </c>
      <c r="G32" s="114">
        <v>8</v>
      </c>
      <c r="H32" s="114">
        <v>7</v>
      </c>
      <c r="I32" s="140" t="s">
        <v>513</v>
      </c>
      <c r="J32" s="115" t="s">
        <v>513</v>
      </c>
      <c r="K32" s="116" t="s">
        <v>513</v>
      </c>
    </row>
    <row r="33" spans="1:11" ht="14.1" customHeight="1" x14ac:dyDescent="0.2">
      <c r="A33" s="306">
        <v>32</v>
      </c>
      <c r="B33" s="307" t="s">
        <v>252</v>
      </c>
      <c r="C33" s="308"/>
      <c r="D33" s="113">
        <v>3.8848920863309351</v>
      </c>
      <c r="E33" s="115">
        <v>54</v>
      </c>
      <c r="F33" s="114">
        <v>54</v>
      </c>
      <c r="G33" s="114">
        <v>77</v>
      </c>
      <c r="H33" s="114">
        <v>92</v>
      </c>
      <c r="I33" s="140">
        <v>77</v>
      </c>
      <c r="J33" s="115">
        <v>-23</v>
      </c>
      <c r="K33" s="116">
        <v>-29.870129870129869</v>
      </c>
    </row>
    <row r="34" spans="1:11" ht="14.1" customHeight="1" x14ac:dyDescent="0.2">
      <c r="A34" s="306">
        <v>33</v>
      </c>
      <c r="B34" s="307" t="s">
        <v>253</v>
      </c>
      <c r="C34" s="308"/>
      <c r="D34" s="113">
        <v>2.4460431654676258</v>
      </c>
      <c r="E34" s="115">
        <v>34</v>
      </c>
      <c r="F34" s="114">
        <v>22</v>
      </c>
      <c r="G34" s="114">
        <v>16</v>
      </c>
      <c r="H34" s="114">
        <v>47</v>
      </c>
      <c r="I34" s="140">
        <v>25</v>
      </c>
      <c r="J34" s="115">
        <v>9</v>
      </c>
      <c r="K34" s="116">
        <v>36</v>
      </c>
    </row>
    <row r="35" spans="1:11" ht="14.1" customHeight="1" x14ac:dyDescent="0.2">
      <c r="A35" s="306">
        <v>34</v>
      </c>
      <c r="B35" s="307" t="s">
        <v>254</v>
      </c>
      <c r="C35" s="308"/>
      <c r="D35" s="113">
        <v>2.3021582733812949</v>
      </c>
      <c r="E35" s="115">
        <v>32</v>
      </c>
      <c r="F35" s="114">
        <v>15</v>
      </c>
      <c r="G35" s="114">
        <v>30</v>
      </c>
      <c r="H35" s="114">
        <v>18</v>
      </c>
      <c r="I35" s="140">
        <v>42</v>
      </c>
      <c r="J35" s="115">
        <v>-10</v>
      </c>
      <c r="K35" s="116">
        <v>-23.80952380952381</v>
      </c>
    </row>
    <row r="36" spans="1:11" ht="14.1" customHeight="1" x14ac:dyDescent="0.2">
      <c r="A36" s="306">
        <v>41</v>
      </c>
      <c r="B36" s="307" t="s">
        <v>255</v>
      </c>
      <c r="C36" s="308"/>
      <c r="D36" s="113" t="s">
        <v>513</v>
      </c>
      <c r="E36" s="115" t="s">
        <v>513</v>
      </c>
      <c r="F36" s="114">
        <v>0</v>
      </c>
      <c r="G36" s="114">
        <v>6</v>
      </c>
      <c r="H36" s="114">
        <v>11</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v>3</v>
      </c>
      <c r="I37" s="140">
        <v>3</v>
      </c>
      <c r="J37" s="115" t="s">
        <v>513</v>
      </c>
      <c r="K37" s="116" t="s">
        <v>513</v>
      </c>
    </row>
    <row r="38" spans="1:11" ht="14.1" customHeight="1" x14ac:dyDescent="0.2">
      <c r="A38" s="306">
        <v>43</v>
      </c>
      <c r="B38" s="307" t="s">
        <v>257</v>
      </c>
      <c r="C38" s="308"/>
      <c r="D38" s="113">
        <v>0.79136690647482011</v>
      </c>
      <c r="E38" s="115">
        <v>11</v>
      </c>
      <c r="F38" s="114">
        <v>20</v>
      </c>
      <c r="G38" s="114">
        <v>16</v>
      </c>
      <c r="H38" s="114">
        <v>3</v>
      </c>
      <c r="I38" s="140">
        <v>7</v>
      </c>
      <c r="J38" s="115">
        <v>4</v>
      </c>
      <c r="K38" s="116">
        <v>57.142857142857146</v>
      </c>
    </row>
    <row r="39" spans="1:11" ht="14.1" customHeight="1" x14ac:dyDescent="0.2">
      <c r="A39" s="306">
        <v>51</v>
      </c>
      <c r="B39" s="307" t="s">
        <v>258</v>
      </c>
      <c r="C39" s="308"/>
      <c r="D39" s="113">
        <v>5.971223021582734</v>
      </c>
      <c r="E39" s="115">
        <v>83</v>
      </c>
      <c r="F39" s="114">
        <v>62</v>
      </c>
      <c r="G39" s="114">
        <v>128</v>
      </c>
      <c r="H39" s="114">
        <v>91</v>
      </c>
      <c r="I39" s="140">
        <v>87</v>
      </c>
      <c r="J39" s="115">
        <v>-4</v>
      </c>
      <c r="K39" s="116">
        <v>-4.5977011494252871</v>
      </c>
    </row>
    <row r="40" spans="1:11" ht="14.1" customHeight="1" x14ac:dyDescent="0.2">
      <c r="A40" s="306" t="s">
        <v>259</v>
      </c>
      <c r="B40" s="307" t="s">
        <v>260</v>
      </c>
      <c r="C40" s="308"/>
      <c r="D40" s="113">
        <v>5.6115107913669062</v>
      </c>
      <c r="E40" s="115">
        <v>78</v>
      </c>
      <c r="F40" s="114">
        <v>60</v>
      </c>
      <c r="G40" s="114">
        <v>122</v>
      </c>
      <c r="H40" s="114">
        <v>86</v>
      </c>
      <c r="I40" s="140">
        <v>82</v>
      </c>
      <c r="J40" s="115">
        <v>-4</v>
      </c>
      <c r="K40" s="116">
        <v>-4.8780487804878048</v>
      </c>
    </row>
    <row r="41" spans="1:11" ht="14.1" customHeight="1" x14ac:dyDescent="0.2">
      <c r="A41" s="306"/>
      <c r="B41" s="307" t="s">
        <v>261</v>
      </c>
      <c r="C41" s="308"/>
      <c r="D41" s="113">
        <v>4.9640287769784175</v>
      </c>
      <c r="E41" s="115">
        <v>69</v>
      </c>
      <c r="F41" s="114">
        <v>49</v>
      </c>
      <c r="G41" s="114">
        <v>103</v>
      </c>
      <c r="H41" s="114">
        <v>78</v>
      </c>
      <c r="I41" s="140">
        <v>74</v>
      </c>
      <c r="J41" s="115">
        <v>-5</v>
      </c>
      <c r="K41" s="116">
        <v>-6.756756756756757</v>
      </c>
    </row>
    <row r="42" spans="1:11" ht="14.1" customHeight="1" x14ac:dyDescent="0.2">
      <c r="A42" s="306">
        <v>52</v>
      </c>
      <c r="B42" s="307" t="s">
        <v>262</v>
      </c>
      <c r="C42" s="308"/>
      <c r="D42" s="113">
        <v>4.3884892086330938</v>
      </c>
      <c r="E42" s="115">
        <v>61</v>
      </c>
      <c r="F42" s="114">
        <v>49</v>
      </c>
      <c r="G42" s="114">
        <v>74</v>
      </c>
      <c r="H42" s="114">
        <v>62</v>
      </c>
      <c r="I42" s="140">
        <v>89</v>
      </c>
      <c r="J42" s="115">
        <v>-28</v>
      </c>
      <c r="K42" s="116">
        <v>-31.460674157303369</v>
      </c>
    </row>
    <row r="43" spans="1:11" ht="14.1" customHeight="1" x14ac:dyDescent="0.2">
      <c r="A43" s="306" t="s">
        <v>263</v>
      </c>
      <c r="B43" s="307" t="s">
        <v>264</v>
      </c>
      <c r="C43" s="308"/>
      <c r="D43" s="113">
        <v>4.028776978417266</v>
      </c>
      <c r="E43" s="115">
        <v>56</v>
      </c>
      <c r="F43" s="114">
        <v>49</v>
      </c>
      <c r="G43" s="114">
        <v>70</v>
      </c>
      <c r="H43" s="114">
        <v>56</v>
      </c>
      <c r="I43" s="140">
        <v>80</v>
      </c>
      <c r="J43" s="115">
        <v>-24</v>
      </c>
      <c r="K43" s="116">
        <v>-30</v>
      </c>
    </row>
    <row r="44" spans="1:11" ht="14.1" customHeight="1" x14ac:dyDescent="0.2">
      <c r="A44" s="306">
        <v>53</v>
      </c>
      <c r="B44" s="307" t="s">
        <v>265</v>
      </c>
      <c r="C44" s="308"/>
      <c r="D44" s="113">
        <v>0.71942446043165464</v>
      </c>
      <c r="E44" s="115">
        <v>10</v>
      </c>
      <c r="F44" s="114">
        <v>9</v>
      </c>
      <c r="G44" s="114">
        <v>14</v>
      </c>
      <c r="H44" s="114">
        <v>5</v>
      </c>
      <c r="I44" s="140">
        <v>5</v>
      </c>
      <c r="J44" s="115">
        <v>5</v>
      </c>
      <c r="K44" s="116">
        <v>100</v>
      </c>
    </row>
    <row r="45" spans="1:11" ht="14.1" customHeight="1" x14ac:dyDescent="0.2">
      <c r="A45" s="306" t="s">
        <v>266</v>
      </c>
      <c r="B45" s="307" t="s">
        <v>267</v>
      </c>
      <c r="C45" s="308"/>
      <c r="D45" s="113">
        <v>0.64748201438848918</v>
      </c>
      <c r="E45" s="115">
        <v>9</v>
      </c>
      <c r="F45" s="114">
        <v>8</v>
      </c>
      <c r="G45" s="114">
        <v>14</v>
      </c>
      <c r="H45" s="114">
        <v>5</v>
      </c>
      <c r="I45" s="140">
        <v>5</v>
      </c>
      <c r="J45" s="115">
        <v>4</v>
      </c>
      <c r="K45" s="116">
        <v>80</v>
      </c>
    </row>
    <row r="46" spans="1:11" ht="14.1" customHeight="1" x14ac:dyDescent="0.2">
      <c r="A46" s="306">
        <v>54</v>
      </c>
      <c r="B46" s="307" t="s">
        <v>268</v>
      </c>
      <c r="C46" s="308"/>
      <c r="D46" s="113">
        <v>2.5179856115107913</v>
      </c>
      <c r="E46" s="115">
        <v>35</v>
      </c>
      <c r="F46" s="114">
        <v>21</v>
      </c>
      <c r="G46" s="114">
        <v>39</v>
      </c>
      <c r="H46" s="114">
        <v>29</v>
      </c>
      <c r="I46" s="140">
        <v>38</v>
      </c>
      <c r="J46" s="115">
        <v>-3</v>
      </c>
      <c r="K46" s="116">
        <v>-7.8947368421052628</v>
      </c>
    </row>
    <row r="47" spans="1:11" ht="14.1" customHeight="1" x14ac:dyDescent="0.2">
      <c r="A47" s="306">
        <v>61</v>
      </c>
      <c r="B47" s="307" t="s">
        <v>269</v>
      </c>
      <c r="C47" s="308"/>
      <c r="D47" s="113">
        <v>0.64748201438848918</v>
      </c>
      <c r="E47" s="115">
        <v>9</v>
      </c>
      <c r="F47" s="114">
        <v>21</v>
      </c>
      <c r="G47" s="114">
        <v>28</v>
      </c>
      <c r="H47" s="114">
        <v>16</v>
      </c>
      <c r="I47" s="140">
        <v>16</v>
      </c>
      <c r="J47" s="115">
        <v>-7</v>
      </c>
      <c r="K47" s="116">
        <v>-43.75</v>
      </c>
    </row>
    <row r="48" spans="1:11" ht="14.1" customHeight="1" x14ac:dyDescent="0.2">
      <c r="A48" s="306">
        <v>62</v>
      </c>
      <c r="B48" s="307" t="s">
        <v>270</v>
      </c>
      <c r="C48" s="308"/>
      <c r="D48" s="113">
        <v>6.9064748201438846</v>
      </c>
      <c r="E48" s="115">
        <v>96</v>
      </c>
      <c r="F48" s="114">
        <v>75</v>
      </c>
      <c r="G48" s="114">
        <v>122</v>
      </c>
      <c r="H48" s="114">
        <v>121</v>
      </c>
      <c r="I48" s="140">
        <v>69</v>
      </c>
      <c r="J48" s="115">
        <v>27</v>
      </c>
      <c r="K48" s="116">
        <v>39.130434782608695</v>
      </c>
    </row>
    <row r="49" spans="1:11" ht="14.1" customHeight="1" x14ac:dyDescent="0.2">
      <c r="A49" s="306">
        <v>63</v>
      </c>
      <c r="B49" s="307" t="s">
        <v>271</v>
      </c>
      <c r="C49" s="308"/>
      <c r="D49" s="113">
        <v>3.0215827338129495</v>
      </c>
      <c r="E49" s="115">
        <v>42</v>
      </c>
      <c r="F49" s="114">
        <v>24</v>
      </c>
      <c r="G49" s="114">
        <v>55</v>
      </c>
      <c r="H49" s="114">
        <v>45</v>
      </c>
      <c r="I49" s="140">
        <v>45</v>
      </c>
      <c r="J49" s="115">
        <v>-3</v>
      </c>
      <c r="K49" s="116">
        <v>-6.666666666666667</v>
      </c>
    </row>
    <row r="50" spans="1:11" ht="14.1" customHeight="1" x14ac:dyDescent="0.2">
      <c r="A50" s="306" t="s">
        <v>272</v>
      </c>
      <c r="B50" s="307" t="s">
        <v>273</v>
      </c>
      <c r="C50" s="308"/>
      <c r="D50" s="113">
        <v>0.86330935251798557</v>
      </c>
      <c r="E50" s="115">
        <v>12</v>
      </c>
      <c r="F50" s="114">
        <v>4</v>
      </c>
      <c r="G50" s="114">
        <v>19</v>
      </c>
      <c r="H50" s="114">
        <v>15</v>
      </c>
      <c r="I50" s="140">
        <v>6</v>
      </c>
      <c r="J50" s="115">
        <v>6</v>
      </c>
      <c r="K50" s="116">
        <v>100</v>
      </c>
    </row>
    <row r="51" spans="1:11" ht="14.1" customHeight="1" x14ac:dyDescent="0.2">
      <c r="A51" s="306" t="s">
        <v>274</v>
      </c>
      <c r="B51" s="307" t="s">
        <v>275</v>
      </c>
      <c r="C51" s="308"/>
      <c r="D51" s="113">
        <v>1.7266187050359711</v>
      </c>
      <c r="E51" s="115">
        <v>24</v>
      </c>
      <c r="F51" s="114">
        <v>17</v>
      </c>
      <c r="G51" s="114">
        <v>34</v>
      </c>
      <c r="H51" s="114">
        <v>28</v>
      </c>
      <c r="I51" s="140">
        <v>33</v>
      </c>
      <c r="J51" s="115">
        <v>-9</v>
      </c>
      <c r="K51" s="116">
        <v>-27.272727272727273</v>
      </c>
    </row>
    <row r="52" spans="1:11" ht="14.1" customHeight="1" x14ac:dyDescent="0.2">
      <c r="A52" s="306">
        <v>71</v>
      </c>
      <c r="B52" s="307" t="s">
        <v>276</v>
      </c>
      <c r="C52" s="308"/>
      <c r="D52" s="113">
        <v>8.057553956834532</v>
      </c>
      <c r="E52" s="115">
        <v>112</v>
      </c>
      <c r="F52" s="114">
        <v>81</v>
      </c>
      <c r="G52" s="114">
        <v>178</v>
      </c>
      <c r="H52" s="114">
        <v>116</v>
      </c>
      <c r="I52" s="140">
        <v>124</v>
      </c>
      <c r="J52" s="115">
        <v>-12</v>
      </c>
      <c r="K52" s="116">
        <v>-9.67741935483871</v>
      </c>
    </row>
    <row r="53" spans="1:11" ht="14.1" customHeight="1" x14ac:dyDescent="0.2">
      <c r="A53" s="306" t="s">
        <v>277</v>
      </c>
      <c r="B53" s="307" t="s">
        <v>278</v>
      </c>
      <c r="C53" s="308"/>
      <c r="D53" s="113">
        <v>2.014388489208633</v>
      </c>
      <c r="E53" s="115">
        <v>28</v>
      </c>
      <c r="F53" s="114">
        <v>25</v>
      </c>
      <c r="G53" s="114">
        <v>49</v>
      </c>
      <c r="H53" s="114">
        <v>27</v>
      </c>
      <c r="I53" s="140">
        <v>27</v>
      </c>
      <c r="J53" s="115">
        <v>1</v>
      </c>
      <c r="K53" s="116">
        <v>3.7037037037037037</v>
      </c>
    </row>
    <row r="54" spans="1:11" ht="14.1" customHeight="1" x14ac:dyDescent="0.2">
      <c r="A54" s="306" t="s">
        <v>279</v>
      </c>
      <c r="B54" s="307" t="s">
        <v>280</v>
      </c>
      <c r="C54" s="308"/>
      <c r="D54" s="113">
        <v>4.8920863309352516</v>
      </c>
      <c r="E54" s="115">
        <v>68</v>
      </c>
      <c r="F54" s="114">
        <v>45</v>
      </c>
      <c r="G54" s="114">
        <v>100</v>
      </c>
      <c r="H54" s="114">
        <v>77</v>
      </c>
      <c r="I54" s="140">
        <v>85</v>
      </c>
      <c r="J54" s="115">
        <v>-17</v>
      </c>
      <c r="K54" s="116">
        <v>-20</v>
      </c>
    </row>
    <row r="55" spans="1:11" ht="14.1" customHeight="1" x14ac:dyDescent="0.2">
      <c r="A55" s="306">
        <v>72</v>
      </c>
      <c r="B55" s="307" t="s">
        <v>281</v>
      </c>
      <c r="C55" s="308"/>
      <c r="D55" s="113">
        <v>3.5971223021582732</v>
      </c>
      <c r="E55" s="115">
        <v>50</v>
      </c>
      <c r="F55" s="114">
        <v>27</v>
      </c>
      <c r="G55" s="114">
        <v>22</v>
      </c>
      <c r="H55" s="114">
        <v>28</v>
      </c>
      <c r="I55" s="140">
        <v>24</v>
      </c>
      <c r="J55" s="115">
        <v>26</v>
      </c>
      <c r="K55" s="116">
        <v>108.33333333333333</v>
      </c>
    </row>
    <row r="56" spans="1:11" ht="14.1" customHeight="1" x14ac:dyDescent="0.2">
      <c r="A56" s="306" t="s">
        <v>282</v>
      </c>
      <c r="B56" s="307" t="s">
        <v>283</v>
      </c>
      <c r="C56" s="308"/>
      <c r="D56" s="113">
        <v>0.86330935251798557</v>
      </c>
      <c r="E56" s="115">
        <v>12</v>
      </c>
      <c r="F56" s="114">
        <v>4</v>
      </c>
      <c r="G56" s="114">
        <v>10</v>
      </c>
      <c r="H56" s="114">
        <v>6</v>
      </c>
      <c r="I56" s="140">
        <v>10</v>
      </c>
      <c r="J56" s="115">
        <v>2</v>
      </c>
      <c r="K56" s="116">
        <v>20</v>
      </c>
    </row>
    <row r="57" spans="1:11" ht="14.1" customHeight="1" x14ac:dyDescent="0.2">
      <c r="A57" s="306" t="s">
        <v>284</v>
      </c>
      <c r="B57" s="307" t="s">
        <v>285</v>
      </c>
      <c r="C57" s="308"/>
      <c r="D57" s="113">
        <v>1.4388489208633093</v>
      </c>
      <c r="E57" s="115">
        <v>20</v>
      </c>
      <c r="F57" s="114">
        <v>20</v>
      </c>
      <c r="G57" s="114">
        <v>7</v>
      </c>
      <c r="H57" s="114">
        <v>14</v>
      </c>
      <c r="I57" s="140">
        <v>11</v>
      </c>
      <c r="J57" s="115">
        <v>9</v>
      </c>
      <c r="K57" s="116">
        <v>81.818181818181813</v>
      </c>
    </row>
    <row r="58" spans="1:11" ht="14.1" customHeight="1" x14ac:dyDescent="0.2">
      <c r="A58" s="306">
        <v>73</v>
      </c>
      <c r="B58" s="307" t="s">
        <v>286</v>
      </c>
      <c r="C58" s="308"/>
      <c r="D58" s="113">
        <v>4.1007194244604319</v>
      </c>
      <c r="E58" s="115">
        <v>57</v>
      </c>
      <c r="F58" s="114">
        <v>26</v>
      </c>
      <c r="G58" s="114">
        <v>45</v>
      </c>
      <c r="H58" s="114">
        <v>15</v>
      </c>
      <c r="I58" s="140">
        <v>28</v>
      </c>
      <c r="J58" s="115">
        <v>29</v>
      </c>
      <c r="K58" s="116">
        <v>103.57142857142857</v>
      </c>
    </row>
    <row r="59" spans="1:11" ht="14.1" customHeight="1" x14ac:dyDescent="0.2">
      <c r="A59" s="306" t="s">
        <v>287</v>
      </c>
      <c r="B59" s="307" t="s">
        <v>288</v>
      </c>
      <c r="C59" s="308"/>
      <c r="D59" s="113">
        <v>3.8848920863309351</v>
      </c>
      <c r="E59" s="115">
        <v>54</v>
      </c>
      <c r="F59" s="114">
        <v>23</v>
      </c>
      <c r="G59" s="114">
        <v>40</v>
      </c>
      <c r="H59" s="114">
        <v>14</v>
      </c>
      <c r="I59" s="140">
        <v>26</v>
      </c>
      <c r="J59" s="115">
        <v>28</v>
      </c>
      <c r="K59" s="116">
        <v>107.69230769230769</v>
      </c>
    </row>
    <row r="60" spans="1:11" ht="14.1" customHeight="1" x14ac:dyDescent="0.2">
      <c r="A60" s="306">
        <v>81</v>
      </c>
      <c r="B60" s="307" t="s">
        <v>289</v>
      </c>
      <c r="C60" s="308"/>
      <c r="D60" s="113">
        <v>5.7553956834532372</v>
      </c>
      <c r="E60" s="115">
        <v>80</v>
      </c>
      <c r="F60" s="114">
        <v>87</v>
      </c>
      <c r="G60" s="114">
        <v>103</v>
      </c>
      <c r="H60" s="114">
        <v>81</v>
      </c>
      <c r="I60" s="140">
        <v>86</v>
      </c>
      <c r="J60" s="115">
        <v>-6</v>
      </c>
      <c r="K60" s="116">
        <v>-6.9767441860465116</v>
      </c>
    </row>
    <row r="61" spans="1:11" ht="14.1" customHeight="1" x14ac:dyDescent="0.2">
      <c r="A61" s="306" t="s">
        <v>290</v>
      </c>
      <c r="B61" s="307" t="s">
        <v>291</v>
      </c>
      <c r="C61" s="308"/>
      <c r="D61" s="113">
        <v>1.7266187050359711</v>
      </c>
      <c r="E61" s="115">
        <v>24</v>
      </c>
      <c r="F61" s="114">
        <v>10</v>
      </c>
      <c r="G61" s="114">
        <v>38</v>
      </c>
      <c r="H61" s="114">
        <v>21</v>
      </c>
      <c r="I61" s="140">
        <v>33</v>
      </c>
      <c r="J61" s="115">
        <v>-9</v>
      </c>
      <c r="K61" s="116">
        <v>-27.272727272727273</v>
      </c>
    </row>
    <row r="62" spans="1:11" ht="14.1" customHeight="1" x14ac:dyDescent="0.2">
      <c r="A62" s="306" t="s">
        <v>292</v>
      </c>
      <c r="B62" s="307" t="s">
        <v>293</v>
      </c>
      <c r="C62" s="308"/>
      <c r="D62" s="113">
        <v>1.7266187050359711</v>
      </c>
      <c r="E62" s="115">
        <v>24</v>
      </c>
      <c r="F62" s="114">
        <v>41</v>
      </c>
      <c r="G62" s="114">
        <v>27</v>
      </c>
      <c r="H62" s="114">
        <v>31</v>
      </c>
      <c r="I62" s="140">
        <v>27</v>
      </c>
      <c r="J62" s="115">
        <v>-3</v>
      </c>
      <c r="K62" s="116">
        <v>-11.111111111111111</v>
      </c>
    </row>
    <row r="63" spans="1:11" ht="14.1" customHeight="1" x14ac:dyDescent="0.2">
      <c r="A63" s="306"/>
      <c r="B63" s="307" t="s">
        <v>294</v>
      </c>
      <c r="C63" s="308"/>
      <c r="D63" s="113">
        <v>1.5827338129496402</v>
      </c>
      <c r="E63" s="115">
        <v>22</v>
      </c>
      <c r="F63" s="114">
        <v>37</v>
      </c>
      <c r="G63" s="114">
        <v>26</v>
      </c>
      <c r="H63" s="114">
        <v>26</v>
      </c>
      <c r="I63" s="140">
        <v>24</v>
      </c>
      <c r="J63" s="115">
        <v>-2</v>
      </c>
      <c r="K63" s="116">
        <v>-8.3333333333333339</v>
      </c>
    </row>
    <row r="64" spans="1:11" ht="14.1" customHeight="1" x14ac:dyDescent="0.2">
      <c r="A64" s="306" t="s">
        <v>295</v>
      </c>
      <c r="B64" s="307" t="s">
        <v>296</v>
      </c>
      <c r="C64" s="308"/>
      <c r="D64" s="113">
        <v>1.3669064748201438</v>
      </c>
      <c r="E64" s="115">
        <v>19</v>
      </c>
      <c r="F64" s="114">
        <v>15</v>
      </c>
      <c r="G64" s="114">
        <v>21</v>
      </c>
      <c r="H64" s="114">
        <v>15</v>
      </c>
      <c r="I64" s="140">
        <v>16</v>
      </c>
      <c r="J64" s="115">
        <v>3</v>
      </c>
      <c r="K64" s="116">
        <v>18.75</v>
      </c>
    </row>
    <row r="65" spans="1:11" ht="14.1" customHeight="1" x14ac:dyDescent="0.2">
      <c r="A65" s="306" t="s">
        <v>297</v>
      </c>
      <c r="B65" s="307" t="s">
        <v>298</v>
      </c>
      <c r="C65" s="308"/>
      <c r="D65" s="113">
        <v>0.50359712230215825</v>
      </c>
      <c r="E65" s="115">
        <v>7</v>
      </c>
      <c r="F65" s="114">
        <v>11</v>
      </c>
      <c r="G65" s="114">
        <v>6</v>
      </c>
      <c r="H65" s="114">
        <v>9</v>
      </c>
      <c r="I65" s="140">
        <v>8</v>
      </c>
      <c r="J65" s="115">
        <v>-1</v>
      </c>
      <c r="K65" s="116">
        <v>-12.5</v>
      </c>
    </row>
    <row r="66" spans="1:11" ht="14.1" customHeight="1" x14ac:dyDescent="0.2">
      <c r="A66" s="306">
        <v>82</v>
      </c>
      <c r="B66" s="307" t="s">
        <v>299</v>
      </c>
      <c r="C66" s="308"/>
      <c r="D66" s="113">
        <v>5.0359712230215825</v>
      </c>
      <c r="E66" s="115">
        <v>70</v>
      </c>
      <c r="F66" s="114">
        <v>84</v>
      </c>
      <c r="G66" s="114">
        <v>149</v>
      </c>
      <c r="H66" s="114">
        <v>59</v>
      </c>
      <c r="I66" s="140">
        <v>70</v>
      </c>
      <c r="J66" s="115">
        <v>0</v>
      </c>
      <c r="K66" s="116">
        <v>0</v>
      </c>
    </row>
    <row r="67" spans="1:11" ht="14.1" customHeight="1" x14ac:dyDescent="0.2">
      <c r="A67" s="306" t="s">
        <v>300</v>
      </c>
      <c r="B67" s="307" t="s">
        <v>301</v>
      </c>
      <c r="C67" s="308"/>
      <c r="D67" s="113">
        <v>3.3812949640287768</v>
      </c>
      <c r="E67" s="115">
        <v>47</v>
      </c>
      <c r="F67" s="114">
        <v>69</v>
      </c>
      <c r="G67" s="114">
        <v>123</v>
      </c>
      <c r="H67" s="114">
        <v>44</v>
      </c>
      <c r="I67" s="140">
        <v>40</v>
      </c>
      <c r="J67" s="115">
        <v>7</v>
      </c>
      <c r="K67" s="116">
        <v>17.5</v>
      </c>
    </row>
    <row r="68" spans="1:11" ht="14.1" customHeight="1" x14ac:dyDescent="0.2">
      <c r="A68" s="306" t="s">
        <v>302</v>
      </c>
      <c r="B68" s="307" t="s">
        <v>303</v>
      </c>
      <c r="C68" s="308"/>
      <c r="D68" s="113">
        <v>0.64748201438848918</v>
      </c>
      <c r="E68" s="115">
        <v>9</v>
      </c>
      <c r="F68" s="114">
        <v>8</v>
      </c>
      <c r="G68" s="114">
        <v>8</v>
      </c>
      <c r="H68" s="114">
        <v>5</v>
      </c>
      <c r="I68" s="140">
        <v>13</v>
      </c>
      <c r="J68" s="115">
        <v>-4</v>
      </c>
      <c r="K68" s="116">
        <v>-30.76923076923077</v>
      </c>
    </row>
    <row r="69" spans="1:11" ht="14.1" customHeight="1" x14ac:dyDescent="0.2">
      <c r="A69" s="306">
        <v>83</v>
      </c>
      <c r="B69" s="307" t="s">
        <v>304</v>
      </c>
      <c r="C69" s="308"/>
      <c r="D69" s="113">
        <v>11.007194244604317</v>
      </c>
      <c r="E69" s="115">
        <v>153</v>
      </c>
      <c r="F69" s="114">
        <v>119</v>
      </c>
      <c r="G69" s="114">
        <v>251</v>
      </c>
      <c r="H69" s="114">
        <v>114</v>
      </c>
      <c r="I69" s="140">
        <v>140</v>
      </c>
      <c r="J69" s="115">
        <v>13</v>
      </c>
      <c r="K69" s="116">
        <v>9.2857142857142865</v>
      </c>
    </row>
    <row r="70" spans="1:11" ht="14.1" customHeight="1" x14ac:dyDescent="0.2">
      <c r="A70" s="306" t="s">
        <v>305</v>
      </c>
      <c r="B70" s="307" t="s">
        <v>306</v>
      </c>
      <c r="C70" s="308"/>
      <c r="D70" s="113">
        <v>7.5539568345323742</v>
      </c>
      <c r="E70" s="115">
        <v>105</v>
      </c>
      <c r="F70" s="114">
        <v>75</v>
      </c>
      <c r="G70" s="114">
        <v>183</v>
      </c>
      <c r="H70" s="114">
        <v>71</v>
      </c>
      <c r="I70" s="140">
        <v>86</v>
      </c>
      <c r="J70" s="115">
        <v>19</v>
      </c>
      <c r="K70" s="116">
        <v>22.093023255813954</v>
      </c>
    </row>
    <row r="71" spans="1:11" ht="14.1" customHeight="1" x14ac:dyDescent="0.2">
      <c r="A71" s="306"/>
      <c r="B71" s="307" t="s">
        <v>307</v>
      </c>
      <c r="C71" s="308"/>
      <c r="D71" s="113">
        <v>5.4676258992805753</v>
      </c>
      <c r="E71" s="115">
        <v>76</v>
      </c>
      <c r="F71" s="114">
        <v>46</v>
      </c>
      <c r="G71" s="114">
        <v>139</v>
      </c>
      <c r="H71" s="114">
        <v>46</v>
      </c>
      <c r="I71" s="140">
        <v>69</v>
      </c>
      <c r="J71" s="115">
        <v>7</v>
      </c>
      <c r="K71" s="116">
        <v>10.144927536231885</v>
      </c>
    </row>
    <row r="72" spans="1:11" ht="14.1" customHeight="1" x14ac:dyDescent="0.2">
      <c r="A72" s="306">
        <v>84</v>
      </c>
      <c r="B72" s="307" t="s">
        <v>308</v>
      </c>
      <c r="C72" s="308"/>
      <c r="D72" s="113">
        <v>2.5899280575539567</v>
      </c>
      <c r="E72" s="115">
        <v>36</v>
      </c>
      <c r="F72" s="114">
        <v>18</v>
      </c>
      <c r="G72" s="114">
        <v>32</v>
      </c>
      <c r="H72" s="114">
        <v>10</v>
      </c>
      <c r="I72" s="140">
        <v>15</v>
      </c>
      <c r="J72" s="115">
        <v>21</v>
      </c>
      <c r="K72" s="116">
        <v>140</v>
      </c>
    </row>
    <row r="73" spans="1:11" ht="14.1" customHeight="1" x14ac:dyDescent="0.2">
      <c r="A73" s="306" t="s">
        <v>309</v>
      </c>
      <c r="B73" s="307" t="s">
        <v>310</v>
      </c>
      <c r="C73" s="308"/>
      <c r="D73" s="113">
        <v>1.7266187050359711</v>
      </c>
      <c r="E73" s="115">
        <v>24</v>
      </c>
      <c r="F73" s="114">
        <v>10</v>
      </c>
      <c r="G73" s="114">
        <v>22</v>
      </c>
      <c r="H73" s="114">
        <v>4</v>
      </c>
      <c r="I73" s="140">
        <v>11</v>
      </c>
      <c r="J73" s="115">
        <v>13</v>
      </c>
      <c r="K73" s="116">
        <v>118.18181818181819</v>
      </c>
    </row>
    <row r="74" spans="1:11" ht="14.1" customHeight="1" x14ac:dyDescent="0.2">
      <c r="A74" s="306" t="s">
        <v>311</v>
      </c>
      <c r="B74" s="307" t="s">
        <v>312</v>
      </c>
      <c r="C74" s="308"/>
      <c r="D74" s="113" t="s">
        <v>513</v>
      </c>
      <c r="E74" s="115" t="s">
        <v>513</v>
      </c>
      <c r="F74" s="114">
        <v>4</v>
      </c>
      <c r="G74" s="114" t="s">
        <v>513</v>
      </c>
      <c r="H74" s="114" t="s">
        <v>513</v>
      </c>
      <c r="I74" s="140" t="s">
        <v>513</v>
      </c>
      <c r="J74" s="115" t="s">
        <v>513</v>
      </c>
      <c r="K74" s="116" t="s">
        <v>513</v>
      </c>
    </row>
    <row r="75" spans="1:11" ht="14.1" customHeight="1" x14ac:dyDescent="0.2">
      <c r="A75" s="306" t="s">
        <v>313</v>
      </c>
      <c r="B75" s="307" t="s">
        <v>314</v>
      </c>
      <c r="C75" s="308"/>
      <c r="D75" s="113">
        <v>0.28776978417266186</v>
      </c>
      <c r="E75" s="115">
        <v>4</v>
      </c>
      <c r="F75" s="114">
        <v>3</v>
      </c>
      <c r="G75" s="114">
        <v>3</v>
      </c>
      <c r="H75" s="114" t="s">
        <v>513</v>
      </c>
      <c r="I75" s="140">
        <v>0</v>
      </c>
      <c r="J75" s="115">
        <v>4</v>
      </c>
      <c r="K75" s="116" t="s">
        <v>514</v>
      </c>
    </row>
    <row r="76" spans="1:11" ht="14.1" customHeight="1" x14ac:dyDescent="0.2">
      <c r="A76" s="306">
        <v>91</v>
      </c>
      <c r="B76" s="307" t="s">
        <v>315</v>
      </c>
      <c r="C76" s="308"/>
      <c r="D76" s="113">
        <v>0.35971223021582732</v>
      </c>
      <c r="E76" s="115">
        <v>5</v>
      </c>
      <c r="F76" s="114" t="s">
        <v>513</v>
      </c>
      <c r="G76" s="114" t="s">
        <v>513</v>
      </c>
      <c r="H76" s="114">
        <v>3</v>
      </c>
      <c r="I76" s="140">
        <v>6</v>
      </c>
      <c r="J76" s="115">
        <v>-1</v>
      </c>
      <c r="K76" s="116">
        <v>-16.666666666666668</v>
      </c>
    </row>
    <row r="77" spans="1:11" ht="14.1" customHeight="1" x14ac:dyDescent="0.2">
      <c r="A77" s="306">
        <v>92</v>
      </c>
      <c r="B77" s="307" t="s">
        <v>316</v>
      </c>
      <c r="C77" s="308"/>
      <c r="D77" s="113">
        <v>0.43165467625899279</v>
      </c>
      <c r="E77" s="115">
        <v>6</v>
      </c>
      <c r="F77" s="114">
        <v>7</v>
      </c>
      <c r="G77" s="114">
        <v>11</v>
      </c>
      <c r="H77" s="114">
        <v>6</v>
      </c>
      <c r="I77" s="140">
        <v>7</v>
      </c>
      <c r="J77" s="115">
        <v>-1</v>
      </c>
      <c r="K77" s="116">
        <v>-14.285714285714286</v>
      </c>
    </row>
    <row r="78" spans="1:11" ht="14.1" customHeight="1" x14ac:dyDescent="0.2">
      <c r="A78" s="306">
        <v>93</v>
      </c>
      <c r="B78" s="307" t="s">
        <v>317</v>
      </c>
      <c r="C78" s="308"/>
      <c r="D78" s="113" t="s">
        <v>513</v>
      </c>
      <c r="E78" s="115" t="s">
        <v>513</v>
      </c>
      <c r="F78" s="114">
        <v>4</v>
      </c>
      <c r="G78" s="114">
        <v>3</v>
      </c>
      <c r="H78" s="114" t="s">
        <v>513</v>
      </c>
      <c r="I78" s="140">
        <v>3</v>
      </c>
      <c r="J78" s="115" t="s">
        <v>513</v>
      </c>
      <c r="K78" s="116" t="s">
        <v>513</v>
      </c>
    </row>
    <row r="79" spans="1:11" ht="14.1" customHeight="1" x14ac:dyDescent="0.2">
      <c r="A79" s="306">
        <v>94</v>
      </c>
      <c r="B79" s="307" t="s">
        <v>318</v>
      </c>
      <c r="C79" s="308"/>
      <c r="D79" s="113">
        <v>0</v>
      </c>
      <c r="E79" s="115">
        <v>0</v>
      </c>
      <c r="F79" s="114">
        <v>0</v>
      </c>
      <c r="G79" s="114">
        <v>0</v>
      </c>
      <c r="H79" s="114">
        <v>3</v>
      </c>
      <c r="I79" s="140">
        <v>0</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1.079136690647482</v>
      </c>
      <c r="E81" s="143">
        <v>15</v>
      </c>
      <c r="F81" s="144">
        <v>15</v>
      </c>
      <c r="G81" s="144">
        <v>47</v>
      </c>
      <c r="H81" s="144">
        <v>21</v>
      </c>
      <c r="I81" s="145">
        <v>10</v>
      </c>
      <c r="J81" s="143">
        <v>5</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1677</v>
      </c>
      <c r="E11" s="114">
        <v>1431</v>
      </c>
      <c r="F11" s="114">
        <v>1799</v>
      </c>
      <c r="G11" s="114">
        <v>1497</v>
      </c>
      <c r="H11" s="140">
        <v>1562</v>
      </c>
      <c r="I11" s="115">
        <v>115</v>
      </c>
      <c r="J11" s="116">
        <v>7.3623559539052499</v>
      </c>
    </row>
    <row r="12" spans="1:15" s="110" customFormat="1" ht="24.95" customHeight="1" x14ac:dyDescent="0.2">
      <c r="A12" s="193" t="s">
        <v>132</v>
      </c>
      <c r="B12" s="194" t="s">
        <v>133</v>
      </c>
      <c r="C12" s="113">
        <v>1.6696481812760882</v>
      </c>
      <c r="D12" s="115">
        <v>28</v>
      </c>
      <c r="E12" s="114">
        <v>53</v>
      </c>
      <c r="F12" s="114">
        <v>65</v>
      </c>
      <c r="G12" s="114">
        <v>50</v>
      </c>
      <c r="H12" s="140">
        <v>21</v>
      </c>
      <c r="I12" s="115">
        <v>7</v>
      </c>
      <c r="J12" s="116">
        <v>33.333333333333336</v>
      </c>
    </row>
    <row r="13" spans="1:15" s="110" customFormat="1" ht="24.95" customHeight="1" x14ac:dyDescent="0.2">
      <c r="A13" s="193" t="s">
        <v>134</v>
      </c>
      <c r="B13" s="199" t="s">
        <v>214</v>
      </c>
      <c r="C13" s="113">
        <v>1.3118664281454979</v>
      </c>
      <c r="D13" s="115">
        <v>22</v>
      </c>
      <c r="E13" s="114">
        <v>16</v>
      </c>
      <c r="F13" s="114">
        <v>18</v>
      </c>
      <c r="G13" s="114">
        <v>10</v>
      </c>
      <c r="H13" s="140">
        <v>17</v>
      </c>
      <c r="I13" s="115">
        <v>5</v>
      </c>
      <c r="J13" s="116">
        <v>29.411764705882351</v>
      </c>
    </row>
    <row r="14" spans="1:15" s="287" customFormat="1" ht="24.95" customHeight="1" x14ac:dyDescent="0.2">
      <c r="A14" s="193" t="s">
        <v>215</v>
      </c>
      <c r="B14" s="199" t="s">
        <v>137</v>
      </c>
      <c r="C14" s="113">
        <v>20.155038759689923</v>
      </c>
      <c r="D14" s="115">
        <v>338</v>
      </c>
      <c r="E14" s="114">
        <v>328</v>
      </c>
      <c r="F14" s="114">
        <v>360</v>
      </c>
      <c r="G14" s="114">
        <v>304</v>
      </c>
      <c r="H14" s="140">
        <v>336</v>
      </c>
      <c r="I14" s="115">
        <v>2</v>
      </c>
      <c r="J14" s="116">
        <v>0.59523809523809523</v>
      </c>
      <c r="K14" s="110"/>
      <c r="L14" s="110"/>
      <c r="M14" s="110"/>
      <c r="N14" s="110"/>
      <c r="O14" s="110"/>
    </row>
    <row r="15" spans="1:15" s="110" customFormat="1" ht="24.95" customHeight="1" x14ac:dyDescent="0.2">
      <c r="A15" s="193" t="s">
        <v>216</v>
      </c>
      <c r="B15" s="199" t="s">
        <v>217</v>
      </c>
      <c r="C15" s="113">
        <v>4.1144901610017888</v>
      </c>
      <c r="D15" s="115">
        <v>69</v>
      </c>
      <c r="E15" s="114">
        <v>41</v>
      </c>
      <c r="F15" s="114">
        <v>71</v>
      </c>
      <c r="G15" s="114">
        <v>55</v>
      </c>
      <c r="H15" s="140">
        <v>45</v>
      </c>
      <c r="I15" s="115">
        <v>24</v>
      </c>
      <c r="J15" s="116">
        <v>53.333333333333336</v>
      </c>
    </row>
    <row r="16" spans="1:15" s="287" customFormat="1" ht="24.95" customHeight="1" x14ac:dyDescent="0.2">
      <c r="A16" s="193" t="s">
        <v>218</v>
      </c>
      <c r="B16" s="199" t="s">
        <v>141</v>
      </c>
      <c r="C16" s="113">
        <v>14.251639833035181</v>
      </c>
      <c r="D16" s="115">
        <v>239</v>
      </c>
      <c r="E16" s="114">
        <v>251</v>
      </c>
      <c r="F16" s="114">
        <v>267</v>
      </c>
      <c r="G16" s="114">
        <v>221</v>
      </c>
      <c r="H16" s="140">
        <v>194</v>
      </c>
      <c r="I16" s="115">
        <v>45</v>
      </c>
      <c r="J16" s="116">
        <v>23.195876288659793</v>
      </c>
      <c r="K16" s="110"/>
      <c r="L16" s="110"/>
      <c r="M16" s="110"/>
      <c r="N16" s="110"/>
      <c r="O16" s="110"/>
    </row>
    <row r="17" spans="1:15" s="110" customFormat="1" ht="24.95" customHeight="1" x14ac:dyDescent="0.2">
      <c r="A17" s="193" t="s">
        <v>142</v>
      </c>
      <c r="B17" s="199" t="s">
        <v>220</v>
      </c>
      <c r="C17" s="113">
        <v>1.7889087656529516</v>
      </c>
      <c r="D17" s="115">
        <v>30</v>
      </c>
      <c r="E17" s="114">
        <v>36</v>
      </c>
      <c r="F17" s="114">
        <v>22</v>
      </c>
      <c r="G17" s="114">
        <v>28</v>
      </c>
      <c r="H17" s="140">
        <v>97</v>
      </c>
      <c r="I17" s="115">
        <v>-67</v>
      </c>
      <c r="J17" s="116">
        <v>-69.072164948453604</v>
      </c>
    </row>
    <row r="18" spans="1:15" s="287" customFormat="1" ht="24.95" customHeight="1" x14ac:dyDescent="0.2">
      <c r="A18" s="201" t="s">
        <v>144</v>
      </c>
      <c r="B18" s="202" t="s">
        <v>145</v>
      </c>
      <c r="C18" s="113">
        <v>8.5867620751341676</v>
      </c>
      <c r="D18" s="115">
        <v>144</v>
      </c>
      <c r="E18" s="114">
        <v>162</v>
      </c>
      <c r="F18" s="114">
        <v>125</v>
      </c>
      <c r="G18" s="114">
        <v>144</v>
      </c>
      <c r="H18" s="140">
        <v>132</v>
      </c>
      <c r="I18" s="115">
        <v>12</v>
      </c>
      <c r="J18" s="116">
        <v>9.0909090909090917</v>
      </c>
      <c r="K18" s="110"/>
      <c r="L18" s="110"/>
      <c r="M18" s="110"/>
      <c r="N18" s="110"/>
      <c r="O18" s="110"/>
    </row>
    <row r="19" spans="1:15" s="110" customFormat="1" ht="24.95" customHeight="1" x14ac:dyDescent="0.2">
      <c r="A19" s="193" t="s">
        <v>146</v>
      </c>
      <c r="B19" s="199" t="s">
        <v>147</v>
      </c>
      <c r="C19" s="113">
        <v>12.880143112701253</v>
      </c>
      <c r="D19" s="115">
        <v>216</v>
      </c>
      <c r="E19" s="114">
        <v>130</v>
      </c>
      <c r="F19" s="114">
        <v>273</v>
      </c>
      <c r="G19" s="114">
        <v>196</v>
      </c>
      <c r="H19" s="140">
        <v>217</v>
      </c>
      <c r="I19" s="115">
        <v>-1</v>
      </c>
      <c r="J19" s="116">
        <v>-0.46082949308755761</v>
      </c>
    </row>
    <row r="20" spans="1:15" s="287" customFormat="1" ht="24.95" customHeight="1" x14ac:dyDescent="0.2">
      <c r="A20" s="193" t="s">
        <v>148</v>
      </c>
      <c r="B20" s="199" t="s">
        <v>149</v>
      </c>
      <c r="C20" s="113">
        <v>3.3392963625521763</v>
      </c>
      <c r="D20" s="115">
        <v>56</v>
      </c>
      <c r="E20" s="114">
        <v>65</v>
      </c>
      <c r="F20" s="114">
        <v>59</v>
      </c>
      <c r="G20" s="114">
        <v>43</v>
      </c>
      <c r="H20" s="140">
        <v>88</v>
      </c>
      <c r="I20" s="115">
        <v>-32</v>
      </c>
      <c r="J20" s="116">
        <v>-36.363636363636367</v>
      </c>
      <c r="K20" s="110"/>
      <c r="L20" s="110"/>
      <c r="M20" s="110"/>
      <c r="N20" s="110"/>
      <c r="O20" s="110"/>
    </row>
    <row r="21" spans="1:15" s="110" customFormat="1" ht="24.95" customHeight="1" x14ac:dyDescent="0.2">
      <c r="A21" s="201" t="s">
        <v>150</v>
      </c>
      <c r="B21" s="202" t="s">
        <v>151</v>
      </c>
      <c r="C21" s="113">
        <v>3.5778175313059033</v>
      </c>
      <c r="D21" s="115">
        <v>60</v>
      </c>
      <c r="E21" s="114">
        <v>70</v>
      </c>
      <c r="F21" s="114">
        <v>60</v>
      </c>
      <c r="G21" s="114">
        <v>74</v>
      </c>
      <c r="H21" s="140">
        <v>72</v>
      </c>
      <c r="I21" s="115">
        <v>-12</v>
      </c>
      <c r="J21" s="116">
        <v>-16.666666666666668</v>
      </c>
    </row>
    <row r="22" spans="1:15" s="110" customFormat="1" ht="24.95" customHeight="1" x14ac:dyDescent="0.2">
      <c r="A22" s="201" t="s">
        <v>152</v>
      </c>
      <c r="B22" s="199" t="s">
        <v>153</v>
      </c>
      <c r="C22" s="113" t="s">
        <v>513</v>
      </c>
      <c r="D22" s="115" t="s">
        <v>513</v>
      </c>
      <c r="E22" s="114" t="s">
        <v>513</v>
      </c>
      <c r="F22" s="114" t="s">
        <v>513</v>
      </c>
      <c r="G22" s="114" t="s">
        <v>513</v>
      </c>
      <c r="H22" s="140">
        <v>5</v>
      </c>
      <c r="I22" s="115" t="s">
        <v>513</v>
      </c>
      <c r="J22" s="116" t="s">
        <v>513</v>
      </c>
    </row>
    <row r="23" spans="1:15" s="110" customFormat="1" ht="24.95" customHeight="1" x14ac:dyDescent="0.2">
      <c r="A23" s="193" t="s">
        <v>154</v>
      </c>
      <c r="B23" s="199" t="s">
        <v>155</v>
      </c>
      <c r="C23" s="113">
        <v>0.7155635062611807</v>
      </c>
      <c r="D23" s="115">
        <v>12</v>
      </c>
      <c r="E23" s="114">
        <v>11</v>
      </c>
      <c r="F23" s="114">
        <v>6</v>
      </c>
      <c r="G23" s="114">
        <v>15</v>
      </c>
      <c r="H23" s="140">
        <v>15</v>
      </c>
      <c r="I23" s="115">
        <v>-3</v>
      </c>
      <c r="J23" s="116">
        <v>-20</v>
      </c>
    </row>
    <row r="24" spans="1:15" s="110" customFormat="1" ht="24.95" customHeight="1" x14ac:dyDescent="0.2">
      <c r="A24" s="193" t="s">
        <v>156</v>
      </c>
      <c r="B24" s="199" t="s">
        <v>221</v>
      </c>
      <c r="C24" s="113">
        <v>7.5730471079308286</v>
      </c>
      <c r="D24" s="115">
        <v>127</v>
      </c>
      <c r="E24" s="114">
        <v>76</v>
      </c>
      <c r="F24" s="114">
        <v>110</v>
      </c>
      <c r="G24" s="114">
        <v>73</v>
      </c>
      <c r="H24" s="140">
        <v>73</v>
      </c>
      <c r="I24" s="115">
        <v>54</v>
      </c>
      <c r="J24" s="116">
        <v>73.972602739726028</v>
      </c>
    </row>
    <row r="25" spans="1:15" s="110" customFormat="1" ht="24.95" customHeight="1" x14ac:dyDescent="0.2">
      <c r="A25" s="193" t="s">
        <v>222</v>
      </c>
      <c r="B25" s="204" t="s">
        <v>159</v>
      </c>
      <c r="C25" s="113">
        <v>3.9952295766249253</v>
      </c>
      <c r="D25" s="115">
        <v>67</v>
      </c>
      <c r="E25" s="114">
        <v>55</v>
      </c>
      <c r="F25" s="114">
        <v>59</v>
      </c>
      <c r="G25" s="114">
        <v>53</v>
      </c>
      <c r="H25" s="140">
        <v>44</v>
      </c>
      <c r="I25" s="115">
        <v>23</v>
      </c>
      <c r="J25" s="116">
        <v>52.272727272727273</v>
      </c>
    </row>
    <row r="26" spans="1:15" s="110" customFormat="1" ht="24.95" customHeight="1" x14ac:dyDescent="0.2">
      <c r="A26" s="201">
        <v>782.78300000000002</v>
      </c>
      <c r="B26" s="203" t="s">
        <v>160</v>
      </c>
      <c r="C26" s="113" t="s">
        <v>513</v>
      </c>
      <c r="D26" s="115" t="s">
        <v>513</v>
      </c>
      <c r="E26" s="114" t="s">
        <v>513</v>
      </c>
      <c r="F26" s="114" t="s">
        <v>513</v>
      </c>
      <c r="G26" s="114" t="s">
        <v>513</v>
      </c>
      <c r="H26" s="140">
        <v>120</v>
      </c>
      <c r="I26" s="115" t="s">
        <v>513</v>
      </c>
      <c r="J26" s="116" t="s">
        <v>513</v>
      </c>
    </row>
    <row r="27" spans="1:15" s="110" customFormat="1" ht="24.95" customHeight="1" x14ac:dyDescent="0.2">
      <c r="A27" s="193" t="s">
        <v>161</v>
      </c>
      <c r="B27" s="199" t="s">
        <v>162</v>
      </c>
      <c r="C27" s="113">
        <v>7.0363744782349436</v>
      </c>
      <c r="D27" s="115">
        <v>118</v>
      </c>
      <c r="E27" s="114">
        <v>51</v>
      </c>
      <c r="F27" s="114">
        <v>66</v>
      </c>
      <c r="G27" s="114">
        <v>61</v>
      </c>
      <c r="H27" s="140">
        <v>51</v>
      </c>
      <c r="I27" s="115">
        <v>67</v>
      </c>
      <c r="J27" s="116">
        <v>131.37254901960785</v>
      </c>
    </row>
    <row r="28" spans="1:15" s="110" customFormat="1" ht="24.95" customHeight="1" x14ac:dyDescent="0.2">
      <c r="A28" s="193" t="s">
        <v>163</v>
      </c>
      <c r="B28" s="199" t="s">
        <v>164</v>
      </c>
      <c r="C28" s="113">
        <v>5.1282051282051286</v>
      </c>
      <c r="D28" s="115">
        <v>86</v>
      </c>
      <c r="E28" s="114">
        <v>42</v>
      </c>
      <c r="F28" s="114">
        <v>119</v>
      </c>
      <c r="G28" s="114">
        <v>57</v>
      </c>
      <c r="H28" s="140">
        <v>61</v>
      </c>
      <c r="I28" s="115">
        <v>25</v>
      </c>
      <c r="J28" s="116">
        <v>40.983606557377051</v>
      </c>
    </row>
    <row r="29" spans="1:15" s="110" customFormat="1" ht="24.95" customHeight="1" x14ac:dyDescent="0.2">
      <c r="A29" s="193">
        <v>86</v>
      </c>
      <c r="B29" s="199" t="s">
        <v>165</v>
      </c>
      <c r="C29" s="113">
        <v>3.6970781156827668</v>
      </c>
      <c r="D29" s="115">
        <v>62</v>
      </c>
      <c r="E29" s="114">
        <v>62</v>
      </c>
      <c r="F29" s="114">
        <v>61</v>
      </c>
      <c r="G29" s="114">
        <v>78</v>
      </c>
      <c r="H29" s="140">
        <v>71</v>
      </c>
      <c r="I29" s="115">
        <v>-9</v>
      </c>
      <c r="J29" s="116">
        <v>-12.67605633802817</v>
      </c>
    </row>
    <row r="30" spans="1:15" s="110" customFormat="1" ht="24.95" customHeight="1" x14ac:dyDescent="0.2">
      <c r="A30" s="193">
        <v>87.88</v>
      </c>
      <c r="B30" s="204" t="s">
        <v>166</v>
      </c>
      <c r="C30" s="113">
        <v>12.462731067382229</v>
      </c>
      <c r="D30" s="115">
        <v>209</v>
      </c>
      <c r="E30" s="114">
        <v>186</v>
      </c>
      <c r="F30" s="114">
        <v>267</v>
      </c>
      <c r="G30" s="114">
        <v>190</v>
      </c>
      <c r="H30" s="140">
        <v>186</v>
      </c>
      <c r="I30" s="115">
        <v>23</v>
      </c>
      <c r="J30" s="116">
        <v>12.365591397849462</v>
      </c>
    </row>
    <row r="31" spans="1:15" s="110" customFormat="1" ht="24.95" customHeight="1" x14ac:dyDescent="0.2">
      <c r="A31" s="193" t="s">
        <v>167</v>
      </c>
      <c r="B31" s="199" t="s">
        <v>168</v>
      </c>
      <c r="C31" s="113">
        <v>3.3392963625521763</v>
      </c>
      <c r="D31" s="115">
        <v>56</v>
      </c>
      <c r="E31" s="114">
        <v>38</v>
      </c>
      <c r="F31" s="114">
        <v>52</v>
      </c>
      <c r="G31" s="114">
        <v>39</v>
      </c>
      <c r="H31" s="140">
        <v>53</v>
      </c>
      <c r="I31" s="115">
        <v>3</v>
      </c>
      <c r="J31" s="116">
        <v>5.6603773584905657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1.6696481812760882</v>
      </c>
      <c r="D34" s="115">
        <v>28</v>
      </c>
      <c r="E34" s="114">
        <v>53</v>
      </c>
      <c r="F34" s="114">
        <v>65</v>
      </c>
      <c r="G34" s="114">
        <v>50</v>
      </c>
      <c r="H34" s="140">
        <v>21</v>
      </c>
      <c r="I34" s="115">
        <v>7</v>
      </c>
      <c r="J34" s="116">
        <v>33.333333333333336</v>
      </c>
    </row>
    <row r="35" spans="1:10" s="110" customFormat="1" ht="24.95" customHeight="1" x14ac:dyDescent="0.2">
      <c r="A35" s="292" t="s">
        <v>171</v>
      </c>
      <c r="B35" s="293" t="s">
        <v>172</v>
      </c>
      <c r="C35" s="113">
        <v>30.05366726296959</v>
      </c>
      <c r="D35" s="115">
        <v>504</v>
      </c>
      <c r="E35" s="114">
        <v>506</v>
      </c>
      <c r="F35" s="114">
        <v>503</v>
      </c>
      <c r="G35" s="114">
        <v>458</v>
      </c>
      <c r="H35" s="140">
        <v>485</v>
      </c>
      <c r="I35" s="115">
        <v>19</v>
      </c>
      <c r="J35" s="116">
        <v>3.9175257731958761</v>
      </c>
    </row>
    <row r="36" spans="1:10" s="110" customFormat="1" ht="24.95" customHeight="1" x14ac:dyDescent="0.2">
      <c r="A36" s="294" t="s">
        <v>173</v>
      </c>
      <c r="B36" s="295" t="s">
        <v>174</v>
      </c>
      <c r="C36" s="125">
        <v>68.276684555754329</v>
      </c>
      <c r="D36" s="143">
        <v>1145</v>
      </c>
      <c r="E36" s="144">
        <v>872</v>
      </c>
      <c r="F36" s="144">
        <v>1231</v>
      </c>
      <c r="G36" s="144">
        <v>989</v>
      </c>
      <c r="H36" s="145">
        <v>1056</v>
      </c>
      <c r="I36" s="143">
        <v>89</v>
      </c>
      <c r="J36" s="146">
        <v>8.4280303030303028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1677</v>
      </c>
      <c r="F11" s="264">
        <v>1431</v>
      </c>
      <c r="G11" s="264">
        <v>1799</v>
      </c>
      <c r="H11" s="264">
        <v>1497</v>
      </c>
      <c r="I11" s="265">
        <v>1562</v>
      </c>
      <c r="J11" s="263">
        <v>115</v>
      </c>
      <c r="K11" s="266">
        <v>7.3623559539052499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26.118067978533094</v>
      </c>
      <c r="E13" s="115">
        <v>438</v>
      </c>
      <c r="F13" s="114">
        <v>464</v>
      </c>
      <c r="G13" s="114">
        <v>569</v>
      </c>
      <c r="H13" s="114">
        <v>454</v>
      </c>
      <c r="I13" s="140">
        <v>439</v>
      </c>
      <c r="J13" s="115">
        <v>-1</v>
      </c>
      <c r="K13" s="116">
        <v>-0.22779043280182232</v>
      </c>
    </row>
    <row r="14" spans="1:17" ht="15.95" customHeight="1" x14ac:dyDescent="0.2">
      <c r="A14" s="306" t="s">
        <v>230</v>
      </c>
      <c r="B14" s="307"/>
      <c r="C14" s="308"/>
      <c r="D14" s="113">
        <v>56.171735241502681</v>
      </c>
      <c r="E14" s="115">
        <v>942</v>
      </c>
      <c r="F14" s="114">
        <v>689</v>
      </c>
      <c r="G14" s="114">
        <v>927</v>
      </c>
      <c r="H14" s="114">
        <v>785</v>
      </c>
      <c r="I14" s="140">
        <v>905</v>
      </c>
      <c r="J14" s="115">
        <v>37</v>
      </c>
      <c r="K14" s="116">
        <v>4.0883977900552484</v>
      </c>
    </row>
    <row r="15" spans="1:17" ht="15.95" customHeight="1" x14ac:dyDescent="0.2">
      <c r="A15" s="306" t="s">
        <v>231</v>
      </c>
      <c r="B15" s="307"/>
      <c r="C15" s="308"/>
      <c r="D15" s="113">
        <v>7.3345259391771016</v>
      </c>
      <c r="E15" s="115">
        <v>123</v>
      </c>
      <c r="F15" s="114">
        <v>135</v>
      </c>
      <c r="G15" s="114">
        <v>125</v>
      </c>
      <c r="H15" s="114">
        <v>113</v>
      </c>
      <c r="I15" s="140">
        <v>86</v>
      </c>
      <c r="J15" s="115">
        <v>37</v>
      </c>
      <c r="K15" s="116">
        <v>43.02325581395349</v>
      </c>
    </row>
    <row r="16" spans="1:17" ht="15.95" customHeight="1" x14ac:dyDescent="0.2">
      <c r="A16" s="306" t="s">
        <v>232</v>
      </c>
      <c r="B16" s="307"/>
      <c r="C16" s="308"/>
      <c r="D16" s="113">
        <v>9.7793679189028033</v>
      </c>
      <c r="E16" s="115">
        <v>164</v>
      </c>
      <c r="F16" s="114">
        <v>129</v>
      </c>
      <c r="G16" s="114">
        <v>169</v>
      </c>
      <c r="H16" s="114">
        <v>132</v>
      </c>
      <c r="I16" s="140">
        <v>122</v>
      </c>
      <c r="J16" s="115">
        <v>42</v>
      </c>
      <c r="K16" s="116">
        <v>34.42622950819672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1.7292784734645199</v>
      </c>
      <c r="E18" s="115">
        <v>29</v>
      </c>
      <c r="F18" s="114">
        <v>49</v>
      </c>
      <c r="G18" s="114">
        <v>69</v>
      </c>
      <c r="H18" s="114">
        <v>55</v>
      </c>
      <c r="I18" s="140">
        <v>23</v>
      </c>
      <c r="J18" s="115">
        <v>6</v>
      </c>
      <c r="K18" s="116">
        <v>26.086956521739129</v>
      </c>
    </row>
    <row r="19" spans="1:11" ht="14.1" customHeight="1" x14ac:dyDescent="0.2">
      <c r="A19" s="306" t="s">
        <v>235</v>
      </c>
      <c r="B19" s="307" t="s">
        <v>236</v>
      </c>
      <c r="C19" s="308"/>
      <c r="D19" s="113">
        <v>1.0733452593917709</v>
      </c>
      <c r="E19" s="115">
        <v>18</v>
      </c>
      <c r="F19" s="114">
        <v>43</v>
      </c>
      <c r="G19" s="114">
        <v>58</v>
      </c>
      <c r="H19" s="114">
        <v>45</v>
      </c>
      <c r="I19" s="140">
        <v>17</v>
      </c>
      <c r="J19" s="115">
        <v>1</v>
      </c>
      <c r="K19" s="116">
        <v>5.882352941176471</v>
      </c>
    </row>
    <row r="20" spans="1:11" ht="14.1" customHeight="1" x14ac:dyDescent="0.2">
      <c r="A20" s="306">
        <v>12</v>
      </c>
      <c r="B20" s="307" t="s">
        <v>237</v>
      </c>
      <c r="C20" s="308"/>
      <c r="D20" s="113">
        <v>0.53667262969588547</v>
      </c>
      <c r="E20" s="115">
        <v>9</v>
      </c>
      <c r="F20" s="114">
        <v>21</v>
      </c>
      <c r="G20" s="114">
        <v>22</v>
      </c>
      <c r="H20" s="114">
        <v>14</v>
      </c>
      <c r="I20" s="140">
        <v>12</v>
      </c>
      <c r="J20" s="115">
        <v>-3</v>
      </c>
      <c r="K20" s="116">
        <v>-25</v>
      </c>
    </row>
    <row r="21" spans="1:11" ht="14.1" customHeight="1" x14ac:dyDescent="0.2">
      <c r="A21" s="306">
        <v>21</v>
      </c>
      <c r="B21" s="307" t="s">
        <v>238</v>
      </c>
      <c r="C21" s="308"/>
      <c r="D21" s="113">
        <v>0.35778175313059035</v>
      </c>
      <c r="E21" s="115">
        <v>6</v>
      </c>
      <c r="F21" s="114">
        <v>10</v>
      </c>
      <c r="G21" s="114">
        <v>6</v>
      </c>
      <c r="H21" s="114">
        <v>6</v>
      </c>
      <c r="I21" s="140">
        <v>9</v>
      </c>
      <c r="J21" s="115">
        <v>-3</v>
      </c>
      <c r="K21" s="116">
        <v>-33.333333333333336</v>
      </c>
    </row>
    <row r="22" spans="1:11" ht="14.1" customHeight="1" x14ac:dyDescent="0.2">
      <c r="A22" s="306">
        <v>22</v>
      </c>
      <c r="B22" s="307" t="s">
        <v>239</v>
      </c>
      <c r="C22" s="308"/>
      <c r="D22" s="113">
        <v>0.95408467501490757</v>
      </c>
      <c r="E22" s="115">
        <v>16</v>
      </c>
      <c r="F22" s="114">
        <v>13</v>
      </c>
      <c r="G22" s="114">
        <v>20</v>
      </c>
      <c r="H22" s="114">
        <v>13</v>
      </c>
      <c r="I22" s="140">
        <v>71</v>
      </c>
      <c r="J22" s="115">
        <v>-55</v>
      </c>
      <c r="K22" s="116">
        <v>-77.464788732394368</v>
      </c>
    </row>
    <row r="23" spans="1:11" ht="14.1" customHeight="1" x14ac:dyDescent="0.2">
      <c r="A23" s="306">
        <v>23</v>
      </c>
      <c r="B23" s="307" t="s">
        <v>240</v>
      </c>
      <c r="C23" s="308"/>
      <c r="D23" s="113" t="s">
        <v>513</v>
      </c>
      <c r="E23" s="115" t="s">
        <v>513</v>
      </c>
      <c r="F23" s="114">
        <v>0</v>
      </c>
      <c r="G23" s="114" t="s">
        <v>513</v>
      </c>
      <c r="H23" s="114">
        <v>0</v>
      </c>
      <c r="I23" s="140" t="s">
        <v>513</v>
      </c>
      <c r="J23" s="115" t="s">
        <v>513</v>
      </c>
      <c r="K23" s="116" t="s">
        <v>513</v>
      </c>
    </row>
    <row r="24" spans="1:11" ht="14.1" customHeight="1" x14ac:dyDescent="0.2">
      <c r="A24" s="306">
        <v>24</v>
      </c>
      <c r="B24" s="307" t="s">
        <v>241</v>
      </c>
      <c r="C24" s="308"/>
      <c r="D24" s="113">
        <v>5.1878354203935597</v>
      </c>
      <c r="E24" s="115">
        <v>87</v>
      </c>
      <c r="F24" s="114">
        <v>78</v>
      </c>
      <c r="G24" s="114">
        <v>117</v>
      </c>
      <c r="H24" s="114">
        <v>78</v>
      </c>
      <c r="I24" s="140">
        <v>81</v>
      </c>
      <c r="J24" s="115">
        <v>6</v>
      </c>
      <c r="K24" s="116">
        <v>7.4074074074074074</v>
      </c>
    </row>
    <row r="25" spans="1:11" ht="14.1" customHeight="1" x14ac:dyDescent="0.2">
      <c r="A25" s="306">
        <v>25</v>
      </c>
      <c r="B25" s="307" t="s">
        <v>242</v>
      </c>
      <c r="C25" s="308"/>
      <c r="D25" s="113">
        <v>7.2152653548002386</v>
      </c>
      <c r="E25" s="115">
        <v>121</v>
      </c>
      <c r="F25" s="114">
        <v>103</v>
      </c>
      <c r="G25" s="114">
        <v>151</v>
      </c>
      <c r="H25" s="114">
        <v>103</v>
      </c>
      <c r="I25" s="140">
        <v>116</v>
      </c>
      <c r="J25" s="115">
        <v>5</v>
      </c>
      <c r="K25" s="116">
        <v>4.3103448275862073</v>
      </c>
    </row>
    <row r="26" spans="1:11" ht="14.1" customHeight="1" x14ac:dyDescent="0.2">
      <c r="A26" s="306">
        <v>26</v>
      </c>
      <c r="B26" s="307" t="s">
        <v>243</v>
      </c>
      <c r="C26" s="308"/>
      <c r="D26" s="113">
        <v>3.4585569469290398</v>
      </c>
      <c r="E26" s="115">
        <v>58</v>
      </c>
      <c r="F26" s="114">
        <v>26</v>
      </c>
      <c r="G26" s="114">
        <v>38</v>
      </c>
      <c r="H26" s="114">
        <v>46</v>
      </c>
      <c r="I26" s="140">
        <v>48</v>
      </c>
      <c r="J26" s="115">
        <v>10</v>
      </c>
      <c r="K26" s="116">
        <v>20.833333333333332</v>
      </c>
    </row>
    <row r="27" spans="1:11" ht="14.1" customHeight="1" x14ac:dyDescent="0.2">
      <c r="A27" s="306">
        <v>27</v>
      </c>
      <c r="B27" s="307" t="s">
        <v>244</v>
      </c>
      <c r="C27" s="308"/>
      <c r="D27" s="113">
        <v>2.8026237328562909</v>
      </c>
      <c r="E27" s="115">
        <v>47</v>
      </c>
      <c r="F27" s="114">
        <v>65</v>
      </c>
      <c r="G27" s="114">
        <v>36</v>
      </c>
      <c r="H27" s="114">
        <v>35</v>
      </c>
      <c r="I27" s="140">
        <v>36</v>
      </c>
      <c r="J27" s="115">
        <v>11</v>
      </c>
      <c r="K27" s="116">
        <v>30.555555555555557</v>
      </c>
    </row>
    <row r="28" spans="1:11" ht="14.1" customHeight="1" x14ac:dyDescent="0.2">
      <c r="A28" s="306">
        <v>28</v>
      </c>
      <c r="B28" s="307" t="s">
        <v>245</v>
      </c>
      <c r="C28" s="308"/>
      <c r="D28" s="113">
        <v>0.17889087656529518</v>
      </c>
      <c r="E28" s="115">
        <v>3</v>
      </c>
      <c r="F28" s="114">
        <v>14</v>
      </c>
      <c r="G28" s="114">
        <v>17</v>
      </c>
      <c r="H28" s="114">
        <v>16</v>
      </c>
      <c r="I28" s="140">
        <v>15</v>
      </c>
      <c r="J28" s="115">
        <v>-12</v>
      </c>
      <c r="K28" s="116">
        <v>-80</v>
      </c>
    </row>
    <row r="29" spans="1:11" ht="14.1" customHeight="1" x14ac:dyDescent="0.2">
      <c r="A29" s="306">
        <v>29</v>
      </c>
      <c r="B29" s="307" t="s">
        <v>246</v>
      </c>
      <c r="C29" s="308"/>
      <c r="D29" s="113">
        <v>3.5181872391174718</v>
      </c>
      <c r="E29" s="115">
        <v>59</v>
      </c>
      <c r="F29" s="114">
        <v>52</v>
      </c>
      <c r="G29" s="114">
        <v>56</v>
      </c>
      <c r="H29" s="114">
        <v>42</v>
      </c>
      <c r="I29" s="140">
        <v>47</v>
      </c>
      <c r="J29" s="115">
        <v>12</v>
      </c>
      <c r="K29" s="116">
        <v>25.531914893617021</v>
      </c>
    </row>
    <row r="30" spans="1:11" ht="14.1" customHeight="1" x14ac:dyDescent="0.2">
      <c r="A30" s="306" t="s">
        <v>247</v>
      </c>
      <c r="B30" s="307" t="s">
        <v>248</v>
      </c>
      <c r="C30" s="308"/>
      <c r="D30" s="113" t="s">
        <v>513</v>
      </c>
      <c r="E30" s="115" t="s">
        <v>513</v>
      </c>
      <c r="F30" s="114">
        <v>12</v>
      </c>
      <c r="G30" s="114">
        <v>22</v>
      </c>
      <c r="H30" s="114">
        <v>14</v>
      </c>
      <c r="I30" s="140" t="s">
        <v>513</v>
      </c>
      <c r="J30" s="115" t="s">
        <v>513</v>
      </c>
      <c r="K30" s="116" t="s">
        <v>513</v>
      </c>
    </row>
    <row r="31" spans="1:11" ht="14.1" customHeight="1" x14ac:dyDescent="0.2">
      <c r="A31" s="306" t="s">
        <v>249</v>
      </c>
      <c r="B31" s="307" t="s">
        <v>250</v>
      </c>
      <c r="C31" s="308"/>
      <c r="D31" s="113">
        <v>1.7889087656529516</v>
      </c>
      <c r="E31" s="115">
        <v>30</v>
      </c>
      <c r="F31" s="114">
        <v>40</v>
      </c>
      <c r="G31" s="114">
        <v>28</v>
      </c>
      <c r="H31" s="114">
        <v>28</v>
      </c>
      <c r="I31" s="140">
        <v>35</v>
      </c>
      <c r="J31" s="115">
        <v>-5</v>
      </c>
      <c r="K31" s="116">
        <v>-14.285714285714286</v>
      </c>
    </row>
    <row r="32" spans="1:11" ht="14.1" customHeight="1" x14ac:dyDescent="0.2">
      <c r="A32" s="306">
        <v>31</v>
      </c>
      <c r="B32" s="307" t="s">
        <v>251</v>
      </c>
      <c r="C32" s="308"/>
      <c r="D32" s="113">
        <v>0.47704233750745378</v>
      </c>
      <c r="E32" s="115">
        <v>8</v>
      </c>
      <c r="F32" s="114">
        <v>6</v>
      </c>
      <c r="G32" s="114">
        <v>4</v>
      </c>
      <c r="H32" s="114">
        <v>7</v>
      </c>
      <c r="I32" s="140">
        <v>7</v>
      </c>
      <c r="J32" s="115">
        <v>1</v>
      </c>
      <c r="K32" s="116">
        <v>14.285714285714286</v>
      </c>
    </row>
    <row r="33" spans="1:11" ht="14.1" customHeight="1" x14ac:dyDescent="0.2">
      <c r="A33" s="306">
        <v>32</v>
      </c>
      <c r="B33" s="307" t="s">
        <v>252</v>
      </c>
      <c r="C33" s="308"/>
      <c r="D33" s="113">
        <v>3.6374478234943353</v>
      </c>
      <c r="E33" s="115">
        <v>61</v>
      </c>
      <c r="F33" s="114">
        <v>103</v>
      </c>
      <c r="G33" s="114">
        <v>59</v>
      </c>
      <c r="H33" s="114">
        <v>56</v>
      </c>
      <c r="I33" s="140">
        <v>46</v>
      </c>
      <c r="J33" s="115">
        <v>15</v>
      </c>
      <c r="K33" s="116">
        <v>32.608695652173914</v>
      </c>
    </row>
    <row r="34" spans="1:11" ht="14.1" customHeight="1" x14ac:dyDescent="0.2">
      <c r="A34" s="306">
        <v>33</v>
      </c>
      <c r="B34" s="307" t="s">
        <v>253</v>
      </c>
      <c r="C34" s="308"/>
      <c r="D34" s="113">
        <v>2.0870602265951104</v>
      </c>
      <c r="E34" s="115">
        <v>35</v>
      </c>
      <c r="F34" s="114">
        <v>30</v>
      </c>
      <c r="G34" s="114">
        <v>16</v>
      </c>
      <c r="H34" s="114">
        <v>39</v>
      </c>
      <c r="I34" s="140">
        <v>28</v>
      </c>
      <c r="J34" s="115">
        <v>7</v>
      </c>
      <c r="K34" s="116">
        <v>25</v>
      </c>
    </row>
    <row r="35" spans="1:11" ht="14.1" customHeight="1" x14ac:dyDescent="0.2">
      <c r="A35" s="306">
        <v>34</v>
      </c>
      <c r="B35" s="307" t="s">
        <v>254</v>
      </c>
      <c r="C35" s="308"/>
      <c r="D35" s="113">
        <v>2.2659511031604054</v>
      </c>
      <c r="E35" s="115">
        <v>38</v>
      </c>
      <c r="F35" s="114">
        <v>22</v>
      </c>
      <c r="G35" s="114">
        <v>29</v>
      </c>
      <c r="H35" s="114">
        <v>29</v>
      </c>
      <c r="I35" s="140">
        <v>43</v>
      </c>
      <c r="J35" s="115">
        <v>-5</v>
      </c>
      <c r="K35" s="116">
        <v>-11.627906976744185</v>
      </c>
    </row>
    <row r="36" spans="1:11" ht="14.1" customHeight="1" x14ac:dyDescent="0.2">
      <c r="A36" s="306">
        <v>41</v>
      </c>
      <c r="B36" s="307" t="s">
        <v>255</v>
      </c>
      <c r="C36" s="308"/>
      <c r="D36" s="113">
        <v>0.23852116875372689</v>
      </c>
      <c r="E36" s="115">
        <v>4</v>
      </c>
      <c r="F36" s="114" t="s">
        <v>513</v>
      </c>
      <c r="G36" s="114">
        <v>4</v>
      </c>
      <c r="H36" s="114">
        <v>7</v>
      </c>
      <c r="I36" s="140">
        <v>3</v>
      </c>
      <c r="J36" s="115">
        <v>1</v>
      </c>
      <c r="K36" s="116">
        <v>33.333333333333336</v>
      </c>
    </row>
    <row r="37" spans="1:11" ht="14.1" customHeight="1" x14ac:dyDescent="0.2">
      <c r="A37" s="306">
        <v>42</v>
      </c>
      <c r="B37" s="307" t="s">
        <v>256</v>
      </c>
      <c r="C37" s="308"/>
      <c r="D37" s="113" t="s">
        <v>513</v>
      </c>
      <c r="E37" s="115" t="s">
        <v>513</v>
      </c>
      <c r="F37" s="114" t="s">
        <v>513</v>
      </c>
      <c r="G37" s="114">
        <v>6</v>
      </c>
      <c r="H37" s="114" t="s">
        <v>513</v>
      </c>
      <c r="I37" s="140" t="s">
        <v>513</v>
      </c>
      <c r="J37" s="115" t="s">
        <v>513</v>
      </c>
      <c r="K37" s="116" t="s">
        <v>513</v>
      </c>
    </row>
    <row r="38" spans="1:11" ht="14.1" customHeight="1" x14ac:dyDescent="0.2">
      <c r="A38" s="306">
        <v>43</v>
      </c>
      <c r="B38" s="307" t="s">
        <v>257</v>
      </c>
      <c r="C38" s="308"/>
      <c r="D38" s="113">
        <v>0.77519379844961245</v>
      </c>
      <c r="E38" s="115">
        <v>13</v>
      </c>
      <c r="F38" s="114">
        <v>18</v>
      </c>
      <c r="G38" s="114">
        <v>6</v>
      </c>
      <c r="H38" s="114">
        <v>12</v>
      </c>
      <c r="I38" s="140">
        <v>9</v>
      </c>
      <c r="J38" s="115">
        <v>4</v>
      </c>
      <c r="K38" s="116">
        <v>44.444444444444443</v>
      </c>
    </row>
    <row r="39" spans="1:11" ht="14.1" customHeight="1" x14ac:dyDescent="0.2">
      <c r="A39" s="306">
        <v>51</v>
      </c>
      <c r="B39" s="307" t="s">
        <v>258</v>
      </c>
      <c r="C39" s="308"/>
      <c r="D39" s="113">
        <v>8.6463923673225995</v>
      </c>
      <c r="E39" s="115">
        <v>145</v>
      </c>
      <c r="F39" s="114">
        <v>106</v>
      </c>
      <c r="G39" s="114">
        <v>146</v>
      </c>
      <c r="H39" s="114">
        <v>128</v>
      </c>
      <c r="I39" s="140">
        <v>160</v>
      </c>
      <c r="J39" s="115">
        <v>-15</v>
      </c>
      <c r="K39" s="116">
        <v>-9.375</v>
      </c>
    </row>
    <row r="40" spans="1:11" ht="14.1" customHeight="1" x14ac:dyDescent="0.2">
      <c r="A40" s="306" t="s">
        <v>259</v>
      </c>
      <c r="B40" s="307" t="s">
        <v>260</v>
      </c>
      <c r="C40" s="308"/>
      <c r="D40" s="113">
        <v>8.1097197376267136</v>
      </c>
      <c r="E40" s="115">
        <v>136</v>
      </c>
      <c r="F40" s="114">
        <v>102</v>
      </c>
      <c r="G40" s="114">
        <v>140</v>
      </c>
      <c r="H40" s="114">
        <v>123</v>
      </c>
      <c r="I40" s="140">
        <v>156</v>
      </c>
      <c r="J40" s="115">
        <v>-20</v>
      </c>
      <c r="K40" s="116">
        <v>-12.820512820512821</v>
      </c>
    </row>
    <row r="41" spans="1:11" ht="14.1" customHeight="1" x14ac:dyDescent="0.2">
      <c r="A41" s="306"/>
      <c r="B41" s="307" t="s">
        <v>261</v>
      </c>
      <c r="C41" s="308"/>
      <c r="D41" s="113">
        <v>7.7519379844961236</v>
      </c>
      <c r="E41" s="115">
        <v>130</v>
      </c>
      <c r="F41" s="114">
        <v>83</v>
      </c>
      <c r="G41" s="114">
        <v>130</v>
      </c>
      <c r="H41" s="114">
        <v>113</v>
      </c>
      <c r="I41" s="140">
        <v>138</v>
      </c>
      <c r="J41" s="115">
        <v>-8</v>
      </c>
      <c r="K41" s="116">
        <v>-5.7971014492753623</v>
      </c>
    </row>
    <row r="42" spans="1:11" ht="14.1" customHeight="1" x14ac:dyDescent="0.2">
      <c r="A42" s="306">
        <v>52</v>
      </c>
      <c r="B42" s="307" t="s">
        <v>262</v>
      </c>
      <c r="C42" s="308"/>
      <c r="D42" s="113">
        <v>3.9952295766249253</v>
      </c>
      <c r="E42" s="115">
        <v>67</v>
      </c>
      <c r="F42" s="114">
        <v>54</v>
      </c>
      <c r="G42" s="114">
        <v>67</v>
      </c>
      <c r="H42" s="114">
        <v>58</v>
      </c>
      <c r="I42" s="140">
        <v>79</v>
      </c>
      <c r="J42" s="115">
        <v>-12</v>
      </c>
      <c r="K42" s="116">
        <v>-15.189873417721518</v>
      </c>
    </row>
    <row r="43" spans="1:11" ht="14.1" customHeight="1" x14ac:dyDescent="0.2">
      <c r="A43" s="306" t="s">
        <v>263</v>
      </c>
      <c r="B43" s="307" t="s">
        <v>264</v>
      </c>
      <c r="C43" s="308"/>
      <c r="D43" s="113">
        <v>3.7567084078711988</v>
      </c>
      <c r="E43" s="115">
        <v>63</v>
      </c>
      <c r="F43" s="114">
        <v>49</v>
      </c>
      <c r="G43" s="114">
        <v>55</v>
      </c>
      <c r="H43" s="114">
        <v>52</v>
      </c>
      <c r="I43" s="140">
        <v>72</v>
      </c>
      <c r="J43" s="115">
        <v>-9</v>
      </c>
      <c r="K43" s="116">
        <v>-12.5</v>
      </c>
    </row>
    <row r="44" spans="1:11" ht="14.1" customHeight="1" x14ac:dyDescent="0.2">
      <c r="A44" s="306">
        <v>53</v>
      </c>
      <c r="B44" s="307" t="s">
        <v>265</v>
      </c>
      <c r="C44" s="308"/>
      <c r="D44" s="113">
        <v>0.7155635062611807</v>
      </c>
      <c r="E44" s="115">
        <v>12</v>
      </c>
      <c r="F44" s="114">
        <v>11</v>
      </c>
      <c r="G44" s="114">
        <v>9</v>
      </c>
      <c r="H44" s="114">
        <v>8</v>
      </c>
      <c r="I44" s="140">
        <v>4</v>
      </c>
      <c r="J44" s="115">
        <v>8</v>
      </c>
      <c r="K44" s="116">
        <v>200</v>
      </c>
    </row>
    <row r="45" spans="1:11" ht="14.1" customHeight="1" x14ac:dyDescent="0.2">
      <c r="A45" s="306" t="s">
        <v>266</v>
      </c>
      <c r="B45" s="307" t="s">
        <v>267</v>
      </c>
      <c r="C45" s="308"/>
      <c r="D45" s="113">
        <v>0.7155635062611807</v>
      </c>
      <c r="E45" s="115">
        <v>12</v>
      </c>
      <c r="F45" s="114">
        <v>10</v>
      </c>
      <c r="G45" s="114">
        <v>9</v>
      </c>
      <c r="H45" s="114">
        <v>7</v>
      </c>
      <c r="I45" s="140">
        <v>4</v>
      </c>
      <c r="J45" s="115">
        <v>8</v>
      </c>
      <c r="K45" s="116">
        <v>200</v>
      </c>
    </row>
    <row r="46" spans="1:11" ht="14.1" customHeight="1" x14ac:dyDescent="0.2">
      <c r="A46" s="306">
        <v>54</v>
      </c>
      <c r="B46" s="307" t="s">
        <v>268</v>
      </c>
      <c r="C46" s="308"/>
      <c r="D46" s="113">
        <v>2.0870602265951104</v>
      </c>
      <c r="E46" s="115">
        <v>35</v>
      </c>
      <c r="F46" s="114">
        <v>28</v>
      </c>
      <c r="G46" s="114">
        <v>28</v>
      </c>
      <c r="H46" s="114">
        <v>21</v>
      </c>
      <c r="I46" s="140">
        <v>36</v>
      </c>
      <c r="J46" s="115">
        <v>-1</v>
      </c>
      <c r="K46" s="116">
        <v>-2.7777777777777777</v>
      </c>
    </row>
    <row r="47" spans="1:11" ht="14.1" customHeight="1" x14ac:dyDescent="0.2">
      <c r="A47" s="306">
        <v>61</v>
      </c>
      <c r="B47" s="307" t="s">
        <v>269</v>
      </c>
      <c r="C47" s="308"/>
      <c r="D47" s="113">
        <v>0.89445438282647582</v>
      </c>
      <c r="E47" s="115">
        <v>15</v>
      </c>
      <c r="F47" s="114">
        <v>17</v>
      </c>
      <c r="G47" s="114">
        <v>27</v>
      </c>
      <c r="H47" s="114">
        <v>30</v>
      </c>
      <c r="I47" s="140">
        <v>30</v>
      </c>
      <c r="J47" s="115">
        <v>-15</v>
      </c>
      <c r="K47" s="116">
        <v>-50</v>
      </c>
    </row>
    <row r="48" spans="1:11" ht="14.1" customHeight="1" x14ac:dyDescent="0.2">
      <c r="A48" s="306">
        <v>62</v>
      </c>
      <c r="B48" s="307" t="s">
        <v>270</v>
      </c>
      <c r="C48" s="308"/>
      <c r="D48" s="113">
        <v>5.4263565891472867</v>
      </c>
      <c r="E48" s="115">
        <v>91</v>
      </c>
      <c r="F48" s="114">
        <v>83</v>
      </c>
      <c r="G48" s="114">
        <v>120</v>
      </c>
      <c r="H48" s="114">
        <v>121</v>
      </c>
      <c r="I48" s="140">
        <v>92</v>
      </c>
      <c r="J48" s="115">
        <v>-1</v>
      </c>
      <c r="K48" s="116">
        <v>-1.0869565217391304</v>
      </c>
    </row>
    <row r="49" spans="1:11" ht="14.1" customHeight="1" x14ac:dyDescent="0.2">
      <c r="A49" s="306">
        <v>63</v>
      </c>
      <c r="B49" s="307" t="s">
        <v>271</v>
      </c>
      <c r="C49" s="308"/>
      <c r="D49" s="113">
        <v>2.5044722719141324</v>
      </c>
      <c r="E49" s="115">
        <v>42</v>
      </c>
      <c r="F49" s="114">
        <v>42</v>
      </c>
      <c r="G49" s="114">
        <v>40</v>
      </c>
      <c r="H49" s="114">
        <v>49</v>
      </c>
      <c r="I49" s="140">
        <v>49</v>
      </c>
      <c r="J49" s="115">
        <v>-7</v>
      </c>
      <c r="K49" s="116">
        <v>-14.285714285714286</v>
      </c>
    </row>
    <row r="50" spans="1:11" ht="14.1" customHeight="1" x14ac:dyDescent="0.2">
      <c r="A50" s="306" t="s">
        <v>272</v>
      </c>
      <c r="B50" s="307" t="s">
        <v>273</v>
      </c>
      <c r="C50" s="308"/>
      <c r="D50" s="113">
        <v>0.65593321407274896</v>
      </c>
      <c r="E50" s="115">
        <v>11</v>
      </c>
      <c r="F50" s="114">
        <v>11</v>
      </c>
      <c r="G50" s="114">
        <v>15</v>
      </c>
      <c r="H50" s="114">
        <v>19</v>
      </c>
      <c r="I50" s="140">
        <v>9</v>
      </c>
      <c r="J50" s="115">
        <v>2</v>
      </c>
      <c r="K50" s="116">
        <v>22.222222222222221</v>
      </c>
    </row>
    <row r="51" spans="1:11" ht="14.1" customHeight="1" x14ac:dyDescent="0.2">
      <c r="A51" s="306" t="s">
        <v>274</v>
      </c>
      <c r="B51" s="307" t="s">
        <v>275</v>
      </c>
      <c r="C51" s="308"/>
      <c r="D51" s="113">
        <v>1.5503875968992249</v>
      </c>
      <c r="E51" s="115">
        <v>26</v>
      </c>
      <c r="F51" s="114">
        <v>27</v>
      </c>
      <c r="G51" s="114">
        <v>24</v>
      </c>
      <c r="H51" s="114">
        <v>28</v>
      </c>
      <c r="I51" s="140">
        <v>35</v>
      </c>
      <c r="J51" s="115">
        <v>-9</v>
      </c>
      <c r="K51" s="116">
        <v>-25.714285714285715</v>
      </c>
    </row>
    <row r="52" spans="1:11" ht="14.1" customHeight="1" x14ac:dyDescent="0.2">
      <c r="A52" s="306">
        <v>71</v>
      </c>
      <c r="B52" s="307" t="s">
        <v>276</v>
      </c>
      <c r="C52" s="308"/>
      <c r="D52" s="113">
        <v>9.6004770423375074</v>
      </c>
      <c r="E52" s="115">
        <v>161</v>
      </c>
      <c r="F52" s="114">
        <v>103</v>
      </c>
      <c r="G52" s="114">
        <v>177</v>
      </c>
      <c r="H52" s="114">
        <v>125</v>
      </c>
      <c r="I52" s="140">
        <v>135</v>
      </c>
      <c r="J52" s="115">
        <v>26</v>
      </c>
      <c r="K52" s="116">
        <v>19.25925925925926</v>
      </c>
    </row>
    <row r="53" spans="1:11" ht="14.1" customHeight="1" x14ac:dyDescent="0.2">
      <c r="A53" s="306" t="s">
        <v>277</v>
      </c>
      <c r="B53" s="307" t="s">
        <v>278</v>
      </c>
      <c r="C53" s="308"/>
      <c r="D53" s="113">
        <v>2.1466905187835419</v>
      </c>
      <c r="E53" s="115">
        <v>36</v>
      </c>
      <c r="F53" s="114">
        <v>23</v>
      </c>
      <c r="G53" s="114">
        <v>37</v>
      </c>
      <c r="H53" s="114">
        <v>28</v>
      </c>
      <c r="I53" s="140">
        <v>31</v>
      </c>
      <c r="J53" s="115">
        <v>5</v>
      </c>
      <c r="K53" s="116">
        <v>16.129032258064516</v>
      </c>
    </row>
    <row r="54" spans="1:11" ht="14.1" customHeight="1" x14ac:dyDescent="0.2">
      <c r="A54" s="306" t="s">
        <v>279</v>
      </c>
      <c r="B54" s="307" t="s">
        <v>280</v>
      </c>
      <c r="C54" s="308"/>
      <c r="D54" s="113">
        <v>6.2611806797853307</v>
      </c>
      <c r="E54" s="115">
        <v>105</v>
      </c>
      <c r="F54" s="114">
        <v>67</v>
      </c>
      <c r="G54" s="114">
        <v>109</v>
      </c>
      <c r="H54" s="114">
        <v>71</v>
      </c>
      <c r="I54" s="140">
        <v>89</v>
      </c>
      <c r="J54" s="115">
        <v>16</v>
      </c>
      <c r="K54" s="116">
        <v>17.977528089887642</v>
      </c>
    </row>
    <row r="55" spans="1:11" ht="14.1" customHeight="1" x14ac:dyDescent="0.2">
      <c r="A55" s="306">
        <v>72</v>
      </c>
      <c r="B55" s="307" t="s">
        <v>281</v>
      </c>
      <c r="C55" s="308"/>
      <c r="D55" s="113">
        <v>3.2200357781753133</v>
      </c>
      <c r="E55" s="115">
        <v>54</v>
      </c>
      <c r="F55" s="114">
        <v>40</v>
      </c>
      <c r="G55" s="114">
        <v>23</v>
      </c>
      <c r="H55" s="114">
        <v>29</v>
      </c>
      <c r="I55" s="140">
        <v>24</v>
      </c>
      <c r="J55" s="115">
        <v>30</v>
      </c>
      <c r="K55" s="116">
        <v>125</v>
      </c>
    </row>
    <row r="56" spans="1:11" ht="14.1" customHeight="1" x14ac:dyDescent="0.2">
      <c r="A56" s="306" t="s">
        <v>282</v>
      </c>
      <c r="B56" s="307" t="s">
        <v>283</v>
      </c>
      <c r="C56" s="308"/>
      <c r="D56" s="113">
        <v>0.7155635062611807</v>
      </c>
      <c r="E56" s="115">
        <v>12</v>
      </c>
      <c r="F56" s="114">
        <v>13</v>
      </c>
      <c r="G56" s="114">
        <v>8</v>
      </c>
      <c r="H56" s="114">
        <v>9</v>
      </c>
      <c r="I56" s="140">
        <v>11</v>
      </c>
      <c r="J56" s="115">
        <v>1</v>
      </c>
      <c r="K56" s="116">
        <v>9.0909090909090917</v>
      </c>
    </row>
    <row r="57" spans="1:11" ht="14.1" customHeight="1" x14ac:dyDescent="0.2">
      <c r="A57" s="306" t="s">
        <v>284</v>
      </c>
      <c r="B57" s="307" t="s">
        <v>285</v>
      </c>
      <c r="C57" s="308"/>
      <c r="D57" s="113">
        <v>1.6100178890876566</v>
      </c>
      <c r="E57" s="115">
        <v>27</v>
      </c>
      <c r="F57" s="114">
        <v>22</v>
      </c>
      <c r="G57" s="114">
        <v>10</v>
      </c>
      <c r="H57" s="114">
        <v>13</v>
      </c>
      <c r="I57" s="140">
        <v>9</v>
      </c>
      <c r="J57" s="115">
        <v>18</v>
      </c>
      <c r="K57" s="116">
        <v>200</v>
      </c>
    </row>
    <row r="58" spans="1:11" ht="14.1" customHeight="1" x14ac:dyDescent="0.2">
      <c r="A58" s="306">
        <v>73</v>
      </c>
      <c r="B58" s="307" t="s">
        <v>286</v>
      </c>
      <c r="C58" s="308"/>
      <c r="D58" s="113">
        <v>3.3392963625521763</v>
      </c>
      <c r="E58" s="115">
        <v>56</v>
      </c>
      <c r="F58" s="114">
        <v>25</v>
      </c>
      <c r="G58" s="114">
        <v>29</v>
      </c>
      <c r="H58" s="114">
        <v>21</v>
      </c>
      <c r="I58" s="140">
        <v>31</v>
      </c>
      <c r="J58" s="115">
        <v>25</v>
      </c>
      <c r="K58" s="116">
        <v>80.645161290322577</v>
      </c>
    </row>
    <row r="59" spans="1:11" ht="14.1" customHeight="1" x14ac:dyDescent="0.2">
      <c r="A59" s="306" t="s">
        <v>287</v>
      </c>
      <c r="B59" s="307" t="s">
        <v>288</v>
      </c>
      <c r="C59" s="308"/>
      <c r="D59" s="113">
        <v>3.2200357781753133</v>
      </c>
      <c r="E59" s="115">
        <v>54</v>
      </c>
      <c r="F59" s="114">
        <v>17</v>
      </c>
      <c r="G59" s="114">
        <v>24</v>
      </c>
      <c r="H59" s="114">
        <v>19</v>
      </c>
      <c r="I59" s="140">
        <v>28</v>
      </c>
      <c r="J59" s="115">
        <v>26</v>
      </c>
      <c r="K59" s="116">
        <v>92.857142857142861</v>
      </c>
    </row>
    <row r="60" spans="1:11" ht="14.1" customHeight="1" x14ac:dyDescent="0.2">
      <c r="A60" s="306">
        <v>81</v>
      </c>
      <c r="B60" s="307" t="s">
        <v>289</v>
      </c>
      <c r="C60" s="308"/>
      <c r="D60" s="113">
        <v>5.1878354203935597</v>
      </c>
      <c r="E60" s="115">
        <v>87</v>
      </c>
      <c r="F60" s="114">
        <v>77</v>
      </c>
      <c r="G60" s="114">
        <v>90</v>
      </c>
      <c r="H60" s="114">
        <v>109</v>
      </c>
      <c r="I60" s="140">
        <v>97</v>
      </c>
      <c r="J60" s="115">
        <v>-10</v>
      </c>
      <c r="K60" s="116">
        <v>-10.309278350515465</v>
      </c>
    </row>
    <row r="61" spans="1:11" ht="14.1" customHeight="1" x14ac:dyDescent="0.2">
      <c r="A61" s="306" t="s">
        <v>290</v>
      </c>
      <c r="B61" s="307" t="s">
        <v>291</v>
      </c>
      <c r="C61" s="308"/>
      <c r="D61" s="113">
        <v>1.4907573047107932</v>
      </c>
      <c r="E61" s="115">
        <v>25</v>
      </c>
      <c r="F61" s="114">
        <v>12</v>
      </c>
      <c r="G61" s="114">
        <v>24</v>
      </c>
      <c r="H61" s="114">
        <v>36</v>
      </c>
      <c r="I61" s="140">
        <v>40</v>
      </c>
      <c r="J61" s="115">
        <v>-15</v>
      </c>
      <c r="K61" s="116">
        <v>-37.5</v>
      </c>
    </row>
    <row r="62" spans="1:11" ht="14.1" customHeight="1" x14ac:dyDescent="0.2">
      <c r="A62" s="306" t="s">
        <v>292</v>
      </c>
      <c r="B62" s="307" t="s">
        <v>293</v>
      </c>
      <c r="C62" s="308"/>
      <c r="D62" s="113">
        <v>2.0870602265951104</v>
      </c>
      <c r="E62" s="115">
        <v>35</v>
      </c>
      <c r="F62" s="114">
        <v>34</v>
      </c>
      <c r="G62" s="114">
        <v>31</v>
      </c>
      <c r="H62" s="114">
        <v>38</v>
      </c>
      <c r="I62" s="140">
        <v>29</v>
      </c>
      <c r="J62" s="115">
        <v>6</v>
      </c>
      <c r="K62" s="116">
        <v>20.689655172413794</v>
      </c>
    </row>
    <row r="63" spans="1:11" ht="14.1" customHeight="1" x14ac:dyDescent="0.2">
      <c r="A63" s="306"/>
      <c r="B63" s="307" t="s">
        <v>294</v>
      </c>
      <c r="C63" s="308"/>
      <c r="D63" s="113">
        <v>2.0274299344066784</v>
      </c>
      <c r="E63" s="115">
        <v>34</v>
      </c>
      <c r="F63" s="114">
        <v>32</v>
      </c>
      <c r="G63" s="114">
        <v>30</v>
      </c>
      <c r="H63" s="114">
        <v>34</v>
      </c>
      <c r="I63" s="140">
        <v>25</v>
      </c>
      <c r="J63" s="115">
        <v>9</v>
      </c>
      <c r="K63" s="116">
        <v>36</v>
      </c>
    </row>
    <row r="64" spans="1:11" ht="14.1" customHeight="1" x14ac:dyDescent="0.2">
      <c r="A64" s="306" t="s">
        <v>295</v>
      </c>
      <c r="B64" s="307" t="s">
        <v>296</v>
      </c>
      <c r="C64" s="308"/>
      <c r="D64" s="113">
        <v>0.7155635062611807</v>
      </c>
      <c r="E64" s="115">
        <v>12</v>
      </c>
      <c r="F64" s="114">
        <v>17</v>
      </c>
      <c r="G64" s="114">
        <v>23</v>
      </c>
      <c r="H64" s="114">
        <v>15</v>
      </c>
      <c r="I64" s="140">
        <v>16</v>
      </c>
      <c r="J64" s="115">
        <v>-4</v>
      </c>
      <c r="K64" s="116">
        <v>-25</v>
      </c>
    </row>
    <row r="65" spans="1:11" ht="14.1" customHeight="1" x14ac:dyDescent="0.2">
      <c r="A65" s="306" t="s">
        <v>297</v>
      </c>
      <c r="B65" s="307" t="s">
        <v>298</v>
      </c>
      <c r="C65" s="308"/>
      <c r="D65" s="113">
        <v>0.23852116875372689</v>
      </c>
      <c r="E65" s="115">
        <v>4</v>
      </c>
      <c r="F65" s="114">
        <v>10</v>
      </c>
      <c r="G65" s="114">
        <v>7</v>
      </c>
      <c r="H65" s="114">
        <v>15</v>
      </c>
      <c r="I65" s="140">
        <v>5</v>
      </c>
      <c r="J65" s="115">
        <v>-1</v>
      </c>
      <c r="K65" s="116">
        <v>-20</v>
      </c>
    </row>
    <row r="66" spans="1:11" ht="14.1" customHeight="1" x14ac:dyDescent="0.2">
      <c r="A66" s="306">
        <v>82</v>
      </c>
      <c r="B66" s="307" t="s">
        <v>299</v>
      </c>
      <c r="C66" s="308"/>
      <c r="D66" s="113">
        <v>5.2474657125819917</v>
      </c>
      <c r="E66" s="115">
        <v>88</v>
      </c>
      <c r="F66" s="114">
        <v>76</v>
      </c>
      <c r="G66" s="114">
        <v>136</v>
      </c>
      <c r="H66" s="114">
        <v>65</v>
      </c>
      <c r="I66" s="140">
        <v>62</v>
      </c>
      <c r="J66" s="115">
        <v>26</v>
      </c>
      <c r="K66" s="116">
        <v>41.935483870967744</v>
      </c>
    </row>
    <row r="67" spans="1:11" ht="14.1" customHeight="1" x14ac:dyDescent="0.2">
      <c r="A67" s="306" t="s">
        <v>300</v>
      </c>
      <c r="B67" s="307" t="s">
        <v>301</v>
      </c>
      <c r="C67" s="308"/>
      <c r="D67" s="113">
        <v>3.3989266547406083</v>
      </c>
      <c r="E67" s="115">
        <v>57</v>
      </c>
      <c r="F67" s="114">
        <v>62</v>
      </c>
      <c r="G67" s="114">
        <v>114</v>
      </c>
      <c r="H67" s="114">
        <v>52</v>
      </c>
      <c r="I67" s="140">
        <v>42</v>
      </c>
      <c r="J67" s="115">
        <v>15</v>
      </c>
      <c r="K67" s="116">
        <v>35.714285714285715</v>
      </c>
    </row>
    <row r="68" spans="1:11" ht="14.1" customHeight="1" x14ac:dyDescent="0.2">
      <c r="A68" s="306" t="s">
        <v>302</v>
      </c>
      <c r="B68" s="307" t="s">
        <v>303</v>
      </c>
      <c r="C68" s="308"/>
      <c r="D68" s="113">
        <v>0.77519379844961245</v>
      </c>
      <c r="E68" s="115">
        <v>13</v>
      </c>
      <c r="F68" s="114">
        <v>4</v>
      </c>
      <c r="G68" s="114">
        <v>13</v>
      </c>
      <c r="H68" s="114">
        <v>6</v>
      </c>
      <c r="I68" s="140">
        <v>6</v>
      </c>
      <c r="J68" s="115">
        <v>7</v>
      </c>
      <c r="K68" s="116">
        <v>116.66666666666667</v>
      </c>
    </row>
    <row r="69" spans="1:11" ht="14.1" customHeight="1" x14ac:dyDescent="0.2">
      <c r="A69" s="306">
        <v>83</v>
      </c>
      <c r="B69" s="307" t="s">
        <v>304</v>
      </c>
      <c r="C69" s="308"/>
      <c r="D69" s="113">
        <v>10.256410256410257</v>
      </c>
      <c r="E69" s="115">
        <v>172</v>
      </c>
      <c r="F69" s="114">
        <v>110</v>
      </c>
      <c r="G69" s="114">
        <v>194</v>
      </c>
      <c r="H69" s="114">
        <v>133</v>
      </c>
      <c r="I69" s="140">
        <v>129</v>
      </c>
      <c r="J69" s="115">
        <v>43</v>
      </c>
      <c r="K69" s="116">
        <v>33.333333333333336</v>
      </c>
    </row>
    <row r="70" spans="1:11" ht="14.1" customHeight="1" x14ac:dyDescent="0.2">
      <c r="A70" s="306" t="s">
        <v>305</v>
      </c>
      <c r="B70" s="307" t="s">
        <v>306</v>
      </c>
      <c r="C70" s="308"/>
      <c r="D70" s="113">
        <v>7.2748956469886705</v>
      </c>
      <c r="E70" s="115">
        <v>122</v>
      </c>
      <c r="F70" s="114">
        <v>70</v>
      </c>
      <c r="G70" s="114">
        <v>144</v>
      </c>
      <c r="H70" s="114">
        <v>78</v>
      </c>
      <c r="I70" s="140">
        <v>85</v>
      </c>
      <c r="J70" s="115">
        <v>37</v>
      </c>
      <c r="K70" s="116">
        <v>43.529411764705884</v>
      </c>
    </row>
    <row r="71" spans="1:11" ht="14.1" customHeight="1" x14ac:dyDescent="0.2">
      <c r="A71" s="306"/>
      <c r="B71" s="307" t="s">
        <v>307</v>
      </c>
      <c r="C71" s="308"/>
      <c r="D71" s="113">
        <v>5.3070960047704236</v>
      </c>
      <c r="E71" s="115">
        <v>89</v>
      </c>
      <c r="F71" s="114">
        <v>48</v>
      </c>
      <c r="G71" s="114">
        <v>116</v>
      </c>
      <c r="H71" s="114">
        <v>53</v>
      </c>
      <c r="I71" s="140">
        <v>71</v>
      </c>
      <c r="J71" s="115">
        <v>18</v>
      </c>
      <c r="K71" s="116">
        <v>25.35211267605634</v>
      </c>
    </row>
    <row r="72" spans="1:11" ht="14.1" customHeight="1" x14ac:dyDescent="0.2">
      <c r="A72" s="306">
        <v>84</v>
      </c>
      <c r="B72" s="307" t="s">
        <v>308</v>
      </c>
      <c r="C72" s="308"/>
      <c r="D72" s="113">
        <v>1.7889087656529516</v>
      </c>
      <c r="E72" s="115">
        <v>30</v>
      </c>
      <c r="F72" s="114">
        <v>16</v>
      </c>
      <c r="G72" s="114">
        <v>30</v>
      </c>
      <c r="H72" s="114">
        <v>13</v>
      </c>
      <c r="I72" s="140">
        <v>18</v>
      </c>
      <c r="J72" s="115">
        <v>12</v>
      </c>
      <c r="K72" s="116">
        <v>66.666666666666671</v>
      </c>
    </row>
    <row r="73" spans="1:11" ht="14.1" customHeight="1" x14ac:dyDescent="0.2">
      <c r="A73" s="306" t="s">
        <v>309</v>
      </c>
      <c r="B73" s="307" t="s">
        <v>310</v>
      </c>
      <c r="C73" s="308"/>
      <c r="D73" s="113">
        <v>1.3714967203339297</v>
      </c>
      <c r="E73" s="115">
        <v>23</v>
      </c>
      <c r="F73" s="114">
        <v>8</v>
      </c>
      <c r="G73" s="114">
        <v>25</v>
      </c>
      <c r="H73" s="114">
        <v>11</v>
      </c>
      <c r="I73" s="140">
        <v>15</v>
      </c>
      <c r="J73" s="115">
        <v>8</v>
      </c>
      <c r="K73" s="116">
        <v>53.333333333333336</v>
      </c>
    </row>
    <row r="74" spans="1:11" ht="14.1" customHeight="1" x14ac:dyDescent="0.2">
      <c r="A74" s="306" t="s">
        <v>311</v>
      </c>
      <c r="B74" s="307" t="s">
        <v>312</v>
      </c>
      <c r="C74" s="308"/>
      <c r="D74" s="113">
        <v>0.23852116875372689</v>
      </c>
      <c r="E74" s="115">
        <v>4</v>
      </c>
      <c r="F74" s="114" t="s">
        <v>513</v>
      </c>
      <c r="G74" s="114" t="s">
        <v>513</v>
      </c>
      <c r="H74" s="114" t="s">
        <v>513</v>
      </c>
      <c r="I74" s="140" t="s">
        <v>513</v>
      </c>
      <c r="J74" s="115" t="s">
        <v>513</v>
      </c>
      <c r="K74" s="116" t="s">
        <v>513</v>
      </c>
    </row>
    <row r="75" spans="1:11" ht="14.1" customHeight="1" x14ac:dyDescent="0.2">
      <c r="A75" s="306" t="s">
        <v>313</v>
      </c>
      <c r="B75" s="307" t="s">
        <v>314</v>
      </c>
      <c r="C75" s="308"/>
      <c r="D75" s="113" t="s">
        <v>513</v>
      </c>
      <c r="E75" s="115" t="s">
        <v>513</v>
      </c>
      <c r="F75" s="114">
        <v>3</v>
      </c>
      <c r="G75" s="114">
        <v>0</v>
      </c>
      <c r="H75" s="114" t="s">
        <v>513</v>
      </c>
      <c r="I75" s="140">
        <v>0</v>
      </c>
      <c r="J75" s="115" t="s">
        <v>513</v>
      </c>
      <c r="K75" s="116" t="s">
        <v>513</v>
      </c>
    </row>
    <row r="76" spans="1:11" ht="14.1" customHeight="1" x14ac:dyDescent="0.2">
      <c r="A76" s="306">
        <v>91</v>
      </c>
      <c r="B76" s="307" t="s">
        <v>315</v>
      </c>
      <c r="C76" s="308"/>
      <c r="D76" s="113" t="s">
        <v>513</v>
      </c>
      <c r="E76" s="115" t="s">
        <v>513</v>
      </c>
      <c r="F76" s="114">
        <v>4</v>
      </c>
      <c r="G76" s="114" t="s">
        <v>513</v>
      </c>
      <c r="H76" s="114">
        <v>5</v>
      </c>
      <c r="I76" s="140" t="s">
        <v>513</v>
      </c>
      <c r="J76" s="115" t="s">
        <v>513</v>
      </c>
      <c r="K76" s="116" t="s">
        <v>513</v>
      </c>
    </row>
    <row r="77" spans="1:11" ht="14.1" customHeight="1" x14ac:dyDescent="0.2">
      <c r="A77" s="306">
        <v>92</v>
      </c>
      <c r="B77" s="307" t="s">
        <v>316</v>
      </c>
      <c r="C77" s="308"/>
      <c r="D77" s="113">
        <v>0.47704233750745378</v>
      </c>
      <c r="E77" s="115">
        <v>8</v>
      </c>
      <c r="F77" s="114">
        <v>6</v>
      </c>
      <c r="G77" s="114">
        <v>12</v>
      </c>
      <c r="H77" s="114">
        <v>7</v>
      </c>
      <c r="I77" s="140">
        <v>5</v>
      </c>
      <c r="J77" s="115">
        <v>3</v>
      </c>
      <c r="K77" s="116">
        <v>60</v>
      </c>
    </row>
    <row r="78" spans="1:11" ht="14.1" customHeight="1" x14ac:dyDescent="0.2">
      <c r="A78" s="306">
        <v>93</v>
      </c>
      <c r="B78" s="307" t="s">
        <v>317</v>
      </c>
      <c r="C78" s="308"/>
      <c r="D78" s="113">
        <v>0.29815146094215861</v>
      </c>
      <c r="E78" s="115">
        <v>5</v>
      </c>
      <c r="F78" s="114">
        <v>4</v>
      </c>
      <c r="G78" s="114" t="s">
        <v>513</v>
      </c>
      <c r="H78" s="114" t="s">
        <v>513</v>
      </c>
      <c r="I78" s="140" t="s">
        <v>513</v>
      </c>
      <c r="J78" s="115" t="s">
        <v>513</v>
      </c>
      <c r="K78" s="116" t="s">
        <v>513</v>
      </c>
    </row>
    <row r="79" spans="1:11" ht="14.1" customHeight="1" x14ac:dyDescent="0.2">
      <c r="A79" s="306">
        <v>94</v>
      </c>
      <c r="B79" s="307" t="s">
        <v>318</v>
      </c>
      <c r="C79" s="308"/>
      <c r="D79" s="113">
        <v>0</v>
      </c>
      <c r="E79" s="115">
        <v>0</v>
      </c>
      <c r="F79" s="114" t="s">
        <v>513</v>
      </c>
      <c r="G79" s="114">
        <v>0</v>
      </c>
      <c r="H79" s="114" t="s">
        <v>513</v>
      </c>
      <c r="I79" s="140">
        <v>0</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0.59630292188431722</v>
      </c>
      <c r="E81" s="143">
        <v>10</v>
      </c>
      <c r="F81" s="144">
        <v>14</v>
      </c>
      <c r="G81" s="144">
        <v>9</v>
      </c>
      <c r="H81" s="144">
        <v>13</v>
      </c>
      <c r="I81" s="145">
        <v>10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19335</v>
      </c>
      <c r="C10" s="114">
        <v>11183</v>
      </c>
      <c r="D10" s="114">
        <v>8152</v>
      </c>
      <c r="E10" s="114">
        <v>14332</v>
      </c>
      <c r="F10" s="114">
        <v>4161</v>
      </c>
      <c r="G10" s="114">
        <v>2348</v>
      </c>
      <c r="H10" s="114">
        <v>5314</v>
      </c>
      <c r="I10" s="115">
        <v>5547</v>
      </c>
      <c r="J10" s="114">
        <v>4011</v>
      </c>
      <c r="K10" s="114">
        <v>1536</v>
      </c>
      <c r="L10" s="423">
        <v>1163</v>
      </c>
      <c r="M10" s="424">
        <v>1211</v>
      </c>
    </row>
    <row r="11" spans="1:13" ht="11.1" customHeight="1" x14ac:dyDescent="0.2">
      <c r="A11" s="422" t="s">
        <v>387</v>
      </c>
      <c r="B11" s="115">
        <v>19690</v>
      </c>
      <c r="C11" s="114">
        <v>11487</v>
      </c>
      <c r="D11" s="114">
        <v>8203</v>
      </c>
      <c r="E11" s="114">
        <v>14635</v>
      </c>
      <c r="F11" s="114">
        <v>4211</v>
      </c>
      <c r="G11" s="114">
        <v>2322</v>
      </c>
      <c r="H11" s="114">
        <v>5507</v>
      </c>
      <c r="I11" s="115">
        <v>5588</v>
      </c>
      <c r="J11" s="114">
        <v>3994</v>
      </c>
      <c r="K11" s="114">
        <v>1594</v>
      </c>
      <c r="L11" s="423">
        <v>1360</v>
      </c>
      <c r="M11" s="424">
        <v>1039</v>
      </c>
    </row>
    <row r="12" spans="1:13" ht="11.1" customHeight="1" x14ac:dyDescent="0.2">
      <c r="A12" s="422" t="s">
        <v>388</v>
      </c>
      <c r="B12" s="115">
        <v>20190</v>
      </c>
      <c r="C12" s="114">
        <v>11801</v>
      </c>
      <c r="D12" s="114">
        <v>8389</v>
      </c>
      <c r="E12" s="114">
        <v>15054</v>
      </c>
      <c r="F12" s="114">
        <v>4284</v>
      </c>
      <c r="G12" s="114">
        <v>2575</v>
      </c>
      <c r="H12" s="114">
        <v>5630</v>
      </c>
      <c r="I12" s="115">
        <v>5675</v>
      </c>
      <c r="J12" s="114">
        <v>4017</v>
      </c>
      <c r="K12" s="114">
        <v>1658</v>
      </c>
      <c r="L12" s="423">
        <v>1898</v>
      </c>
      <c r="M12" s="424">
        <v>1496</v>
      </c>
    </row>
    <row r="13" spans="1:13" s="110" customFormat="1" ht="11.1" customHeight="1" x14ac:dyDescent="0.2">
      <c r="A13" s="422" t="s">
        <v>389</v>
      </c>
      <c r="B13" s="115">
        <v>20075</v>
      </c>
      <c r="C13" s="114">
        <v>11642</v>
      </c>
      <c r="D13" s="114">
        <v>8433</v>
      </c>
      <c r="E13" s="114">
        <v>14858</v>
      </c>
      <c r="F13" s="114">
        <v>4358</v>
      </c>
      <c r="G13" s="114">
        <v>2459</v>
      </c>
      <c r="H13" s="114">
        <v>5697</v>
      </c>
      <c r="I13" s="115">
        <v>5680</v>
      </c>
      <c r="J13" s="114">
        <v>4014</v>
      </c>
      <c r="K13" s="114">
        <v>1666</v>
      </c>
      <c r="L13" s="423">
        <v>956</v>
      </c>
      <c r="M13" s="424">
        <v>1109</v>
      </c>
    </row>
    <row r="14" spans="1:13" ht="15" customHeight="1" x14ac:dyDescent="0.2">
      <c r="A14" s="422" t="s">
        <v>390</v>
      </c>
      <c r="B14" s="115">
        <v>20112</v>
      </c>
      <c r="C14" s="114">
        <v>11656</v>
      </c>
      <c r="D14" s="114">
        <v>8456</v>
      </c>
      <c r="E14" s="114">
        <v>14687</v>
      </c>
      <c r="F14" s="114">
        <v>4628</v>
      </c>
      <c r="G14" s="114">
        <v>2394</v>
      </c>
      <c r="H14" s="114">
        <v>5743</v>
      </c>
      <c r="I14" s="115">
        <v>5594</v>
      </c>
      <c r="J14" s="114">
        <v>3967</v>
      </c>
      <c r="K14" s="114">
        <v>1627</v>
      </c>
      <c r="L14" s="423">
        <v>1763</v>
      </c>
      <c r="M14" s="424">
        <v>1743</v>
      </c>
    </row>
    <row r="15" spans="1:13" ht="11.1" customHeight="1" x14ac:dyDescent="0.2">
      <c r="A15" s="422" t="s">
        <v>387</v>
      </c>
      <c r="B15" s="115">
        <v>20372</v>
      </c>
      <c r="C15" s="114">
        <v>11825</v>
      </c>
      <c r="D15" s="114">
        <v>8547</v>
      </c>
      <c r="E15" s="114">
        <v>14811</v>
      </c>
      <c r="F15" s="114">
        <v>4776</v>
      </c>
      <c r="G15" s="114">
        <v>2341</v>
      </c>
      <c r="H15" s="114">
        <v>5880</v>
      </c>
      <c r="I15" s="115">
        <v>5699</v>
      </c>
      <c r="J15" s="114">
        <v>4030</v>
      </c>
      <c r="K15" s="114">
        <v>1669</v>
      </c>
      <c r="L15" s="423">
        <v>1435</v>
      </c>
      <c r="M15" s="424">
        <v>1240</v>
      </c>
    </row>
    <row r="16" spans="1:13" ht="11.1" customHeight="1" x14ac:dyDescent="0.2">
      <c r="A16" s="422" t="s">
        <v>388</v>
      </c>
      <c r="B16" s="115">
        <v>20865</v>
      </c>
      <c r="C16" s="114">
        <v>12104</v>
      </c>
      <c r="D16" s="114">
        <v>8761</v>
      </c>
      <c r="E16" s="114">
        <v>15246</v>
      </c>
      <c r="F16" s="114">
        <v>4822</v>
      </c>
      <c r="G16" s="114">
        <v>2643</v>
      </c>
      <c r="H16" s="114">
        <v>5992</v>
      </c>
      <c r="I16" s="115">
        <v>5641</v>
      </c>
      <c r="J16" s="114">
        <v>3939</v>
      </c>
      <c r="K16" s="114">
        <v>1702</v>
      </c>
      <c r="L16" s="423">
        <v>1888</v>
      </c>
      <c r="M16" s="424">
        <v>1489</v>
      </c>
    </row>
    <row r="17" spans="1:13" s="110" customFormat="1" ht="11.1" customHeight="1" x14ac:dyDescent="0.2">
      <c r="A17" s="422" t="s">
        <v>389</v>
      </c>
      <c r="B17" s="115">
        <v>20704</v>
      </c>
      <c r="C17" s="114">
        <v>11942</v>
      </c>
      <c r="D17" s="114">
        <v>8762</v>
      </c>
      <c r="E17" s="114">
        <v>15820</v>
      </c>
      <c r="F17" s="114">
        <v>4847</v>
      </c>
      <c r="G17" s="114">
        <v>2495</v>
      </c>
      <c r="H17" s="114">
        <v>6073</v>
      </c>
      <c r="I17" s="115">
        <v>5606</v>
      </c>
      <c r="J17" s="114">
        <v>3914</v>
      </c>
      <c r="K17" s="114">
        <v>1692</v>
      </c>
      <c r="L17" s="423">
        <v>1002</v>
      </c>
      <c r="M17" s="424">
        <v>1178</v>
      </c>
    </row>
    <row r="18" spans="1:13" ht="15" customHeight="1" x14ac:dyDescent="0.2">
      <c r="A18" s="422" t="s">
        <v>391</v>
      </c>
      <c r="B18" s="115">
        <v>20705</v>
      </c>
      <c r="C18" s="114">
        <v>11948</v>
      </c>
      <c r="D18" s="114">
        <v>8757</v>
      </c>
      <c r="E18" s="114">
        <v>15715</v>
      </c>
      <c r="F18" s="114">
        <v>4906</v>
      </c>
      <c r="G18" s="114">
        <v>2438</v>
      </c>
      <c r="H18" s="114">
        <v>6150</v>
      </c>
      <c r="I18" s="115">
        <v>5533</v>
      </c>
      <c r="J18" s="114">
        <v>3847</v>
      </c>
      <c r="K18" s="114">
        <v>1686</v>
      </c>
      <c r="L18" s="423">
        <v>1367</v>
      </c>
      <c r="M18" s="424">
        <v>1352</v>
      </c>
    </row>
    <row r="19" spans="1:13" ht="11.1" customHeight="1" x14ac:dyDescent="0.2">
      <c r="A19" s="422" t="s">
        <v>387</v>
      </c>
      <c r="B19" s="115">
        <v>20824</v>
      </c>
      <c r="C19" s="114">
        <v>12065</v>
      </c>
      <c r="D19" s="114">
        <v>8759</v>
      </c>
      <c r="E19" s="114">
        <v>15753</v>
      </c>
      <c r="F19" s="114">
        <v>4962</v>
      </c>
      <c r="G19" s="114">
        <v>2344</v>
      </c>
      <c r="H19" s="114">
        <v>6289</v>
      </c>
      <c r="I19" s="115">
        <v>5628</v>
      </c>
      <c r="J19" s="114">
        <v>3949</v>
      </c>
      <c r="K19" s="114">
        <v>1679</v>
      </c>
      <c r="L19" s="423">
        <v>1311</v>
      </c>
      <c r="M19" s="424">
        <v>1225</v>
      </c>
    </row>
    <row r="20" spans="1:13" ht="11.1" customHeight="1" x14ac:dyDescent="0.2">
      <c r="A20" s="422" t="s">
        <v>388</v>
      </c>
      <c r="B20" s="115">
        <v>21067</v>
      </c>
      <c r="C20" s="114">
        <v>12191</v>
      </c>
      <c r="D20" s="114">
        <v>8876</v>
      </c>
      <c r="E20" s="114">
        <v>15906</v>
      </c>
      <c r="F20" s="114">
        <v>5023</v>
      </c>
      <c r="G20" s="114">
        <v>2497</v>
      </c>
      <c r="H20" s="114">
        <v>6398</v>
      </c>
      <c r="I20" s="115">
        <v>5655</v>
      </c>
      <c r="J20" s="114">
        <v>3901</v>
      </c>
      <c r="K20" s="114">
        <v>1754</v>
      </c>
      <c r="L20" s="423">
        <v>1809</v>
      </c>
      <c r="M20" s="424">
        <v>1655</v>
      </c>
    </row>
    <row r="21" spans="1:13" s="110" customFormat="1" ht="11.1" customHeight="1" x14ac:dyDescent="0.2">
      <c r="A21" s="422" t="s">
        <v>389</v>
      </c>
      <c r="B21" s="115">
        <v>20724</v>
      </c>
      <c r="C21" s="114">
        <v>11827</v>
      </c>
      <c r="D21" s="114">
        <v>8897</v>
      </c>
      <c r="E21" s="114">
        <v>15679</v>
      </c>
      <c r="F21" s="114">
        <v>5004</v>
      </c>
      <c r="G21" s="114">
        <v>2365</v>
      </c>
      <c r="H21" s="114">
        <v>6423</v>
      </c>
      <c r="I21" s="115">
        <v>5698</v>
      </c>
      <c r="J21" s="114">
        <v>3900</v>
      </c>
      <c r="K21" s="114">
        <v>1798</v>
      </c>
      <c r="L21" s="423">
        <v>886</v>
      </c>
      <c r="M21" s="424">
        <v>1314</v>
      </c>
    </row>
    <row r="22" spans="1:13" ht="15" customHeight="1" x14ac:dyDescent="0.2">
      <c r="A22" s="422" t="s">
        <v>392</v>
      </c>
      <c r="B22" s="115">
        <v>20624</v>
      </c>
      <c r="C22" s="114">
        <v>11790</v>
      </c>
      <c r="D22" s="114">
        <v>8834</v>
      </c>
      <c r="E22" s="114">
        <v>15459</v>
      </c>
      <c r="F22" s="114">
        <v>5034</v>
      </c>
      <c r="G22" s="114">
        <v>2240</v>
      </c>
      <c r="H22" s="114">
        <v>6504</v>
      </c>
      <c r="I22" s="115">
        <v>5704</v>
      </c>
      <c r="J22" s="114">
        <v>3922</v>
      </c>
      <c r="K22" s="114">
        <v>1782</v>
      </c>
      <c r="L22" s="423">
        <v>1064</v>
      </c>
      <c r="M22" s="424">
        <v>1186</v>
      </c>
    </row>
    <row r="23" spans="1:13" ht="11.1" customHeight="1" x14ac:dyDescent="0.2">
      <c r="A23" s="422" t="s">
        <v>387</v>
      </c>
      <c r="B23" s="115">
        <v>20783</v>
      </c>
      <c r="C23" s="114">
        <v>11930</v>
      </c>
      <c r="D23" s="114">
        <v>8853</v>
      </c>
      <c r="E23" s="114">
        <v>15508</v>
      </c>
      <c r="F23" s="114">
        <v>5093</v>
      </c>
      <c r="G23" s="114">
        <v>2198</v>
      </c>
      <c r="H23" s="114">
        <v>6663</v>
      </c>
      <c r="I23" s="115">
        <v>5840</v>
      </c>
      <c r="J23" s="114">
        <v>3998</v>
      </c>
      <c r="K23" s="114">
        <v>1842</v>
      </c>
      <c r="L23" s="423">
        <v>1167</v>
      </c>
      <c r="M23" s="424">
        <v>1041</v>
      </c>
    </row>
    <row r="24" spans="1:13" ht="11.1" customHeight="1" x14ac:dyDescent="0.2">
      <c r="A24" s="422" t="s">
        <v>388</v>
      </c>
      <c r="B24" s="115">
        <v>21100</v>
      </c>
      <c r="C24" s="114">
        <v>12095</v>
      </c>
      <c r="D24" s="114">
        <v>9005</v>
      </c>
      <c r="E24" s="114">
        <v>15126</v>
      </c>
      <c r="F24" s="114">
        <v>5102</v>
      </c>
      <c r="G24" s="114">
        <v>2430</v>
      </c>
      <c r="H24" s="114">
        <v>6762</v>
      </c>
      <c r="I24" s="115">
        <v>5894</v>
      </c>
      <c r="J24" s="114">
        <v>4006</v>
      </c>
      <c r="K24" s="114">
        <v>1888</v>
      </c>
      <c r="L24" s="423">
        <v>1691</v>
      </c>
      <c r="M24" s="424">
        <v>1494</v>
      </c>
    </row>
    <row r="25" spans="1:13" s="110" customFormat="1" ht="11.1" customHeight="1" x14ac:dyDescent="0.2">
      <c r="A25" s="422" t="s">
        <v>389</v>
      </c>
      <c r="B25" s="115">
        <v>20827</v>
      </c>
      <c r="C25" s="114">
        <v>11866</v>
      </c>
      <c r="D25" s="114">
        <v>8961</v>
      </c>
      <c r="E25" s="114">
        <v>14870</v>
      </c>
      <c r="F25" s="114">
        <v>5095</v>
      </c>
      <c r="G25" s="114">
        <v>2310</v>
      </c>
      <c r="H25" s="114">
        <v>6831</v>
      </c>
      <c r="I25" s="115">
        <v>5823</v>
      </c>
      <c r="J25" s="114">
        <v>3949</v>
      </c>
      <c r="K25" s="114">
        <v>1874</v>
      </c>
      <c r="L25" s="423">
        <v>886</v>
      </c>
      <c r="M25" s="424">
        <v>1183</v>
      </c>
    </row>
    <row r="26" spans="1:13" ht="15" customHeight="1" x14ac:dyDescent="0.2">
      <c r="A26" s="422" t="s">
        <v>393</v>
      </c>
      <c r="B26" s="115">
        <v>20900</v>
      </c>
      <c r="C26" s="114">
        <v>11897</v>
      </c>
      <c r="D26" s="114">
        <v>9003</v>
      </c>
      <c r="E26" s="114">
        <v>14890</v>
      </c>
      <c r="F26" s="114">
        <v>5146</v>
      </c>
      <c r="G26" s="114">
        <v>2244</v>
      </c>
      <c r="H26" s="114">
        <v>6914</v>
      </c>
      <c r="I26" s="115">
        <v>5849</v>
      </c>
      <c r="J26" s="114">
        <v>3974</v>
      </c>
      <c r="K26" s="114">
        <v>1875</v>
      </c>
      <c r="L26" s="423">
        <v>1295</v>
      </c>
      <c r="M26" s="424">
        <v>1254</v>
      </c>
    </row>
    <row r="27" spans="1:13" ht="11.1" customHeight="1" x14ac:dyDescent="0.2">
      <c r="A27" s="422" t="s">
        <v>387</v>
      </c>
      <c r="B27" s="115">
        <v>21083</v>
      </c>
      <c r="C27" s="114">
        <v>12039</v>
      </c>
      <c r="D27" s="114">
        <v>9044</v>
      </c>
      <c r="E27" s="114">
        <v>15017</v>
      </c>
      <c r="F27" s="114">
        <v>5194</v>
      </c>
      <c r="G27" s="114">
        <v>2177</v>
      </c>
      <c r="H27" s="114">
        <v>7031</v>
      </c>
      <c r="I27" s="115">
        <v>6028</v>
      </c>
      <c r="J27" s="114">
        <v>4083</v>
      </c>
      <c r="K27" s="114">
        <v>1945</v>
      </c>
      <c r="L27" s="423">
        <v>1232</v>
      </c>
      <c r="M27" s="424">
        <v>1052</v>
      </c>
    </row>
    <row r="28" spans="1:13" ht="11.1" customHeight="1" x14ac:dyDescent="0.2">
      <c r="A28" s="422" t="s">
        <v>388</v>
      </c>
      <c r="B28" s="115">
        <v>21418</v>
      </c>
      <c r="C28" s="114">
        <v>12254</v>
      </c>
      <c r="D28" s="114">
        <v>9164</v>
      </c>
      <c r="E28" s="114">
        <v>16114</v>
      </c>
      <c r="F28" s="114">
        <v>5241</v>
      </c>
      <c r="G28" s="114">
        <v>2406</v>
      </c>
      <c r="H28" s="114">
        <v>7097</v>
      </c>
      <c r="I28" s="115">
        <v>6051</v>
      </c>
      <c r="J28" s="114">
        <v>4010</v>
      </c>
      <c r="K28" s="114">
        <v>2041</v>
      </c>
      <c r="L28" s="423">
        <v>1777</v>
      </c>
      <c r="M28" s="424">
        <v>1536</v>
      </c>
    </row>
    <row r="29" spans="1:13" s="110" customFormat="1" ht="11.1" customHeight="1" x14ac:dyDescent="0.2">
      <c r="A29" s="422" t="s">
        <v>389</v>
      </c>
      <c r="B29" s="115">
        <v>21143</v>
      </c>
      <c r="C29" s="114">
        <v>12061</v>
      </c>
      <c r="D29" s="114">
        <v>9082</v>
      </c>
      <c r="E29" s="114">
        <v>15916</v>
      </c>
      <c r="F29" s="114">
        <v>5203</v>
      </c>
      <c r="G29" s="114">
        <v>2286</v>
      </c>
      <c r="H29" s="114">
        <v>7127</v>
      </c>
      <c r="I29" s="115">
        <v>5920</v>
      </c>
      <c r="J29" s="114">
        <v>3947</v>
      </c>
      <c r="K29" s="114">
        <v>1973</v>
      </c>
      <c r="L29" s="423">
        <v>1012</v>
      </c>
      <c r="M29" s="424">
        <v>1265</v>
      </c>
    </row>
    <row r="30" spans="1:13" ht="15" customHeight="1" x14ac:dyDescent="0.2">
      <c r="A30" s="422" t="s">
        <v>394</v>
      </c>
      <c r="B30" s="115">
        <v>21380</v>
      </c>
      <c r="C30" s="114">
        <v>12151</v>
      </c>
      <c r="D30" s="114">
        <v>9229</v>
      </c>
      <c r="E30" s="114">
        <v>15945</v>
      </c>
      <c r="F30" s="114">
        <v>5415</v>
      </c>
      <c r="G30" s="114">
        <v>2238</v>
      </c>
      <c r="H30" s="114">
        <v>7285</v>
      </c>
      <c r="I30" s="115">
        <v>5782</v>
      </c>
      <c r="J30" s="114">
        <v>3843</v>
      </c>
      <c r="K30" s="114">
        <v>1939</v>
      </c>
      <c r="L30" s="423">
        <v>1416</v>
      </c>
      <c r="M30" s="424">
        <v>1163</v>
      </c>
    </row>
    <row r="31" spans="1:13" ht="11.1" customHeight="1" x14ac:dyDescent="0.2">
      <c r="A31" s="422" t="s">
        <v>387</v>
      </c>
      <c r="B31" s="115">
        <v>21378</v>
      </c>
      <c r="C31" s="114">
        <v>12126</v>
      </c>
      <c r="D31" s="114">
        <v>9252</v>
      </c>
      <c r="E31" s="114">
        <v>15876</v>
      </c>
      <c r="F31" s="114">
        <v>5486</v>
      </c>
      <c r="G31" s="114">
        <v>2208</v>
      </c>
      <c r="H31" s="114">
        <v>7353</v>
      </c>
      <c r="I31" s="115">
        <v>5920</v>
      </c>
      <c r="J31" s="114">
        <v>3910</v>
      </c>
      <c r="K31" s="114">
        <v>2010</v>
      </c>
      <c r="L31" s="423">
        <v>1133</v>
      </c>
      <c r="M31" s="424">
        <v>944</v>
      </c>
    </row>
    <row r="32" spans="1:13" ht="11.1" customHeight="1" x14ac:dyDescent="0.2">
      <c r="A32" s="422" t="s">
        <v>388</v>
      </c>
      <c r="B32" s="115">
        <v>21650</v>
      </c>
      <c r="C32" s="114">
        <v>12303</v>
      </c>
      <c r="D32" s="114">
        <v>9347</v>
      </c>
      <c r="E32" s="114">
        <v>16098</v>
      </c>
      <c r="F32" s="114">
        <v>5540</v>
      </c>
      <c r="G32" s="114">
        <v>2386</v>
      </c>
      <c r="H32" s="114">
        <v>7387</v>
      </c>
      <c r="I32" s="115">
        <v>5939</v>
      </c>
      <c r="J32" s="114">
        <v>3864</v>
      </c>
      <c r="K32" s="114">
        <v>2075</v>
      </c>
      <c r="L32" s="423">
        <v>1715</v>
      </c>
      <c r="M32" s="424">
        <v>1481</v>
      </c>
    </row>
    <row r="33" spans="1:13" s="110" customFormat="1" ht="11.1" customHeight="1" x14ac:dyDescent="0.2">
      <c r="A33" s="422" t="s">
        <v>389</v>
      </c>
      <c r="B33" s="115">
        <v>21387</v>
      </c>
      <c r="C33" s="114">
        <v>12084</v>
      </c>
      <c r="D33" s="114">
        <v>9303</v>
      </c>
      <c r="E33" s="114">
        <v>15843</v>
      </c>
      <c r="F33" s="114">
        <v>5535</v>
      </c>
      <c r="G33" s="114">
        <v>2259</v>
      </c>
      <c r="H33" s="114">
        <v>7356</v>
      </c>
      <c r="I33" s="115">
        <v>5810</v>
      </c>
      <c r="J33" s="114">
        <v>3787</v>
      </c>
      <c r="K33" s="114">
        <v>2023</v>
      </c>
      <c r="L33" s="423">
        <v>952</v>
      </c>
      <c r="M33" s="424">
        <v>1188</v>
      </c>
    </row>
    <row r="34" spans="1:13" ht="15" customHeight="1" x14ac:dyDescent="0.2">
      <c r="A34" s="422" t="s">
        <v>395</v>
      </c>
      <c r="B34" s="115">
        <v>21463</v>
      </c>
      <c r="C34" s="114">
        <v>12113</v>
      </c>
      <c r="D34" s="114">
        <v>9350</v>
      </c>
      <c r="E34" s="114">
        <v>15768</v>
      </c>
      <c r="F34" s="114">
        <v>5688</v>
      </c>
      <c r="G34" s="114">
        <v>2160</v>
      </c>
      <c r="H34" s="114">
        <v>7436</v>
      </c>
      <c r="I34" s="115">
        <v>5822</v>
      </c>
      <c r="J34" s="114">
        <v>3802</v>
      </c>
      <c r="K34" s="114">
        <v>2020</v>
      </c>
      <c r="L34" s="423">
        <v>1360</v>
      </c>
      <c r="M34" s="424">
        <v>1257</v>
      </c>
    </row>
    <row r="35" spans="1:13" ht="11.1" customHeight="1" x14ac:dyDescent="0.2">
      <c r="A35" s="422" t="s">
        <v>387</v>
      </c>
      <c r="B35" s="115">
        <v>21475</v>
      </c>
      <c r="C35" s="114">
        <v>12133</v>
      </c>
      <c r="D35" s="114">
        <v>9342</v>
      </c>
      <c r="E35" s="114">
        <v>15745</v>
      </c>
      <c r="F35" s="114">
        <v>5726</v>
      </c>
      <c r="G35" s="114">
        <v>2076</v>
      </c>
      <c r="H35" s="114">
        <v>7561</v>
      </c>
      <c r="I35" s="115">
        <v>5991</v>
      </c>
      <c r="J35" s="114">
        <v>3929</v>
      </c>
      <c r="K35" s="114">
        <v>2062</v>
      </c>
      <c r="L35" s="423">
        <v>1137</v>
      </c>
      <c r="M35" s="424">
        <v>1137</v>
      </c>
    </row>
    <row r="36" spans="1:13" ht="11.1" customHeight="1" x14ac:dyDescent="0.2">
      <c r="A36" s="422" t="s">
        <v>388</v>
      </c>
      <c r="B36" s="115">
        <v>21762</v>
      </c>
      <c r="C36" s="114">
        <v>12290</v>
      </c>
      <c r="D36" s="114">
        <v>9472</v>
      </c>
      <c r="E36" s="114">
        <v>16073</v>
      </c>
      <c r="F36" s="114">
        <v>5687</v>
      </c>
      <c r="G36" s="114">
        <v>2284</v>
      </c>
      <c r="H36" s="114">
        <v>7638</v>
      </c>
      <c r="I36" s="115">
        <v>5980</v>
      </c>
      <c r="J36" s="114">
        <v>3838</v>
      </c>
      <c r="K36" s="114">
        <v>2142</v>
      </c>
      <c r="L36" s="423">
        <v>3204</v>
      </c>
      <c r="M36" s="424">
        <v>2973</v>
      </c>
    </row>
    <row r="37" spans="1:13" s="110" customFormat="1" ht="11.1" customHeight="1" x14ac:dyDescent="0.2">
      <c r="A37" s="422" t="s">
        <v>389</v>
      </c>
      <c r="B37" s="115">
        <v>21621</v>
      </c>
      <c r="C37" s="114">
        <v>12173</v>
      </c>
      <c r="D37" s="114">
        <v>9448</v>
      </c>
      <c r="E37" s="114">
        <v>15858</v>
      </c>
      <c r="F37" s="114">
        <v>5762</v>
      </c>
      <c r="G37" s="114">
        <v>2205</v>
      </c>
      <c r="H37" s="114">
        <v>7679</v>
      </c>
      <c r="I37" s="115">
        <v>5940</v>
      </c>
      <c r="J37" s="114">
        <v>3810</v>
      </c>
      <c r="K37" s="114">
        <v>2130</v>
      </c>
      <c r="L37" s="423">
        <v>970</v>
      </c>
      <c r="M37" s="424">
        <v>1125</v>
      </c>
    </row>
    <row r="38" spans="1:13" ht="15" customHeight="1" x14ac:dyDescent="0.2">
      <c r="A38" s="425" t="s">
        <v>396</v>
      </c>
      <c r="B38" s="115">
        <v>21605</v>
      </c>
      <c r="C38" s="114">
        <v>12164</v>
      </c>
      <c r="D38" s="114">
        <v>9441</v>
      </c>
      <c r="E38" s="114">
        <v>15805</v>
      </c>
      <c r="F38" s="114">
        <v>5800</v>
      </c>
      <c r="G38" s="114">
        <v>2112</v>
      </c>
      <c r="H38" s="114">
        <v>7722</v>
      </c>
      <c r="I38" s="115">
        <v>5908</v>
      </c>
      <c r="J38" s="114">
        <v>3778</v>
      </c>
      <c r="K38" s="114">
        <v>2130</v>
      </c>
      <c r="L38" s="423">
        <v>1318</v>
      </c>
      <c r="M38" s="424">
        <v>1354</v>
      </c>
    </row>
    <row r="39" spans="1:13" ht="11.1" customHeight="1" x14ac:dyDescent="0.2">
      <c r="A39" s="422" t="s">
        <v>387</v>
      </c>
      <c r="B39" s="115">
        <v>21693</v>
      </c>
      <c r="C39" s="114">
        <v>12250</v>
      </c>
      <c r="D39" s="114">
        <v>9443</v>
      </c>
      <c r="E39" s="114">
        <v>15827</v>
      </c>
      <c r="F39" s="114">
        <v>5866</v>
      </c>
      <c r="G39" s="114">
        <v>2077</v>
      </c>
      <c r="H39" s="114">
        <v>7832</v>
      </c>
      <c r="I39" s="115">
        <v>6051</v>
      </c>
      <c r="J39" s="114">
        <v>3907</v>
      </c>
      <c r="K39" s="114">
        <v>2144</v>
      </c>
      <c r="L39" s="423">
        <v>1341</v>
      </c>
      <c r="M39" s="424">
        <v>1258</v>
      </c>
    </row>
    <row r="40" spans="1:13" ht="11.1" customHeight="1" x14ac:dyDescent="0.2">
      <c r="A40" s="425" t="s">
        <v>388</v>
      </c>
      <c r="B40" s="115">
        <v>22034</v>
      </c>
      <c r="C40" s="114">
        <v>12428</v>
      </c>
      <c r="D40" s="114">
        <v>9606</v>
      </c>
      <c r="E40" s="114">
        <v>16149</v>
      </c>
      <c r="F40" s="114">
        <v>5885</v>
      </c>
      <c r="G40" s="114">
        <v>2302</v>
      </c>
      <c r="H40" s="114">
        <v>7837</v>
      </c>
      <c r="I40" s="115">
        <v>6018</v>
      </c>
      <c r="J40" s="114">
        <v>3822</v>
      </c>
      <c r="K40" s="114">
        <v>2196</v>
      </c>
      <c r="L40" s="423">
        <v>1894</v>
      </c>
      <c r="M40" s="424">
        <v>1583</v>
      </c>
    </row>
    <row r="41" spans="1:13" s="110" customFormat="1" ht="11.1" customHeight="1" x14ac:dyDescent="0.2">
      <c r="A41" s="422" t="s">
        <v>389</v>
      </c>
      <c r="B41" s="115">
        <v>22038</v>
      </c>
      <c r="C41" s="114">
        <v>12367</v>
      </c>
      <c r="D41" s="114">
        <v>9671</v>
      </c>
      <c r="E41" s="114">
        <v>16119</v>
      </c>
      <c r="F41" s="114">
        <v>5919</v>
      </c>
      <c r="G41" s="114">
        <v>2252</v>
      </c>
      <c r="H41" s="114">
        <v>7910</v>
      </c>
      <c r="I41" s="115">
        <v>5977</v>
      </c>
      <c r="J41" s="114">
        <v>3815</v>
      </c>
      <c r="K41" s="114">
        <v>2162</v>
      </c>
      <c r="L41" s="423">
        <v>1251</v>
      </c>
      <c r="M41" s="424">
        <v>1261</v>
      </c>
    </row>
    <row r="42" spans="1:13" ht="15" customHeight="1" x14ac:dyDescent="0.2">
      <c r="A42" s="422" t="s">
        <v>397</v>
      </c>
      <c r="B42" s="115">
        <v>22105</v>
      </c>
      <c r="C42" s="114">
        <v>12475</v>
      </c>
      <c r="D42" s="114">
        <v>9630</v>
      </c>
      <c r="E42" s="114">
        <v>16158</v>
      </c>
      <c r="F42" s="114">
        <v>5947</v>
      </c>
      <c r="G42" s="114">
        <v>2189</v>
      </c>
      <c r="H42" s="114">
        <v>7940</v>
      </c>
      <c r="I42" s="115">
        <v>5994</v>
      </c>
      <c r="J42" s="114">
        <v>3825</v>
      </c>
      <c r="K42" s="114">
        <v>2169</v>
      </c>
      <c r="L42" s="423">
        <v>1463</v>
      </c>
      <c r="M42" s="424">
        <v>1427</v>
      </c>
    </row>
    <row r="43" spans="1:13" ht="11.1" customHeight="1" x14ac:dyDescent="0.2">
      <c r="A43" s="422" t="s">
        <v>387</v>
      </c>
      <c r="B43" s="115">
        <v>22186</v>
      </c>
      <c r="C43" s="114">
        <v>12574</v>
      </c>
      <c r="D43" s="114">
        <v>9612</v>
      </c>
      <c r="E43" s="114">
        <v>16221</v>
      </c>
      <c r="F43" s="114">
        <v>5965</v>
      </c>
      <c r="G43" s="114">
        <v>2171</v>
      </c>
      <c r="H43" s="114">
        <v>8062</v>
      </c>
      <c r="I43" s="115">
        <v>6125</v>
      </c>
      <c r="J43" s="114">
        <v>3884</v>
      </c>
      <c r="K43" s="114">
        <v>2241</v>
      </c>
      <c r="L43" s="423">
        <v>1399</v>
      </c>
      <c r="M43" s="424">
        <v>1367</v>
      </c>
    </row>
    <row r="44" spans="1:13" ht="11.1" customHeight="1" x14ac:dyDescent="0.2">
      <c r="A44" s="422" t="s">
        <v>388</v>
      </c>
      <c r="B44" s="115">
        <v>22627</v>
      </c>
      <c r="C44" s="114">
        <v>12837</v>
      </c>
      <c r="D44" s="114">
        <v>9790</v>
      </c>
      <c r="E44" s="114">
        <v>16564</v>
      </c>
      <c r="F44" s="114">
        <v>6063</v>
      </c>
      <c r="G44" s="114">
        <v>2397</v>
      </c>
      <c r="H44" s="114">
        <v>8153</v>
      </c>
      <c r="I44" s="115">
        <v>6050</v>
      </c>
      <c r="J44" s="114">
        <v>3822</v>
      </c>
      <c r="K44" s="114">
        <v>2228</v>
      </c>
      <c r="L44" s="423">
        <v>1907</v>
      </c>
      <c r="M44" s="424">
        <v>1566</v>
      </c>
    </row>
    <row r="45" spans="1:13" s="110" customFormat="1" ht="11.1" customHeight="1" x14ac:dyDescent="0.2">
      <c r="A45" s="422" t="s">
        <v>389</v>
      </c>
      <c r="B45" s="115">
        <v>22401</v>
      </c>
      <c r="C45" s="114">
        <v>12615</v>
      </c>
      <c r="D45" s="114">
        <v>9786</v>
      </c>
      <c r="E45" s="114">
        <v>16327</v>
      </c>
      <c r="F45" s="114">
        <v>6074</v>
      </c>
      <c r="G45" s="114">
        <v>2319</v>
      </c>
      <c r="H45" s="114">
        <v>8178</v>
      </c>
      <c r="I45" s="115">
        <v>6009</v>
      </c>
      <c r="J45" s="114">
        <v>3766</v>
      </c>
      <c r="K45" s="114">
        <v>2243</v>
      </c>
      <c r="L45" s="423">
        <v>1100</v>
      </c>
      <c r="M45" s="424">
        <v>1343</v>
      </c>
    </row>
    <row r="46" spans="1:13" ht="15" customHeight="1" x14ac:dyDescent="0.2">
      <c r="A46" s="422" t="s">
        <v>398</v>
      </c>
      <c r="B46" s="115">
        <v>22277</v>
      </c>
      <c r="C46" s="114">
        <v>12511</v>
      </c>
      <c r="D46" s="114">
        <v>9766</v>
      </c>
      <c r="E46" s="114">
        <v>16167</v>
      </c>
      <c r="F46" s="114">
        <v>6110</v>
      </c>
      <c r="G46" s="114">
        <v>2225</v>
      </c>
      <c r="H46" s="114">
        <v>8230</v>
      </c>
      <c r="I46" s="115">
        <v>5874</v>
      </c>
      <c r="J46" s="114">
        <v>3696</v>
      </c>
      <c r="K46" s="114">
        <v>2178</v>
      </c>
      <c r="L46" s="423">
        <v>1456</v>
      </c>
      <c r="M46" s="424">
        <v>1562</v>
      </c>
    </row>
    <row r="47" spans="1:13" ht="11.1" customHeight="1" x14ac:dyDescent="0.2">
      <c r="A47" s="422" t="s">
        <v>387</v>
      </c>
      <c r="B47" s="115">
        <v>22160</v>
      </c>
      <c r="C47" s="114">
        <v>12465</v>
      </c>
      <c r="D47" s="114">
        <v>9695</v>
      </c>
      <c r="E47" s="114">
        <v>16006</v>
      </c>
      <c r="F47" s="114">
        <v>6154</v>
      </c>
      <c r="G47" s="114">
        <v>2144</v>
      </c>
      <c r="H47" s="114">
        <v>8247</v>
      </c>
      <c r="I47" s="115">
        <v>5981</v>
      </c>
      <c r="J47" s="114">
        <v>3773</v>
      </c>
      <c r="K47" s="114">
        <v>2208</v>
      </c>
      <c r="L47" s="423">
        <v>1367</v>
      </c>
      <c r="M47" s="424">
        <v>1497</v>
      </c>
    </row>
    <row r="48" spans="1:13" ht="11.1" customHeight="1" x14ac:dyDescent="0.2">
      <c r="A48" s="422" t="s">
        <v>388</v>
      </c>
      <c r="B48" s="115">
        <v>22347</v>
      </c>
      <c r="C48" s="114">
        <v>12478</v>
      </c>
      <c r="D48" s="114">
        <v>9869</v>
      </c>
      <c r="E48" s="114">
        <v>16130</v>
      </c>
      <c r="F48" s="114">
        <v>6217</v>
      </c>
      <c r="G48" s="114">
        <v>2298</v>
      </c>
      <c r="H48" s="114">
        <v>8330</v>
      </c>
      <c r="I48" s="115">
        <v>5956</v>
      </c>
      <c r="J48" s="114">
        <v>3702</v>
      </c>
      <c r="K48" s="114">
        <v>2254</v>
      </c>
      <c r="L48" s="423">
        <v>1991</v>
      </c>
      <c r="M48" s="424">
        <v>1799</v>
      </c>
    </row>
    <row r="49" spans="1:17" s="110" customFormat="1" ht="11.1" customHeight="1" x14ac:dyDescent="0.2">
      <c r="A49" s="422" t="s">
        <v>389</v>
      </c>
      <c r="B49" s="115">
        <v>22074</v>
      </c>
      <c r="C49" s="114">
        <v>12242</v>
      </c>
      <c r="D49" s="114">
        <v>9832</v>
      </c>
      <c r="E49" s="114">
        <v>15872</v>
      </c>
      <c r="F49" s="114">
        <v>6202</v>
      </c>
      <c r="G49" s="114">
        <v>2200</v>
      </c>
      <c r="H49" s="114">
        <v>8326</v>
      </c>
      <c r="I49" s="115">
        <v>5869</v>
      </c>
      <c r="J49" s="114">
        <v>3666</v>
      </c>
      <c r="K49" s="114">
        <v>2203</v>
      </c>
      <c r="L49" s="423">
        <v>1134</v>
      </c>
      <c r="M49" s="424">
        <v>1431</v>
      </c>
    </row>
    <row r="50" spans="1:17" ht="15" customHeight="1" x14ac:dyDescent="0.2">
      <c r="A50" s="422" t="s">
        <v>399</v>
      </c>
      <c r="B50" s="143">
        <v>21757</v>
      </c>
      <c r="C50" s="144">
        <v>12014</v>
      </c>
      <c r="D50" s="144">
        <v>9743</v>
      </c>
      <c r="E50" s="144">
        <v>15554</v>
      </c>
      <c r="F50" s="144">
        <v>6203</v>
      </c>
      <c r="G50" s="144">
        <v>2065</v>
      </c>
      <c r="H50" s="144">
        <v>8310</v>
      </c>
      <c r="I50" s="143">
        <v>5687</v>
      </c>
      <c r="J50" s="144">
        <v>3587</v>
      </c>
      <c r="K50" s="144">
        <v>2100</v>
      </c>
      <c r="L50" s="426">
        <v>1390</v>
      </c>
      <c r="M50" s="427">
        <v>1677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-2.3342460834044081</v>
      </c>
      <c r="C6" s="480">
        <f>'Tabelle 3.3'!J11</f>
        <v>-3.1835205992509361</v>
      </c>
      <c r="D6" s="481">
        <f t="shared" ref="D6:E9" si="0">IF(OR(AND(B6&gt;=-50,B6&lt;=50),ISNUMBER(B6)=FALSE),B6,"")</f>
        <v>-2.3342460834044081</v>
      </c>
      <c r="E6" s="481">
        <f t="shared" si="0"/>
        <v>-3.1835205992509361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-2.3342460834044081</v>
      </c>
      <c r="C14" s="480">
        <f>'Tabelle 3.3'!J11</f>
        <v>-3.1835205992509361</v>
      </c>
      <c r="D14" s="481">
        <f>IF(OR(AND(B14&gt;=-50,B14&lt;=50),ISNUMBER(B14)=FALSE),B14,"")</f>
        <v>-2.3342460834044081</v>
      </c>
      <c r="E14" s="481">
        <f>IF(OR(AND(C14&gt;=-50,C14&lt;=50),ISNUMBER(C14)=FALSE),C14,"")</f>
        <v>-3.1835205992509361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-8.3798882681564244</v>
      </c>
      <c r="C15" s="480">
        <f>'Tabelle 3.3'!J12</f>
        <v>-3.9215686274509802</v>
      </c>
      <c r="D15" s="481">
        <f t="shared" ref="D15:E45" si="3">IF(OR(AND(B15&gt;=-50,B15&lt;=50),ISNUMBER(B15)=FALSE),B15,"")</f>
        <v>-8.3798882681564244</v>
      </c>
      <c r="E15" s="481">
        <f t="shared" si="3"/>
        <v>-3.9215686274509802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-1.1204481792717087</v>
      </c>
      <c r="C16" s="480">
        <f>'Tabelle 3.3'!J13</f>
        <v>13.333333333333334</v>
      </c>
      <c r="D16" s="481">
        <f t="shared" si="3"/>
        <v>-1.1204481792717087</v>
      </c>
      <c r="E16" s="481">
        <f t="shared" si="3"/>
        <v>13.333333333333334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-5.4861849096705635</v>
      </c>
      <c r="C17" s="480">
        <f>'Tabelle 3.3'!J14</f>
        <v>-15.338645418326694</v>
      </c>
      <c r="D17" s="481">
        <f t="shared" si="3"/>
        <v>-5.4861849096705635</v>
      </c>
      <c r="E17" s="481">
        <f t="shared" si="3"/>
        <v>-15.338645418326694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-0.51706308169596693</v>
      </c>
      <c r="C18" s="480">
        <f>'Tabelle 3.3'!J15</f>
        <v>-10.38961038961039</v>
      </c>
      <c r="D18" s="481">
        <f t="shared" si="3"/>
        <v>-0.51706308169596693</v>
      </c>
      <c r="E18" s="481">
        <f t="shared" si="3"/>
        <v>-10.38961038961039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-6.9572798605056674</v>
      </c>
      <c r="C19" s="480">
        <f>'Tabelle 3.3'!J16</f>
        <v>-21.568627450980394</v>
      </c>
      <c r="D19" s="481">
        <f t="shared" si="3"/>
        <v>-6.9572798605056674</v>
      </c>
      <c r="E19" s="481">
        <f t="shared" si="3"/>
        <v>-21.568627450980394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-1.089588377723971</v>
      </c>
      <c r="C20" s="480">
        <f>'Tabelle 3.3'!J17</f>
        <v>-13.432835820895523</v>
      </c>
      <c r="D20" s="481">
        <f t="shared" si="3"/>
        <v>-1.089588377723971</v>
      </c>
      <c r="E20" s="481">
        <f t="shared" si="3"/>
        <v>-13.432835820895523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1.0961214165261384</v>
      </c>
      <c r="C21" s="480">
        <f>'Tabelle 3.3'!J18</f>
        <v>-4.7619047619047619</v>
      </c>
      <c r="D21" s="481">
        <f t="shared" si="3"/>
        <v>1.0961214165261384</v>
      </c>
      <c r="E21" s="481">
        <f t="shared" si="3"/>
        <v>-4.7619047619047619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-2.3004059539918811</v>
      </c>
      <c r="C22" s="480">
        <f>'Tabelle 3.3'!J19</f>
        <v>-3.9461020211742062</v>
      </c>
      <c r="D22" s="481">
        <f t="shared" si="3"/>
        <v>-2.3004059539918811</v>
      </c>
      <c r="E22" s="481">
        <f t="shared" si="3"/>
        <v>-3.9461020211742062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-2.978723404255319</v>
      </c>
      <c r="C23" s="480">
        <f>'Tabelle 3.3'!J20</f>
        <v>11.258278145695364</v>
      </c>
      <c r="D23" s="481">
        <f t="shared" si="3"/>
        <v>-2.978723404255319</v>
      </c>
      <c r="E23" s="481">
        <f t="shared" si="3"/>
        <v>11.258278145695364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-4.7109207708779444</v>
      </c>
      <c r="C24" s="480">
        <f>'Tabelle 3.3'!J21</f>
        <v>-16.275430359937403</v>
      </c>
      <c r="D24" s="481">
        <f t="shared" si="3"/>
        <v>-4.7109207708779444</v>
      </c>
      <c r="E24" s="481">
        <f t="shared" si="3"/>
        <v>-16.275430359937403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-2.6246719160104988</v>
      </c>
      <c r="C26" s="480">
        <f>'Tabelle 3.3'!J23</f>
        <v>1.7857142857142858</v>
      </c>
      <c r="D26" s="481">
        <f t="shared" si="3"/>
        <v>-2.6246719160104988</v>
      </c>
      <c r="E26" s="481">
        <f t="shared" si="3"/>
        <v>1.7857142857142858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-0.21413276231263384</v>
      </c>
      <c r="C27" s="480">
        <f>'Tabelle 3.3'!J24</f>
        <v>0.69686411149825789</v>
      </c>
      <c r="D27" s="481">
        <f t="shared" si="3"/>
        <v>-0.21413276231263384</v>
      </c>
      <c r="E27" s="481">
        <f t="shared" si="3"/>
        <v>0.69686411149825789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1.7156862745098038</v>
      </c>
      <c r="C28" s="480">
        <f>'Tabelle 3.3'!J25</f>
        <v>1.6891891891891893</v>
      </c>
      <c r="D28" s="481">
        <f t="shared" si="3"/>
        <v>1.7156862745098038</v>
      </c>
      <c r="E28" s="481">
        <f t="shared" si="3"/>
        <v>1.6891891891891893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2.2503516174402249</v>
      </c>
      <c r="C30" s="480">
        <f>'Tabelle 3.3'!J27</f>
        <v>2.6666666666666665</v>
      </c>
      <c r="D30" s="481">
        <f t="shared" si="3"/>
        <v>2.2503516174402249</v>
      </c>
      <c r="E30" s="481">
        <f t="shared" si="3"/>
        <v>2.6666666666666665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-1.2962962962962963</v>
      </c>
      <c r="C31" s="480">
        <f>'Tabelle 3.3'!J28</f>
        <v>-9.2391304347826093</v>
      </c>
      <c r="D31" s="481">
        <f t="shared" si="3"/>
        <v>-1.2962962962962963</v>
      </c>
      <c r="E31" s="481">
        <f t="shared" si="3"/>
        <v>-9.2391304347826093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-0.50352467270896273</v>
      </c>
      <c r="C32" s="480">
        <f>'Tabelle 3.3'!J29</f>
        <v>3.1128404669260701</v>
      </c>
      <c r="D32" s="481">
        <f t="shared" si="3"/>
        <v>-0.50352467270896273</v>
      </c>
      <c r="E32" s="481">
        <f t="shared" si="3"/>
        <v>3.1128404669260701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0.73505912432086928</v>
      </c>
      <c r="C33" s="480">
        <f>'Tabelle 3.3'!J30</f>
        <v>8.9686098654708513</v>
      </c>
      <c r="D33" s="481">
        <f t="shared" si="3"/>
        <v>0.73505912432086928</v>
      </c>
      <c r="E33" s="481">
        <f t="shared" si="3"/>
        <v>8.9686098654708513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18.527315914489311</v>
      </c>
      <c r="C34" s="480">
        <f>'Tabelle 3.3'!J31</f>
        <v>-4.0150564617314934</v>
      </c>
      <c r="D34" s="481">
        <f t="shared" si="3"/>
        <v>18.527315914489311</v>
      </c>
      <c r="E34" s="481">
        <f t="shared" si="3"/>
        <v>-4.0150564617314934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-8.3798882681564244</v>
      </c>
      <c r="C37" s="480">
        <f>'Tabelle 3.3'!J34</f>
        <v>-3.9215686274509802</v>
      </c>
      <c r="D37" s="481">
        <f t="shared" si="3"/>
        <v>-8.3798882681564244</v>
      </c>
      <c r="E37" s="481">
        <f t="shared" si="3"/>
        <v>-3.9215686274509802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-4.4537537206482192</v>
      </c>
      <c r="C38" s="480">
        <f>'Tabelle 3.3'!J35</f>
        <v>-10.253456221198157</v>
      </c>
      <c r="D38" s="481">
        <f t="shared" si="3"/>
        <v>-4.4537537206482192</v>
      </c>
      <c r="E38" s="481">
        <f t="shared" si="3"/>
        <v>-10.253456221198157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-0.77531281185230672</v>
      </c>
      <c r="C39" s="480">
        <f>'Tabelle 3.3'!J36</f>
        <v>-1.8961253091508656</v>
      </c>
      <c r="D39" s="481">
        <f t="shared" si="3"/>
        <v>-0.77531281185230672</v>
      </c>
      <c r="E39" s="481">
        <f t="shared" si="3"/>
        <v>-1.8961253091508656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-0.77531281185230672</v>
      </c>
      <c r="C45" s="480">
        <f>'Tabelle 3.3'!J36</f>
        <v>-1.8961253091508656</v>
      </c>
      <c r="D45" s="481">
        <f t="shared" si="3"/>
        <v>-0.77531281185230672</v>
      </c>
      <c r="E45" s="481">
        <f t="shared" si="3"/>
        <v>-1.8961253091508656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20900</v>
      </c>
      <c r="C51" s="487">
        <v>3974</v>
      </c>
      <c r="D51" s="487">
        <v>1875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21083</v>
      </c>
      <c r="C52" s="487">
        <v>4083</v>
      </c>
      <c r="D52" s="487">
        <v>1945</v>
      </c>
      <c r="E52" s="488">
        <f t="shared" ref="E52:G70" si="11">IF($A$51=37802,IF(COUNTBLANK(B$51:B$70)&gt;0,#N/A,B52/B$51*100),IF(COUNTBLANK(B$51:B$75)&gt;0,#N/A,B52/B$51*100))</f>
        <v>100.87559808612441</v>
      </c>
      <c r="F52" s="488">
        <f t="shared" si="11"/>
        <v>102.74282838449923</v>
      </c>
      <c r="G52" s="488">
        <f t="shared" si="11"/>
        <v>103.73333333333335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21418</v>
      </c>
      <c r="C53" s="487">
        <v>4010</v>
      </c>
      <c r="D53" s="487">
        <v>2041</v>
      </c>
      <c r="E53" s="488">
        <f t="shared" si="11"/>
        <v>102.47846889952153</v>
      </c>
      <c r="F53" s="488">
        <f t="shared" si="11"/>
        <v>100.90588827377958</v>
      </c>
      <c r="G53" s="488">
        <f t="shared" si="11"/>
        <v>108.85333333333334</v>
      </c>
      <c r="H53" s="489">
        <f>IF(ISERROR(L53)=TRUE,IF(MONTH(A53)=MONTH(MAX(A$51:A$75)),A53,""),"")</f>
        <v>41883</v>
      </c>
      <c r="I53" s="488">
        <f t="shared" si="12"/>
        <v>102.47846889952153</v>
      </c>
      <c r="J53" s="488">
        <f t="shared" si="10"/>
        <v>100.90588827377958</v>
      </c>
      <c r="K53" s="488">
        <f t="shared" si="10"/>
        <v>108.85333333333334</v>
      </c>
      <c r="L53" s="488" t="e">
        <f t="shared" si="13"/>
        <v>#N/A</v>
      </c>
    </row>
    <row r="54" spans="1:14" ht="15" customHeight="1" x14ac:dyDescent="0.2">
      <c r="A54" s="490" t="s">
        <v>462</v>
      </c>
      <c r="B54" s="487">
        <v>21143</v>
      </c>
      <c r="C54" s="487">
        <v>3947</v>
      </c>
      <c r="D54" s="487">
        <v>1973</v>
      </c>
      <c r="E54" s="488">
        <f t="shared" si="11"/>
        <v>101.16267942583733</v>
      </c>
      <c r="F54" s="488">
        <f t="shared" si="11"/>
        <v>99.320583794665325</v>
      </c>
      <c r="G54" s="488">
        <f t="shared" si="11"/>
        <v>105.22666666666667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21380</v>
      </c>
      <c r="C55" s="487">
        <v>3843</v>
      </c>
      <c r="D55" s="487">
        <v>1939</v>
      </c>
      <c r="E55" s="488">
        <f t="shared" si="11"/>
        <v>102.29665071770336</v>
      </c>
      <c r="F55" s="488">
        <f t="shared" si="11"/>
        <v>96.703573225968796</v>
      </c>
      <c r="G55" s="488">
        <f t="shared" si="11"/>
        <v>103.41333333333334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21378</v>
      </c>
      <c r="C56" s="487">
        <v>3910</v>
      </c>
      <c r="D56" s="487">
        <v>2010</v>
      </c>
      <c r="E56" s="488">
        <f t="shared" si="11"/>
        <v>102.28708133971291</v>
      </c>
      <c r="F56" s="488">
        <f t="shared" si="11"/>
        <v>98.389531957725211</v>
      </c>
      <c r="G56" s="488">
        <f t="shared" si="11"/>
        <v>107.2</v>
      </c>
      <c r="H56" s="489" t="str">
        <f t="shared" si="14"/>
        <v/>
      </c>
      <c r="I56" s="488" t="str">
        <f t="shared" si="12"/>
        <v/>
      </c>
      <c r="J56" s="488" t="str">
        <f t="shared" si="10"/>
        <v/>
      </c>
      <c r="K56" s="488" t="str">
        <f t="shared" si="10"/>
        <v/>
      </c>
      <c r="L56" s="488" t="e">
        <f t="shared" si="13"/>
        <v>#N/A</v>
      </c>
    </row>
    <row r="57" spans="1:14" ht="15" customHeight="1" x14ac:dyDescent="0.2">
      <c r="A57" s="490">
        <v>42248</v>
      </c>
      <c r="B57" s="487">
        <v>21650</v>
      </c>
      <c r="C57" s="487">
        <v>3864</v>
      </c>
      <c r="D57" s="487">
        <v>2075</v>
      </c>
      <c r="E57" s="488">
        <f t="shared" si="11"/>
        <v>103.58851674641147</v>
      </c>
      <c r="F57" s="488">
        <f t="shared" si="11"/>
        <v>97.23200805234022</v>
      </c>
      <c r="G57" s="488">
        <f t="shared" si="11"/>
        <v>110.66666666666667</v>
      </c>
      <c r="H57" s="489">
        <f t="shared" si="14"/>
        <v>42248</v>
      </c>
      <c r="I57" s="488">
        <f t="shared" si="12"/>
        <v>103.58851674641147</v>
      </c>
      <c r="J57" s="488">
        <f t="shared" si="10"/>
        <v>97.23200805234022</v>
      </c>
      <c r="K57" s="488">
        <f t="shared" si="10"/>
        <v>110.66666666666667</v>
      </c>
      <c r="L57" s="488" t="e">
        <f t="shared" si="13"/>
        <v>#N/A</v>
      </c>
    </row>
    <row r="58" spans="1:14" ht="15" customHeight="1" x14ac:dyDescent="0.2">
      <c r="A58" s="490" t="s">
        <v>465</v>
      </c>
      <c r="B58" s="487">
        <v>21387</v>
      </c>
      <c r="C58" s="487">
        <v>3787</v>
      </c>
      <c r="D58" s="487">
        <v>2023</v>
      </c>
      <c r="E58" s="488">
        <f t="shared" si="11"/>
        <v>102.33014354066985</v>
      </c>
      <c r="F58" s="488">
        <f t="shared" si="11"/>
        <v>95.294413688978366</v>
      </c>
      <c r="G58" s="488">
        <f t="shared" si="11"/>
        <v>107.89333333333333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21463</v>
      </c>
      <c r="C59" s="487">
        <v>3802</v>
      </c>
      <c r="D59" s="487">
        <v>2020</v>
      </c>
      <c r="E59" s="488">
        <f t="shared" si="11"/>
        <v>102.69377990430621</v>
      </c>
      <c r="F59" s="488">
        <f t="shared" si="11"/>
        <v>95.67186713638651</v>
      </c>
      <c r="G59" s="488">
        <f t="shared" si="11"/>
        <v>107.73333333333332</v>
      </c>
      <c r="H59" s="489" t="str">
        <f t="shared" si="14"/>
        <v/>
      </c>
      <c r="I59" s="488" t="str">
        <f t="shared" si="12"/>
        <v/>
      </c>
      <c r="J59" s="488" t="str">
        <f t="shared" si="10"/>
        <v/>
      </c>
      <c r="K59" s="488" t="str">
        <f t="shared" si="10"/>
        <v/>
      </c>
      <c r="L59" s="488" t="e">
        <f t="shared" si="13"/>
        <v>#N/A</v>
      </c>
    </row>
    <row r="60" spans="1:14" ht="15" customHeight="1" x14ac:dyDescent="0.2">
      <c r="A60" s="490" t="s">
        <v>467</v>
      </c>
      <c r="B60" s="487">
        <v>21475</v>
      </c>
      <c r="C60" s="487">
        <v>3929</v>
      </c>
      <c r="D60" s="487">
        <v>2062</v>
      </c>
      <c r="E60" s="488">
        <f t="shared" si="11"/>
        <v>102.7511961722488</v>
      </c>
      <c r="F60" s="488">
        <f t="shared" si="11"/>
        <v>98.867639657775541</v>
      </c>
      <c r="G60" s="488">
        <f t="shared" si="11"/>
        <v>109.97333333333333</v>
      </c>
      <c r="H60" s="489" t="str">
        <f t="shared" si="14"/>
        <v/>
      </c>
      <c r="I60" s="488" t="str">
        <f t="shared" si="12"/>
        <v/>
      </c>
      <c r="J60" s="488" t="str">
        <f t="shared" si="10"/>
        <v/>
      </c>
      <c r="K60" s="488" t="str">
        <f t="shared" si="10"/>
        <v/>
      </c>
      <c r="L60" s="488" t="e">
        <f t="shared" si="13"/>
        <v>#N/A</v>
      </c>
    </row>
    <row r="61" spans="1:14" ht="15" customHeight="1" x14ac:dyDescent="0.2">
      <c r="A61" s="490">
        <v>42614</v>
      </c>
      <c r="B61" s="487">
        <v>21762</v>
      </c>
      <c r="C61" s="487">
        <v>3838</v>
      </c>
      <c r="D61" s="487">
        <v>2142</v>
      </c>
      <c r="E61" s="488">
        <f t="shared" si="11"/>
        <v>104.1244019138756</v>
      </c>
      <c r="F61" s="488">
        <f t="shared" si="11"/>
        <v>96.577755410166077</v>
      </c>
      <c r="G61" s="488">
        <f t="shared" si="11"/>
        <v>114.24000000000001</v>
      </c>
      <c r="H61" s="489">
        <f t="shared" si="14"/>
        <v>42614</v>
      </c>
      <c r="I61" s="488">
        <f t="shared" si="12"/>
        <v>104.1244019138756</v>
      </c>
      <c r="J61" s="488">
        <f t="shared" si="10"/>
        <v>96.577755410166077</v>
      </c>
      <c r="K61" s="488">
        <f t="shared" si="10"/>
        <v>114.24000000000001</v>
      </c>
      <c r="L61" s="488" t="e">
        <f t="shared" si="13"/>
        <v>#N/A</v>
      </c>
    </row>
    <row r="62" spans="1:14" ht="15" customHeight="1" x14ac:dyDescent="0.2">
      <c r="A62" s="490" t="s">
        <v>468</v>
      </c>
      <c r="B62" s="487">
        <v>21621</v>
      </c>
      <c r="C62" s="487">
        <v>3810</v>
      </c>
      <c r="D62" s="487">
        <v>2130</v>
      </c>
      <c r="E62" s="488">
        <f t="shared" si="11"/>
        <v>103.44976076555024</v>
      </c>
      <c r="F62" s="488">
        <f t="shared" si="11"/>
        <v>95.873175641670855</v>
      </c>
      <c r="G62" s="488">
        <f t="shared" si="11"/>
        <v>113.6</v>
      </c>
      <c r="H62" s="489" t="str">
        <f t="shared" si="14"/>
        <v/>
      </c>
      <c r="I62" s="488" t="str">
        <f t="shared" si="12"/>
        <v/>
      </c>
      <c r="J62" s="488" t="str">
        <f t="shared" si="10"/>
        <v/>
      </c>
      <c r="K62" s="488" t="str">
        <f t="shared" si="10"/>
        <v/>
      </c>
      <c r="L62" s="488" t="e">
        <f t="shared" si="13"/>
        <v>#N/A</v>
      </c>
    </row>
    <row r="63" spans="1:14" ht="15" customHeight="1" x14ac:dyDescent="0.2">
      <c r="A63" s="490" t="s">
        <v>469</v>
      </c>
      <c r="B63" s="487">
        <v>21605</v>
      </c>
      <c r="C63" s="487">
        <v>3778</v>
      </c>
      <c r="D63" s="487">
        <v>2130</v>
      </c>
      <c r="E63" s="488">
        <f t="shared" si="11"/>
        <v>103.37320574162678</v>
      </c>
      <c r="F63" s="488">
        <f t="shared" si="11"/>
        <v>95.067941620533475</v>
      </c>
      <c r="G63" s="488">
        <f t="shared" si="11"/>
        <v>113.6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21693</v>
      </c>
      <c r="C64" s="487">
        <v>3907</v>
      </c>
      <c r="D64" s="487">
        <v>2144</v>
      </c>
      <c r="E64" s="488">
        <f t="shared" si="11"/>
        <v>103.79425837320575</v>
      </c>
      <c r="F64" s="488">
        <f t="shared" si="11"/>
        <v>98.314041268243585</v>
      </c>
      <c r="G64" s="488">
        <f t="shared" si="11"/>
        <v>114.34666666666666</v>
      </c>
      <c r="H64" s="489" t="str">
        <f t="shared" si="14"/>
        <v/>
      </c>
      <c r="I64" s="488" t="str">
        <f t="shared" si="12"/>
        <v/>
      </c>
      <c r="J64" s="488" t="str">
        <f t="shared" si="10"/>
        <v/>
      </c>
      <c r="K64" s="488" t="str">
        <f t="shared" si="10"/>
        <v/>
      </c>
      <c r="L64" s="488" t="e">
        <f t="shared" si="13"/>
        <v>#N/A</v>
      </c>
    </row>
    <row r="65" spans="1:12" ht="15" customHeight="1" x14ac:dyDescent="0.2">
      <c r="A65" s="490">
        <v>42979</v>
      </c>
      <c r="B65" s="487">
        <v>22034</v>
      </c>
      <c r="C65" s="487">
        <v>3822</v>
      </c>
      <c r="D65" s="487">
        <v>2196</v>
      </c>
      <c r="E65" s="488">
        <f t="shared" si="11"/>
        <v>105.42583732057416</v>
      </c>
      <c r="F65" s="488">
        <f t="shared" si="11"/>
        <v>96.175138399597387</v>
      </c>
      <c r="G65" s="488">
        <f t="shared" si="11"/>
        <v>117.12</v>
      </c>
      <c r="H65" s="489">
        <f t="shared" si="14"/>
        <v>42979</v>
      </c>
      <c r="I65" s="488">
        <f t="shared" si="12"/>
        <v>105.42583732057416</v>
      </c>
      <c r="J65" s="488">
        <f t="shared" si="10"/>
        <v>96.175138399597387</v>
      </c>
      <c r="K65" s="488">
        <f t="shared" si="10"/>
        <v>117.12</v>
      </c>
      <c r="L65" s="488" t="e">
        <f t="shared" si="13"/>
        <v>#N/A</v>
      </c>
    </row>
    <row r="66" spans="1:12" ht="15" customHeight="1" x14ac:dyDescent="0.2">
      <c r="A66" s="490" t="s">
        <v>471</v>
      </c>
      <c r="B66" s="487">
        <v>22038</v>
      </c>
      <c r="C66" s="487">
        <v>3815</v>
      </c>
      <c r="D66" s="487">
        <v>2162</v>
      </c>
      <c r="E66" s="488">
        <f t="shared" si="11"/>
        <v>105.44497607655504</v>
      </c>
      <c r="F66" s="488">
        <f t="shared" si="11"/>
        <v>95.998993457473574</v>
      </c>
      <c r="G66" s="488">
        <f t="shared" si="11"/>
        <v>115.30666666666667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22105</v>
      </c>
      <c r="C67" s="487">
        <v>3825</v>
      </c>
      <c r="D67" s="487">
        <v>2169</v>
      </c>
      <c r="E67" s="488">
        <f t="shared" si="11"/>
        <v>105.76555023923444</v>
      </c>
      <c r="F67" s="488">
        <f t="shared" si="11"/>
        <v>96.250629089079013</v>
      </c>
      <c r="G67" s="488">
        <f t="shared" si="11"/>
        <v>115.68</v>
      </c>
      <c r="H67" s="489" t="str">
        <f t="shared" si="14"/>
        <v/>
      </c>
      <c r="I67" s="488" t="str">
        <f t="shared" si="12"/>
        <v/>
      </c>
      <c r="J67" s="488" t="str">
        <f t="shared" si="12"/>
        <v/>
      </c>
      <c r="K67" s="488" t="str">
        <f t="shared" si="12"/>
        <v/>
      </c>
      <c r="L67" s="488" t="e">
        <f t="shared" si="13"/>
        <v>#N/A</v>
      </c>
    </row>
    <row r="68" spans="1:12" ht="15" customHeight="1" x14ac:dyDescent="0.2">
      <c r="A68" s="490" t="s">
        <v>473</v>
      </c>
      <c r="B68" s="487">
        <v>22186</v>
      </c>
      <c r="C68" s="487">
        <v>3884</v>
      </c>
      <c r="D68" s="487">
        <v>2241</v>
      </c>
      <c r="E68" s="488">
        <f t="shared" si="11"/>
        <v>106.15311004784689</v>
      </c>
      <c r="F68" s="488">
        <f t="shared" si="11"/>
        <v>97.735279315551082</v>
      </c>
      <c r="G68" s="488">
        <f t="shared" si="11"/>
        <v>119.52000000000001</v>
      </c>
      <c r="H68" s="489" t="str">
        <f t="shared" si="14"/>
        <v/>
      </c>
      <c r="I68" s="488" t="str">
        <f t="shared" si="12"/>
        <v/>
      </c>
      <c r="J68" s="488" t="str">
        <f t="shared" si="12"/>
        <v/>
      </c>
      <c r="K68" s="488" t="str">
        <f t="shared" si="12"/>
        <v/>
      </c>
      <c r="L68" s="488" t="e">
        <f t="shared" si="13"/>
        <v>#N/A</v>
      </c>
    </row>
    <row r="69" spans="1:12" ht="15" customHeight="1" x14ac:dyDescent="0.2">
      <c r="A69" s="490">
        <v>43344</v>
      </c>
      <c r="B69" s="487">
        <v>22627</v>
      </c>
      <c r="C69" s="487">
        <v>3822</v>
      </c>
      <c r="D69" s="487">
        <v>2228</v>
      </c>
      <c r="E69" s="488">
        <f t="shared" si="11"/>
        <v>108.26315789473684</v>
      </c>
      <c r="F69" s="488">
        <f t="shared" si="11"/>
        <v>96.175138399597387</v>
      </c>
      <c r="G69" s="488">
        <f t="shared" si="11"/>
        <v>118.82666666666665</v>
      </c>
      <c r="H69" s="489">
        <f t="shared" si="14"/>
        <v>43344</v>
      </c>
      <c r="I69" s="488">
        <f t="shared" si="12"/>
        <v>108.26315789473684</v>
      </c>
      <c r="J69" s="488">
        <f t="shared" si="12"/>
        <v>96.175138399597387</v>
      </c>
      <c r="K69" s="488">
        <f t="shared" si="12"/>
        <v>118.82666666666665</v>
      </c>
      <c r="L69" s="488" t="e">
        <f t="shared" si="13"/>
        <v>#N/A</v>
      </c>
    </row>
    <row r="70" spans="1:12" ht="15" customHeight="1" x14ac:dyDescent="0.2">
      <c r="A70" s="490" t="s">
        <v>474</v>
      </c>
      <c r="B70" s="487">
        <v>22401</v>
      </c>
      <c r="C70" s="487">
        <v>3766</v>
      </c>
      <c r="D70" s="487">
        <v>2243</v>
      </c>
      <c r="E70" s="488">
        <f t="shared" si="11"/>
        <v>107.18181818181817</v>
      </c>
      <c r="F70" s="488">
        <f t="shared" si="11"/>
        <v>94.765978862606943</v>
      </c>
      <c r="G70" s="488">
        <f t="shared" si="11"/>
        <v>119.62666666666667</v>
      </c>
      <c r="H70" s="489" t="str">
        <f t="shared" si="14"/>
        <v/>
      </c>
      <c r="I70" s="488" t="str">
        <f t="shared" si="12"/>
        <v/>
      </c>
      <c r="J70" s="488" t="str">
        <f t="shared" si="12"/>
        <v/>
      </c>
      <c r="K70" s="488" t="str">
        <f t="shared" si="12"/>
        <v/>
      </c>
      <c r="L70" s="488" t="e">
        <f t="shared" si="13"/>
        <v>#N/A</v>
      </c>
    </row>
    <row r="71" spans="1:12" ht="15" customHeight="1" x14ac:dyDescent="0.2">
      <c r="A71" s="490" t="s">
        <v>475</v>
      </c>
      <c r="B71" s="487">
        <v>22277</v>
      </c>
      <c r="C71" s="487">
        <v>3696</v>
      </c>
      <c r="D71" s="487">
        <v>2178</v>
      </c>
      <c r="E71" s="491">
        <f t="shared" ref="E71:G75" si="15">IF($A$51=37802,IF(COUNTBLANK(B$51:B$70)&gt;0,#N/A,IF(ISBLANK(B71)=FALSE,B71/B$51*100,#N/A)),IF(COUNTBLANK(B$51:B$75)&gt;0,#N/A,B71/B$51*100))</f>
        <v>106.58851674641147</v>
      </c>
      <c r="F71" s="491">
        <f t="shared" si="15"/>
        <v>93.004529441368902</v>
      </c>
      <c r="G71" s="491">
        <f t="shared" si="15"/>
        <v>116.16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22160</v>
      </c>
      <c r="C72" s="487">
        <v>3773</v>
      </c>
      <c r="D72" s="487">
        <v>2208</v>
      </c>
      <c r="E72" s="491">
        <f t="shared" si="15"/>
        <v>106.02870813397129</v>
      </c>
      <c r="F72" s="491">
        <f t="shared" si="15"/>
        <v>94.942123804730755</v>
      </c>
      <c r="G72" s="491">
        <f t="shared" si="15"/>
        <v>117.75999999999999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22347</v>
      </c>
      <c r="C73" s="487">
        <v>3702</v>
      </c>
      <c r="D73" s="487">
        <v>2254</v>
      </c>
      <c r="E73" s="491">
        <f t="shared" si="15"/>
        <v>106.92344497607655</v>
      </c>
      <c r="F73" s="491">
        <f t="shared" si="15"/>
        <v>93.155510820332154</v>
      </c>
      <c r="G73" s="491">
        <f t="shared" si="15"/>
        <v>120.21333333333332</v>
      </c>
      <c r="H73" s="492">
        <f>IF(A$51=37802,IF(ISERROR(L73)=TRUE,IF(ISBLANK(A73)=FALSE,IF(MONTH(A73)=MONTH(MAX(A$51:A$75)),A73,""),""),""),IF(ISERROR(L73)=TRUE,IF(MONTH(A73)=MONTH(MAX(A$51:A$75)),A73,""),""))</f>
        <v>43709</v>
      </c>
      <c r="I73" s="488">
        <f t="shared" si="12"/>
        <v>106.92344497607655</v>
      </c>
      <c r="J73" s="488">
        <f t="shared" si="12"/>
        <v>93.155510820332154</v>
      </c>
      <c r="K73" s="488">
        <f t="shared" si="12"/>
        <v>120.21333333333332</v>
      </c>
      <c r="L73" s="488" t="e">
        <f t="shared" si="13"/>
        <v>#N/A</v>
      </c>
    </row>
    <row r="74" spans="1:12" ht="15" customHeight="1" x14ac:dyDescent="0.2">
      <c r="A74" s="490" t="s">
        <v>477</v>
      </c>
      <c r="B74" s="487">
        <v>22074</v>
      </c>
      <c r="C74" s="487">
        <v>3666</v>
      </c>
      <c r="D74" s="487">
        <v>2203</v>
      </c>
      <c r="E74" s="491">
        <f t="shared" si="15"/>
        <v>105.61722488038276</v>
      </c>
      <c r="F74" s="491">
        <f t="shared" si="15"/>
        <v>92.249622546552587</v>
      </c>
      <c r="G74" s="491">
        <f t="shared" si="15"/>
        <v>117.49333333333334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21757</v>
      </c>
      <c r="C75" s="493">
        <v>3587</v>
      </c>
      <c r="D75" s="493">
        <v>2100</v>
      </c>
      <c r="E75" s="491">
        <f t="shared" si="15"/>
        <v>104.10047846889951</v>
      </c>
      <c r="F75" s="491">
        <f t="shared" si="15"/>
        <v>90.261701056869654</v>
      </c>
      <c r="G75" s="491">
        <f t="shared" si="15"/>
        <v>112.00000000000001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106.92344497607655</v>
      </c>
      <c r="J77" s="488">
        <f>IF(J75&lt;&gt;"",J75,IF(J74&lt;&gt;"",J74,IF(J73&lt;&gt;"",J73,IF(J72&lt;&gt;"",J72,IF(J71&lt;&gt;"",J71,IF(J70&lt;&gt;"",J70,""))))))</f>
        <v>93.155510820332154</v>
      </c>
      <c r="K77" s="488">
        <f>IF(K75&lt;&gt;"",K75,IF(K74&lt;&gt;"",K74,IF(K73&lt;&gt;"",K73,IF(K72&lt;&gt;"",K72,IF(K71&lt;&gt;"",K71,IF(K70&lt;&gt;"",K70,""))))))</f>
        <v>120.21333333333332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+6,9%</v>
      </c>
      <c r="J79" s="488" t="str">
        <f>"GeB - ausschließlich: "&amp;IF(J77&gt;100,"+","")&amp;TEXT(J77-100,"0,0")&amp;"%"</f>
        <v>GeB - ausschließlich: -6,8%</v>
      </c>
      <c r="K79" s="488" t="str">
        <f>"GeB - im Nebenjob: "&amp;IF(K77&gt;100,"+","")&amp;TEXT(K77-100,"0,0")&amp;"%"</f>
        <v>GeB - im Nebenjob: +20,2%</v>
      </c>
    </row>
    <row r="81" spans="9:9" ht="15" customHeight="1" x14ac:dyDescent="0.2">
      <c r="I81" s="488" t="str">
        <f>IF(ISERROR(HLOOKUP(1,I$78:K$79,2,FALSE)),"",HLOOKUP(1,I$78:K$79,2,FALSE))</f>
        <v>GeB - im Nebenjob: +20,2%</v>
      </c>
    </row>
    <row r="82" spans="9:9" ht="15" customHeight="1" x14ac:dyDescent="0.2">
      <c r="I82" s="488" t="str">
        <f>IF(ISERROR(HLOOKUP(2,I$78:K$79,2,FALSE)),"",HLOOKUP(2,I$78:K$79,2,FALSE))</f>
        <v>SvB: +6,9%</v>
      </c>
    </row>
    <row r="83" spans="9:9" ht="15" customHeight="1" x14ac:dyDescent="0.2">
      <c r="I83" s="488" t="str">
        <f>IF(ISERROR(HLOOKUP(3,I$78:K$79,2,FALSE)),"",HLOOKUP(3,I$78:K$79,2,FALSE))</f>
        <v>GeB - ausschließlich: -6,8%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21757</v>
      </c>
      <c r="E12" s="114">
        <v>22074</v>
      </c>
      <c r="F12" s="114">
        <v>22347</v>
      </c>
      <c r="G12" s="114">
        <v>22160</v>
      </c>
      <c r="H12" s="114">
        <v>22277</v>
      </c>
      <c r="I12" s="115">
        <v>-520</v>
      </c>
      <c r="J12" s="116">
        <v>-2.3342460834044081</v>
      </c>
      <c r="N12" s="117"/>
    </row>
    <row r="13" spans="1:15" s="110" customFormat="1" ht="13.5" customHeight="1" x14ac:dyDescent="0.2">
      <c r="A13" s="118" t="s">
        <v>105</v>
      </c>
      <c r="B13" s="119" t="s">
        <v>106</v>
      </c>
      <c r="C13" s="113">
        <v>55.219009973801533</v>
      </c>
      <c r="D13" s="114">
        <v>12014</v>
      </c>
      <c r="E13" s="114">
        <v>12242</v>
      </c>
      <c r="F13" s="114">
        <v>12478</v>
      </c>
      <c r="G13" s="114">
        <v>12465</v>
      </c>
      <c r="H13" s="114">
        <v>12511</v>
      </c>
      <c r="I13" s="115">
        <v>-497</v>
      </c>
      <c r="J13" s="116">
        <v>-3.9725041963072498</v>
      </c>
    </row>
    <row r="14" spans="1:15" s="110" customFormat="1" ht="13.5" customHeight="1" x14ac:dyDescent="0.2">
      <c r="A14" s="120"/>
      <c r="B14" s="119" t="s">
        <v>107</v>
      </c>
      <c r="C14" s="113">
        <v>44.780990026198467</v>
      </c>
      <c r="D14" s="114">
        <v>9743</v>
      </c>
      <c r="E14" s="114">
        <v>9832</v>
      </c>
      <c r="F14" s="114">
        <v>9869</v>
      </c>
      <c r="G14" s="114">
        <v>9695</v>
      </c>
      <c r="H14" s="114">
        <v>9766</v>
      </c>
      <c r="I14" s="115">
        <v>-23</v>
      </c>
      <c r="J14" s="116">
        <v>-0.23551095637927505</v>
      </c>
    </row>
    <row r="15" spans="1:15" s="110" customFormat="1" ht="13.5" customHeight="1" x14ac:dyDescent="0.2">
      <c r="A15" s="118" t="s">
        <v>105</v>
      </c>
      <c r="B15" s="121" t="s">
        <v>108</v>
      </c>
      <c r="C15" s="113">
        <v>9.4911982350507884</v>
      </c>
      <c r="D15" s="114">
        <v>2065</v>
      </c>
      <c r="E15" s="114">
        <v>2200</v>
      </c>
      <c r="F15" s="114">
        <v>2298</v>
      </c>
      <c r="G15" s="114">
        <v>2144</v>
      </c>
      <c r="H15" s="114">
        <v>2225</v>
      </c>
      <c r="I15" s="115">
        <v>-160</v>
      </c>
      <c r="J15" s="116">
        <v>-7.191011235955056</v>
      </c>
    </row>
    <row r="16" spans="1:15" s="110" customFormat="1" ht="13.5" customHeight="1" x14ac:dyDescent="0.2">
      <c r="A16" s="118"/>
      <c r="B16" s="121" t="s">
        <v>109</v>
      </c>
      <c r="C16" s="113">
        <v>65.592682814726288</v>
      </c>
      <c r="D16" s="114">
        <v>14271</v>
      </c>
      <c r="E16" s="114">
        <v>14481</v>
      </c>
      <c r="F16" s="114">
        <v>14714</v>
      </c>
      <c r="G16" s="114">
        <v>14776</v>
      </c>
      <c r="H16" s="114">
        <v>14898</v>
      </c>
      <c r="I16" s="115">
        <v>-627</v>
      </c>
      <c r="J16" s="116">
        <v>-4.2086186065243654</v>
      </c>
    </row>
    <row r="17" spans="1:10" s="110" customFormat="1" ht="13.5" customHeight="1" x14ac:dyDescent="0.2">
      <c r="A17" s="118"/>
      <c r="B17" s="121" t="s">
        <v>110</v>
      </c>
      <c r="C17" s="113">
        <v>23.679735257618237</v>
      </c>
      <c r="D17" s="114">
        <v>5152</v>
      </c>
      <c r="E17" s="114">
        <v>5116</v>
      </c>
      <c r="F17" s="114">
        <v>5076</v>
      </c>
      <c r="G17" s="114">
        <v>4984</v>
      </c>
      <c r="H17" s="114">
        <v>4919</v>
      </c>
      <c r="I17" s="115">
        <v>233</v>
      </c>
      <c r="J17" s="116">
        <v>4.7367351087619438</v>
      </c>
    </row>
    <row r="18" spans="1:10" s="110" customFormat="1" ht="13.5" customHeight="1" x14ac:dyDescent="0.2">
      <c r="A18" s="120"/>
      <c r="B18" s="121" t="s">
        <v>111</v>
      </c>
      <c r="C18" s="113">
        <v>1.236383692604679</v>
      </c>
      <c r="D18" s="114">
        <v>269</v>
      </c>
      <c r="E18" s="114">
        <v>277</v>
      </c>
      <c r="F18" s="114">
        <v>259</v>
      </c>
      <c r="G18" s="114">
        <v>256</v>
      </c>
      <c r="H18" s="114">
        <v>235</v>
      </c>
      <c r="I18" s="115">
        <v>34</v>
      </c>
      <c r="J18" s="116">
        <v>14.468085106382979</v>
      </c>
    </row>
    <row r="19" spans="1:10" s="110" customFormat="1" ht="13.5" customHeight="1" x14ac:dyDescent="0.2">
      <c r="A19" s="120"/>
      <c r="B19" s="121" t="s">
        <v>112</v>
      </c>
      <c r="C19" s="113">
        <v>0.39987130578664337</v>
      </c>
      <c r="D19" s="114">
        <v>87</v>
      </c>
      <c r="E19" s="114">
        <v>91</v>
      </c>
      <c r="F19" s="114">
        <v>87</v>
      </c>
      <c r="G19" s="114">
        <v>76</v>
      </c>
      <c r="H19" s="114">
        <v>57</v>
      </c>
      <c r="I19" s="115">
        <v>30</v>
      </c>
      <c r="J19" s="116">
        <v>52.631578947368418</v>
      </c>
    </row>
    <row r="20" spans="1:10" s="110" customFormat="1" ht="13.5" customHeight="1" x14ac:dyDescent="0.2">
      <c r="A20" s="118" t="s">
        <v>113</v>
      </c>
      <c r="B20" s="122" t="s">
        <v>114</v>
      </c>
      <c r="C20" s="113">
        <v>71.489635519602885</v>
      </c>
      <c r="D20" s="114">
        <v>15554</v>
      </c>
      <c r="E20" s="114">
        <v>15872</v>
      </c>
      <c r="F20" s="114">
        <v>16130</v>
      </c>
      <c r="G20" s="114">
        <v>16006</v>
      </c>
      <c r="H20" s="114">
        <v>16167</v>
      </c>
      <c r="I20" s="115">
        <v>-613</v>
      </c>
      <c r="J20" s="116">
        <v>-3.7916743984660108</v>
      </c>
    </row>
    <row r="21" spans="1:10" s="110" customFormat="1" ht="13.5" customHeight="1" x14ac:dyDescent="0.2">
      <c r="A21" s="120"/>
      <c r="B21" s="122" t="s">
        <v>115</v>
      </c>
      <c r="C21" s="113">
        <v>28.510364480397115</v>
      </c>
      <c r="D21" s="114">
        <v>6203</v>
      </c>
      <c r="E21" s="114">
        <v>6202</v>
      </c>
      <c r="F21" s="114">
        <v>6217</v>
      </c>
      <c r="G21" s="114">
        <v>6154</v>
      </c>
      <c r="H21" s="114">
        <v>6110</v>
      </c>
      <c r="I21" s="115">
        <v>93</v>
      </c>
      <c r="J21" s="116">
        <v>1.5220949263502455</v>
      </c>
    </row>
    <row r="22" spans="1:10" s="110" customFormat="1" ht="13.5" customHeight="1" x14ac:dyDescent="0.2">
      <c r="A22" s="118" t="s">
        <v>113</v>
      </c>
      <c r="B22" s="122" t="s">
        <v>116</v>
      </c>
      <c r="C22" s="113">
        <v>92.305924530036307</v>
      </c>
      <c r="D22" s="114">
        <v>20083</v>
      </c>
      <c r="E22" s="114">
        <v>20389</v>
      </c>
      <c r="F22" s="114">
        <v>20564</v>
      </c>
      <c r="G22" s="114">
        <v>20395</v>
      </c>
      <c r="H22" s="114">
        <v>20535</v>
      </c>
      <c r="I22" s="115">
        <v>-452</v>
      </c>
      <c r="J22" s="116">
        <v>-2.2011200389578769</v>
      </c>
    </row>
    <row r="23" spans="1:10" s="110" customFormat="1" ht="13.5" customHeight="1" x14ac:dyDescent="0.2">
      <c r="A23" s="123"/>
      <c r="B23" s="124" t="s">
        <v>117</v>
      </c>
      <c r="C23" s="125">
        <v>7.6573056947189411</v>
      </c>
      <c r="D23" s="114">
        <v>1666</v>
      </c>
      <c r="E23" s="114">
        <v>1677</v>
      </c>
      <c r="F23" s="114">
        <v>1775</v>
      </c>
      <c r="G23" s="114">
        <v>1755</v>
      </c>
      <c r="H23" s="114">
        <v>1731</v>
      </c>
      <c r="I23" s="115">
        <v>-65</v>
      </c>
      <c r="J23" s="116">
        <v>-3.755054881571346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5687</v>
      </c>
      <c r="E26" s="114">
        <v>5869</v>
      </c>
      <c r="F26" s="114">
        <v>5956</v>
      </c>
      <c r="G26" s="114">
        <v>5981</v>
      </c>
      <c r="H26" s="140">
        <v>5874</v>
      </c>
      <c r="I26" s="115">
        <v>-187</v>
      </c>
      <c r="J26" s="116">
        <v>-3.1835205992509361</v>
      </c>
    </row>
    <row r="27" spans="1:10" s="110" customFormat="1" ht="13.5" customHeight="1" x14ac:dyDescent="0.2">
      <c r="A27" s="118" t="s">
        <v>105</v>
      </c>
      <c r="B27" s="119" t="s">
        <v>106</v>
      </c>
      <c r="C27" s="113">
        <v>39.687005451028661</v>
      </c>
      <c r="D27" s="115">
        <v>2257</v>
      </c>
      <c r="E27" s="114">
        <v>2315</v>
      </c>
      <c r="F27" s="114">
        <v>2359</v>
      </c>
      <c r="G27" s="114">
        <v>2355</v>
      </c>
      <c r="H27" s="140">
        <v>2306</v>
      </c>
      <c r="I27" s="115">
        <v>-49</v>
      </c>
      <c r="J27" s="116">
        <v>-2.12489158716392</v>
      </c>
    </row>
    <row r="28" spans="1:10" s="110" customFormat="1" ht="13.5" customHeight="1" x14ac:dyDescent="0.2">
      <c r="A28" s="120"/>
      <c r="B28" s="119" t="s">
        <v>107</v>
      </c>
      <c r="C28" s="113">
        <v>60.312994548971339</v>
      </c>
      <c r="D28" s="115">
        <v>3430</v>
      </c>
      <c r="E28" s="114">
        <v>3554</v>
      </c>
      <c r="F28" s="114">
        <v>3597</v>
      </c>
      <c r="G28" s="114">
        <v>3626</v>
      </c>
      <c r="H28" s="140">
        <v>3568</v>
      </c>
      <c r="I28" s="115">
        <v>-138</v>
      </c>
      <c r="J28" s="116">
        <v>-3.8677130044843051</v>
      </c>
    </row>
    <row r="29" spans="1:10" s="110" customFormat="1" ht="13.5" customHeight="1" x14ac:dyDescent="0.2">
      <c r="A29" s="118" t="s">
        <v>105</v>
      </c>
      <c r="B29" s="121" t="s">
        <v>108</v>
      </c>
      <c r="C29" s="113">
        <v>13.117636715315632</v>
      </c>
      <c r="D29" s="115">
        <v>746</v>
      </c>
      <c r="E29" s="114">
        <v>788</v>
      </c>
      <c r="F29" s="114">
        <v>805</v>
      </c>
      <c r="G29" s="114">
        <v>854</v>
      </c>
      <c r="H29" s="140">
        <v>765</v>
      </c>
      <c r="I29" s="115">
        <v>-19</v>
      </c>
      <c r="J29" s="116">
        <v>-2.4836601307189543</v>
      </c>
    </row>
    <row r="30" spans="1:10" s="110" customFormat="1" ht="13.5" customHeight="1" x14ac:dyDescent="0.2">
      <c r="A30" s="118"/>
      <c r="B30" s="121" t="s">
        <v>109</v>
      </c>
      <c r="C30" s="113">
        <v>46.122736064708988</v>
      </c>
      <c r="D30" s="115">
        <v>2623</v>
      </c>
      <c r="E30" s="114">
        <v>2752</v>
      </c>
      <c r="F30" s="114">
        <v>2801</v>
      </c>
      <c r="G30" s="114">
        <v>2769</v>
      </c>
      <c r="H30" s="140">
        <v>2796</v>
      </c>
      <c r="I30" s="115">
        <v>-173</v>
      </c>
      <c r="J30" s="116">
        <v>-6.1874105865522173</v>
      </c>
    </row>
    <row r="31" spans="1:10" s="110" customFormat="1" ht="13.5" customHeight="1" x14ac:dyDescent="0.2">
      <c r="A31" s="118"/>
      <c r="B31" s="121" t="s">
        <v>110</v>
      </c>
      <c r="C31" s="113">
        <v>22.085458062247231</v>
      </c>
      <c r="D31" s="115">
        <v>1256</v>
      </c>
      <c r="E31" s="114">
        <v>1270</v>
      </c>
      <c r="F31" s="114">
        <v>1279</v>
      </c>
      <c r="G31" s="114">
        <v>1306</v>
      </c>
      <c r="H31" s="140">
        <v>1290</v>
      </c>
      <c r="I31" s="115">
        <v>-34</v>
      </c>
      <c r="J31" s="116">
        <v>-2.635658914728682</v>
      </c>
    </row>
    <row r="32" spans="1:10" s="110" customFormat="1" ht="13.5" customHeight="1" x14ac:dyDescent="0.2">
      <c r="A32" s="120"/>
      <c r="B32" s="121" t="s">
        <v>111</v>
      </c>
      <c r="C32" s="113">
        <v>18.674169157728151</v>
      </c>
      <c r="D32" s="115">
        <v>1062</v>
      </c>
      <c r="E32" s="114">
        <v>1059</v>
      </c>
      <c r="F32" s="114">
        <v>1071</v>
      </c>
      <c r="G32" s="114">
        <v>1052</v>
      </c>
      <c r="H32" s="140">
        <v>1023</v>
      </c>
      <c r="I32" s="115">
        <v>39</v>
      </c>
      <c r="J32" s="116">
        <v>3.8123167155425222</v>
      </c>
    </row>
    <row r="33" spans="1:10" s="110" customFormat="1" ht="13.5" customHeight="1" x14ac:dyDescent="0.2">
      <c r="A33" s="120"/>
      <c r="B33" s="121" t="s">
        <v>112</v>
      </c>
      <c r="C33" s="113">
        <v>2.0221557939159487</v>
      </c>
      <c r="D33" s="115">
        <v>115</v>
      </c>
      <c r="E33" s="114">
        <v>103</v>
      </c>
      <c r="F33" s="114">
        <v>105</v>
      </c>
      <c r="G33" s="114">
        <v>93</v>
      </c>
      <c r="H33" s="140">
        <v>94</v>
      </c>
      <c r="I33" s="115">
        <v>21</v>
      </c>
      <c r="J33" s="116">
        <v>22.340425531914892</v>
      </c>
    </row>
    <row r="34" spans="1:10" s="110" customFormat="1" ht="13.5" customHeight="1" x14ac:dyDescent="0.2">
      <c r="A34" s="118" t="s">
        <v>113</v>
      </c>
      <c r="B34" s="122" t="s">
        <v>116</v>
      </c>
      <c r="C34" s="113">
        <v>92.597151397925089</v>
      </c>
      <c r="D34" s="115">
        <v>5266</v>
      </c>
      <c r="E34" s="114">
        <v>5445</v>
      </c>
      <c r="F34" s="114">
        <v>5527</v>
      </c>
      <c r="G34" s="114">
        <v>5557</v>
      </c>
      <c r="H34" s="140">
        <v>5468</v>
      </c>
      <c r="I34" s="115">
        <v>-202</v>
      </c>
      <c r="J34" s="116">
        <v>-3.6942209217264081</v>
      </c>
    </row>
    <row r="35" spans="1:10" s="110" customFormat="1" ht="13.5" customHeight="1" x14ac:dyDescent="0.2">
      <c r="A35" s="118"/>
      <c r="B35" s="119" t="s">
        <v>117</v>
      </c>
      <c r="C35" s="113">
        <v>7.1215051872692108</v>
      </c>
      <c r="D35" s="115">
        <v>405</v>
      </c>
      <c r="E35" s="114">
        <v>409</v>
      </c>
      <c r="F35" s="114">
        <v>412</v>
      </c>
      <c r="G35" s="114">
        <v>409</v>
      </c>
      <c r="H35" s="140">
        <v>387</v>
      </c>
      <c r="I35" s="115">
        <v>18</v>
      </c>
      <c r="J35" s="116">
        <v>4.6511627906976747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3587</v>
      </c>
      <c r="E37" s="114">
        <v>3666</v>
      </c>
      <c r="F37" s="114">
        <v>3702</v>
      </c>
      <c r="G37" s="114">
        <v>3773</v>
      </c>
      <c r="H37" s="140">
        <v>3696</v>
      </c>
      <c r="I37" s="115">
        <v>-109</v>
      </c>
      <c r="J37" s="116">
        <v>-2.9491341991341993</v>
      </c>
    </row>
    <row r="38" spans="1:10" s="110" customFormat="1" ht="13.5" customHeight="1" x14ac:dyDescent="0.2">
      <c r="A38" s="118" t="s">
        <v>105</v>
      </c>
      <c r="B38" s="119" t="s">
        <v>106</v>
      </c>
      <c r="C38" s="113">
        <v>36.96682464454976</v>
      </c>
      <c r="D38" s="115">
        <v>1326</v>
      </c>
      <c r="E38" s="114">
        <v>1329</v>
      </c>
      <c r="F38" s="114">
        <v>1319</v>
      </c>
      <c r="G38" s="114">
        <v>1342</v>
      </c>
      <c r="H38" s="140">
        <v>1294</v>
      </c>
      <c r="I38" s="115">
        <v>32</v>
      </c>
      <c r="J38" s="116">
        <v>2.472952086553323</v>
      </c>
    </row>
    <row r="39" spans="1:10" s="110" customFormat="1" ht="13.5" customHeight="1" x14ac:dyDescent="0.2">
      <c r="A39" s="120"/>
      <c r="B39" s="119" t="s">
        <v>107</v>
      </c>
      <c r="C39" s="113">
        <v>63.03317535545024</v>
      </c>
      <c r="D39" s="115">
        <v>2261</v>
      </c>
      <c r="E39" s="114">
        <v>2337</v>
      </c>
      <c r="F39" s="114">
        <v>2383</v>
      </c>
      <c r="G39" s="114">
        <v>2431</v>
      </c>
      <c r="H39" s="140">
        <v>2402</v>
      </c>
      <c r="I39" s="115">
        <v>-141</v>
      </c>
      <c r="J39" s="116">
        <v>-5.8701082431307245</v>
      </c>
    </row>
    <row r="40" spans="1:10" s="110" customFormat="1" ht="13.5" customHeight="1" x14ac:dyDescent="0.2">
      <c r="A40" s="118" t="s">
        <v>105</v>
      </c>
      <c r="B40" s="121" t="s">
        <v>108</v>
      </c>
      <c r="C40" s="113">
        <v>15.221633677167549</v>
      </c>
      <c r="D40" s="115">
        <v>546</v>
      </c>
      <c r="E40" s="114">
        <v>561</v>
      </c>
      <c r="F40" s="114">
        <v>560</v>
      </c>
      <c r="G40" s="114">
        <v>626</v>
      </c>
      <c r="H40" s="140">
        <v>552</v>
      </c>
      <c r="I40" s="115">
        <v>-6</v>
      </c>
      <c r="J40" s="116">
        <v>-1.0869565217391304</v>
      </c>
    </row>
    <row r="41" spans="1:10" s="110" customFormat="1" ht="13.5" customHeight="1" x14ac:dyDescent="0.2">
      <c r="A41" s="118"/>
      <c r="B41" s="121" t="s">
        <v>109</v>
      </c>
      <c r="C41" s="113">
        <v>33.872316699191522</v>
      </c>
      <c r="D41" s="115">
        <v>1215</v>
      </c>
      <c r="E41" s="114">
        <v>1275</v>
      </c>
      <c r="F41" s="114">
        <v>1280</v>
      </c>
      <c r="G41" s="114">
        <v>1273</v>
      </c>
      <c r="H41" s="140">
        <v>1290</v>
      </c>
      <c r="I41" s="115">
        <v>-75</v>
      </c>
      <c r="J41" s="116">
        <v>-5.8139534883720927</v>
      </c>
    </row>
    <row r="42" spans="1:10" s="110" customFormat="1" ht="13.5" customHeight="1" x14ac:dyDescent="0.2">
      <c r="A42" s="118"/>
      <c r="B42" s="121" t="s">
        <v>110</v>
      </c>
      <c r="C42" s="113">
        <v>21.940340117089491</v>
      </c>
      <c r="D42" s="115">
        <v>787</v>
      </c>
      <c r="E42" s="114">
        <v>793</v>
      </c>
      <c r="F42" s="114">
        <v>812</v>
      </c>
      <c r="G42" s="114">
        <v>843</v>
      </c>
      <c r="H42" s="140">
        <v>849</v>
      </c>
      <c r="I42" s="115">
        <v>-62</v>
      </c>
      <c r="J42" s="116">
        <v>-7.3027090694935222</v>
      </c>
    </row>
    <row r="43" spans="1:10" s="110" customFormat="1" ht="13.5" customHeight="1" x14ac:dyDescent="0.2">
      <c r="A43" s="120"/>
      <c r="B43" s="121" t="s">
        <v>111</v>
      </c>
      <c r="C43" s="113">
        <v>28.965709506551434</v>
      </c>
      <c r="D43" s="115">
        <v>1039</v>
      </c>
      <c r="E43" s="114">
        <v>1037</v>
      </c>
      <c r="F43" s="114">
        <v>1050</v>
      </c>
      <c r="G43" s="114">
        <v>1031</v>
      </c>
      <c r="H43" s="140">
        <v>1005</v>
      </c>
      <c r="I43" s="115">
        <v>34</v>
      </c>
      <c r="J43" s="116">
        <v>3.383084577114428</v>
      </c>
    </row>
    <row r="44" spans="1:10" s="110" customFormat="1" ht="13.5" customHeight="1" x14ac:dyDescent="0.2">
      <c r="A44" s="120"/>
      <c r="B44" s="121" t="s">
        <v>112</v>
      </c>
      <c r="C44" s="113">
        <v>2.9829941455255087</v>
      </c>
      <c r="D44" s="115">
        <v>107</v>
      </c>
      <c r="E44" s="114">
        <v>98</v>
      </c>
      <c r="F44" s="114">
        <v>98</v>
      </c>
      <c r="G44" s="114">
        <v>90</v>
      </c>
      <c r="H44" s="140">
        <v>90</v>
      </c>
      <c r="I44" s="115">
        <v>17</v>
      </c>
      <c r="J44" s="116">
        <v>18.888888888888889</v>
      </c>
    </row>
    <row r="45" spans="1:10" s="110" customFormat="1" ht="13.5" customHeight="1" x14ac:dyDescent="0.2">
      <c r="A45" s="118" t="s">
        <v>113</v>
      </c>
      <c r="B45" s="122" t="s">
        <v>116</v>
      </c>
      <c r="C45" s="113">
        <v>91.775857262336217</v>
      </c>
      <c r="D45" s="115">
        <v>3292</v>
      </c>
      <c r="E45" s="114">
        <v>3376</v>
      </c>
      <c r="F45" s="114">
        <v>3425</v>
      </c>
      <c r="G45" s="114">
        <v>3486</v>
      </c>
      <c r="H45" s="140">
        <v>3420</v>
      </c>
      <c r="I45" s="115">
        <v>-128</v>
      </c>
      <c r="J45" s="116">
        <v>-3.742690058479532</v>
      </c>
    </row>
    <row r="46" spans="1:10" s="110" customFormat="1" ht="13.5" customHeight="1" x14ac:dyDescent="0.2">
      <c r="A46" s="118"/>
      <c r="B46" s="119" t="s">
        <v>117</v>
      </c>
      <c r="C46" s="113">
        <v>7.7780875383328683</v>
      </c>
      <c r="D46" s="115">
        <v>279</v>
      </c>
      <c r="E46" s="114">
        <v>275</v>
      </c>
      <c r="F46" s="114">
        <v>261</v>
      </c>
      <c r="G46" s="114">
        <v>273</v>
      </c>
      <c r="H46" s="140">
        <v>258</v>
      </c>
      <c r="I46" s="115">
        <v>21</v>
      </c>
      <c r="J46" s="116">
        <v>8.1395348837209305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2100</v>
      </c>
      <c r="E48" s="114">
        <v>2203</v>
      </c>
      <c r="F48" s="114">
        <v>2254</v>
      </c>
      <c r="G48" s="114">
        <v>2208</v>
      </c>
      <c r="H48" s="140">
        <v>2178</v>
      </c>
      <c r="I48" s="115">
        <v>-78</v>
      </c>
      <c r="J48" s="116">
        <v>-3.5812672176308542</v>
      </c>
    </row>
    <row r="49" spans="1:12" s="110" customFormat="1" ht="13.5" customHeight="1" x14ac:dyDescent="0.2">
      <c r="A49" s="118" t="s">
        <v>105</v>
      </c>
      <c r="B49" s="119" t="s">
        <v>106</v>
      </c>
      <c r="C49" s="113">
        <v>44.333333333333336</v>
      </c>
      <c r="D49" s="115">
        <v>931</v>
      </c>
      <c r="E49" s="114">
        <v>986</v>
      </c>
      <c r="F49" s="114">
        <v>1040</v>
      </c>
      <c r="G49" s="114">
        <v>1013</v>
      </c>
      <c r="H49" s="140">
        <v>1012</v>
      </c>
      <c r="I49" s="115">
        <v>-81</v>
      </c>
      <c r="J49" s="116">
        <v>-8.0039525691699609</v>
      </c>
    </row>
    <row r="50" spans="1:12" s="110" customFormat="1" ht="13.5" customHeight="1" x14ac:dyDescent="0.2">
      <c r="A50" s="120"/>
      <c r="B50" s="119" t="s">
        <v>107</v>
      </c>
      <c r="C50" s="113">
        <v>55.666666666666664</v>
      </c>
      <c r="D50" s="115">
        <v>1169</v>
      </c>
      <c r="E50" s="114">
        <v>1217</v>
      </c>
      <c r="F50" s="114">
        <v>1214</v>
      </c>
      <c r="G50" s="114">
        <v>1195</v>
      </c>
      <c r="H50" s="140">
        <v>1166</v>
      </c>
      <c r="I50" s="115">
        <v>3</v>
      </c>
      <c r="J50" s="116">
        <v>0.25728987993138935</v>
      </c>
    </row>
    <row r="51" spans="1:12" s="110" customFormat="1" ht="13.5" customHeight="1" x14ac:dyDescent="0.2">
      <c r="A51" s="118" t="s">
        <v>105</v>
      </c>
      <c r="B51" s="121" t="s">
        <v>108</v>
      </c>
      <c r="C51" s="113">
        <v>9.5238095238095237</v>
      </c>
      <c r="D51" s="115">
        <v>200</v>
      </c>
      <c r="E51" s="114">
        <v>227</v>
      </c>
      <c r="F51" s="114">
        <v>245</v>
      </c>
      <c r="G51" s="114">
        <v>228</v>
      </c>
      <c r="H51" s="140">
        <v>213</v>
      </c>
      <c r="I51" s="115">
        <v>-13</v>
      </c>
      <c r="J51" s="116">
        <v>-6.103286384976526</v>
      </c>
    </row>
    <row r="52" spans="1:12" s="110" customFormat="1" ht="13.5" customHeight="1" x14ac:dyDescent="0.2">
      <c r="A52" s="118"/>
      <c r="B52" s="121" t="s">
        <v>109</v>
      </c>
      <c r="C52" s="113">
        <v>67.047619047619051</v>
      </c>
      <c r="D52" s="115">
        <v>1408</v>
      </c>
      <c r="E52" s="114">
        <v>1477</v>
      </c>
      <c r="F52" s="114">
        <v>1521</v>
      </c>
      <c r="G52" s="114">
        <v>1496</v>
      </c>
      <c r="H52" s="140">
        <v>1506</v>
      </c>
      <c r="I52" s="115">
        <v>-98</v>
      </c>
      <c r="J52" s="116">
        <v>-6.5073041168658703</v>
      </c>
    </row>
    <row r="53" spans="1:12" s="110" customFormat="1" ht="13.5" customHeight="1" x14ac:dyDescent="0.2">
      <c r="A53" s="118"/>
      <c r="B53" s="121" t="s">
        <v>110</v>
      </c>
      <c r="C53" s="113">
        <v>22.333333333333332</v>
      </c>
      <c r="D53" s="115">
        <v>469</v>
      </c>
      <c r="E53" s="114">
        <v>477</v>
      </c>
      <c r="F53" s="114">
        <v>467</v>
      </c>
      <c r="G53" s="114">
        <v>463</v>
      </c>
      <c r="H53" s="140">
        <v>441</v>
      </c>
      <c r="I53" s="115">
        <v>28</v>
      </c>
      <c r="J53" s="116">
        <v>6.3492063492063489</v>
      </c>
    </row>
    <row r="54" spans="1:12" s="110" customFormat="1" ht="13.5" customHeight="1" x14ac:dyDescent="0.2">
      <c r="A54" s="120"/>
      <c r="B54" s="121" t="s">
        <v>111</v>
      </c>
      <c r="C54" s="113">
        <v>1.0952380952380953</v>
      </c>
      <c r="D54" s="115">
        <v>23</v>
      </c>
      <c r="E54" s="114">
        <v>22</v>
      </c>
      <c r="F54" s="114">
        <v>21</v>
      </c>
      <c r="G54" s="114">
        <v>21</v>
      </c>
      <c r="H54" s="140">
        <v>18</v>
      </c>
      <c r="I54" s="115">
        <v>5</v>
      </c>
      <c r="J54" s="116">
        <v>27.777777777777779</v>
      </c>
    </row>
    <row r="55" spans="1:12" s="110" customFormat="1" ht="13.5" customHeight="1" x14ac:dyDescent="0.2">
      <c r="A55" s="120"/>
      <c r="B55" s="121" t="s">
        <v>112</v>
      </c>
      <c r="C55" s="113">
        <v>0.38095238095238093</v>
      </c>
      <c r="D55" s="115">
        <v>8</v>
      </c>
      <c r="E55" s="114">
        <v>5</v>
      </c>
      <c r="F55" s="114">
        <v>7</v>
      </c>
      <c r="G55" s="114">
        <v>3</v>
      </c>
      <c r="H55" s="140">
        <v>4</v>
      </c>
      <c r="I55" s="115">
        <v>4</v>
      </c>
      <c r="J55" s="116">
        <v>100</v>
      </c>
    </row>
    <row r="56" spans="1:12" s="110" customFormat="1" ht="13.5" customHeight="1" x14ac:dyDescent="0.2">
      <c r="A56" s="118" t="s">
        <v>113</v>
      </c>
      <c r="B56" s="122" t="s">
        <v>116</v>
      </c>
      <c r="C56" s="113">
        <v>94</v>
      </c>
      <c r="D56" s="115">
        <v>1974</v>
      </c>
      <c r="E56" s="114">
        <v>2069</v>
      </c>
      <c r="F56" s="114">
        <v>2102</v>
      </c>
      <c r="G56" s="114">
        <v>2071</v>
      </c>
      <c r="H56" s="140">
        <v>2048</v>
      </c>
      <c r="I56" s="115">
        <v>-74</v>
      </c>
      <c r="J56" s="116">
        <v>-3.61328125</v>
      </c>
    </row>
    <row r="57" spans="1:12" s="110" customFormat="1" ht="13.5" customHeight="1" x14ac:dyDescent="0.2">
      <c r="A57" s="142"/>
      <c r="B57" s="124" t="s">
        <v>117</v>
      </c>
      <c r="C57" s="125">
        <v>6</v>
      </c>
      <c r="D57" s="143">
        <v>126</v>
      </c>
      <c r="E57" s="144">
        <v>134</v>
      </c>
      <c r="F57" s="144">
        <v>151</v>
      </c>
      <c r="G57" s="144">
        <v>136</v>
      </c>
      <c r="H57" s="145">
        <v>129</v>
      </c>
      <c r="I57" s="143">
        <v>-3</v>
      </c>
      <c r="J57" s="146">
        <v>-2.3255813953488373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21757</v>
      </c>
      <c r="E12" s="236">
        <v>22074</v>
      </c>
      <c r="F12" s="114">
        <v>22347</v>
      </c>
      <c r="G12" s="114">
        <v>22160</v>
      </c>
      <c r="H12" s="140">
        <v>22277</v>
      </c>
      <c r="I12" s="115">
        <v>-520</v>
      </c>
      <c r="J12" s="116">
        <v>-2.3342460834044081</v>
      </c>
    </row>
    <row r="13" spans="1:15" s="110" customFormat="1" ht="12" customHeight="1" x14ac:dyDescent="0.2">
      <c r="A13" s="118" t="s">
        <v>105</v>
      </c>
      <c r="B13" s="119" t="s">
        <v>106</v>
      </c>
      <c r="C13" s="113">
        <v>55.219009973801533</v>
      </c>
      <c r="D13" s="115">
        <v>12014</v>
      </c>
      <c r="E13" s="114">
        <v>12242</v>
      </c>
      <c r="F13" s="114">
        <v>12478</v>
      </c>
      <c r="G13" s="114">
        <v>12465</v>
      </c>
      <c r="H13" s="140">
        <v>12511</v>
      </c>
      <c r="I13" s="115">
        <v>-497</v>
      </c>
      <c r="J13" s="116">
        <v>-3.9725041963072498</v>
      </c>
    </row>
    <row r="14" spans="1:15" s="110" customFormat="1" ht="12" customHeight="1" x14ac:dyDescent="0.2">
      <c r="A14" s="118"/>
      <c r="B14" s="119" t="s">
        <v>107</v>
      </c>
      <c r="C14" s="113">
        <v>44.780990026198467</v>
      </c>
      <c r="D14" s="115">
        <v>9743</v>
      </c>
      <c r="E14" s="114">
        <v>9832</v>
      </c>
      <c r="F14" s="114">
        <v>9869</v>
      </c>
      <c r="G14" s="114">
        <v>9695</v>
      </c>
      <c r="H14" s="140">
        <v>9766</v>
      </c>
      <c r="I14" s="115">
        <v>-23</v>
      </c>
      <c r="J14" s="116">
        <v>-0.23551095637927505</v>
      </c>
    </row>
    <row r="15" spans="1:15" s="110" customFormat="1" ht="12" customHeight="1" x14ac:dyDescent="0.2">
      <c r="A15" s="118" t="s">
        <v>105</v>
      </c>
      <c r="B15" s="121" t="s">
        <v>108</v>
      </c>
      <c r="C15" s="113">
        <v>9.4911982350507884</v>
      </c>
      <c r="D15" s="115">
        <v>2065</v>
      </c>
      <c r="E15" s="114">
        <v>2200</v>
      </c>
      <c r="F15" s="114">
        <v>2298</v>
      </c>
      <c r="G15" s="114">
        <v>2144</v>
      </c>
      <c r="H15" s="140">
        <v>2225</v>
      </c>
      <c r="I15" s="115">
        <v>-160</v>
      </c>
      <c r="J15" s="116">
        <v>-7.191011235955056</v>
      </c>
    </row>
    <row r="16" spans="1:15" s="110" customFormat="1" ht="12" customHeight="1" x14ac:dyDescent="0.2">
      <c r="A16" s="118"/>
      <c r="B16" s="121" t="s">
        <v>109</v>
      </c>
      <c r="C16" s="113">
        <v>65.592682814726288</v>
      </c>
      <c r="D16" s="115">
        <v>14271</v>
      </c>
      <c r="E16" s="114">
        <v>14481</v>
      </c>
      <c r="F16" s="114">
        <v>14714</v>
      </c>
      <c r="G16" s="114">
        <v>14776</v>
      </c>
      <c r="H16" s="140">
        <v>14898</v>
      </c>
      <c r="I16" s="115">
        <v>-627</v>
      </c>
      <c r="J16" s="116">
        <v>-4.2086186065243654</v>
      </c>
    </row>
    <row r="17" spans="1:10" s="110" customFormat="1" ht="12" customHeight="1" x14ac:dyDescent="0.2">
      <c r="A17" s="118"/>
      <c r="B17" s="121" t="s">
        <v>110</v>
      </c>
      <c r="C17" s="113">
        <v>23.679735257618237</v>
      </c>
      <c r="D17" s="115">
        <v>5152</v>
      </c>
      <c r="E17" s="114">
        <v>5116</v>
      </c>
      <c r="F17" s="114">
        <v>5076</v>
      </c>
      <c r="G17" s="114">
        <v>4984</v>
      </c>
      <c r="H17" s="140">
        <v>4919</v>
      </c>
      <c r="I17" s="115">
        <v>233</v>
      </c>
      <c r="J17" s="116">
        <v>4.7367351087619438</v>
      </c>
    </row>
    <row r="18" spans="1:10" s="110" customFormat="1" ht="12" customHeight="1" x14ac:dyDescent="0.2">
      <c r="A18" s="120"/>
      <c r="B18" s="121" t="s">
        <v>111</v>
      </c>
      <c r="C18" s="113">
        <v>1.236383692604679</v>
      </c>
      <c r="D18" s="115">
        <v>269</v>
      </c>
      <c r="E18" s="114">
        <v>277</v>
      </c>
      <c r="F18" s="114">
        <v>259</v>
      </c>
      <c r="G18" s="114">
        <v>256</v>
      </c>
      <c r="H18" s="140">
        <v>235</v>
      </c>
      <c r="I18" s="115">
        <v>34</v>
      </c>
      <c r="J18" s="116">
        <v>14.468085106382979</v>
      </c>
    </row>
    <row r="19" spans="1:10" s="110" customFormat="1" ht="12" customHeight="1" x14ac:dyDescent="0.2">
      <c r="A19" s="120"/>
      <c r="B19" s="121" t="s">
        <v>112</v>
      </c>
      <c r="C19" s="113">
        <v>0.39987130578664337</v>
      </c>
      <c r="D19" s="115">
        <v>87</v>
      </c>
      <c r="E19" s="114">
        <v>91</v>
      </c>
      <c r="F19" s="114">
        <v>87</v>
      </c>
      <c r="G19" s="114">
        <v>76</v>
      </c>
      <c r="H19" s="140">
        <v>57</v>
      </c>
      <c r="I19" s="115">
        <v>30</v>
      </c>
      <c r="J19" s="116">
        <v>52.631578947368418</v>
      </c>
    </row>
    <row r="20" spans="1:10" s="110" customFormat="1" ht="12" customHeight="1" x14ac:dyDescent="0.2">
      <c r="A20" s="118" t="s">
        <v>113</v>
      </c>
      <c r="B20" s="119" t="s">
        <v>181</v>
      </c>
      <c r="C20" s="113">
        <v>71.489635519602885</v>
      </c>
      <c r="D20" s="115">
        <v>15554</v>
      </c>
      <c r="E20" s="114">
        <v>15872</v>
      </c>
      <c r="F20" s="114">
        <v>16130</v>
      </c>
      <c r="G20" s="114">
        <v>16006</v>
      </c>
      <c r="H20" s="140">
        <v>16167</v>
      </c>
      <c r="I20" s="115">
        <v>-613</v>
      </c>
      <c r="J20" s="116">
        <v>-3.7916743984660108</v>
      </c>
    </row>
    <row r="21" spans="1:10" s="110" customFormat="1" ht="12" customHeight="1" x14ac:dyDescent="0.2">
      <c r="A21" s="118"/>
      <c r="B21" s="119" t="s">
        <v>182</v>
      </c>
      <c r="C21" s="113">
        <v>28.510364480397115</v>
      </c>
      <c r="D21" s="115">
        <v>6203</v>
      </c>
      <c r="E21" s="114">
        <v>6202</v>
      </c>
      <c r="F21" s="114">
        <v>6217</v>
      </c>
      <c r="G21" s="114">
        <v>6154</v>
      </c>
      <c r="H21" s="140">
        <v>6110</v>
      </c>
      <c r="I21" s="115">
        <v>93</v>
      </c>
      <c r="J21" s="116">
        <v>1.5220949263502455</v>
      </c>
    </row>
    <row r="22" spans="1:10" s="110" customFormat="1" ht="12" customHeight="1" x14ac:dyDescent="0.2">
      <c r="A22" s="118" t="s">
        <v>113</v>
      </c>
      <c r="B22" s="119" t="s">
        <v>116</v>
      </c>
      <c r="C22" s="113">
        <v>92.305924530036307</v>
      </c>
      <c r="D22" s="115">
        <v>20083</v>
      </c>
      <c r="E22" s="114">
        <v>20389</v>
      </c>
      <c r="F22" s="114">
        <v>20564</v>
      </c>
      <c r="G22" s="114">
        <v>20395</v>
      </c>
      <c r="H22" s="140">
        <v>20535</v>
      </c>
      <c r="I22" s="115">
        <v>-452</v>
      </c>
      <c r="J22" s="116">
        <v>-2.2011200389578769</v>
      </c>
    </row>
    <row r="23" spans="1:10" s="110" customFormat="1" ht="12" customHeight="1" x14ac:dyDescent="0.2">
      <c r="A23" s="118"/>
      <c r="B23" s="119" t="s">
        <v>117</v>
      </c>
      <c r="C23" s="113">
        <v>7.6573056947189411</v>
      </c>
      <c r="D23" s="115">
        <v>1666</v>
      </c>
      <c r="E23" s="114">
        <v>1677</v>
      </c>
      <c r="F23" s="114">
        <v>1775</v>
      </c>
      <c r="G23" s="114">
        <v>1755</v>
      </c>
      <c r="H23" s="140">
        <v>1731</v>
      </c>
      <c r="I23" s="115">
        <v>-65</v>
      </c>
      <c r="J23" s="116">
        <v>-3.755054881571346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30323</v>
      </c>
      <c r="E64" s="236">
        <v>30420</v>
      </c>
      <c r="F64" s="236">
        <v>30742</v>
      </c>
      <c r="G64" s="236">
        <v>30269</v>
      </c>
      <c r="H64" s="140">
        <v>30201</v>
      </c>
      <c r="I64" s="115">
        <v>122</v>
      </c>
      <c r="J64" s="116">
        <v>0.40396013377040496</v>
      </c>
    </row>
    <row r="65" spans="1:12" s="110" customFormat="1" ht="12" customHeight="1" x14ac:dyDescent="0.2">
      <c r="A65" s="118" t="s">
        <v>105</v>
      </c>
      <c r="B65" s="119" t="s">
        <v>106</v>
      </c>
      <c r="C65" s="113">
        <v>55.175939056161987</v>
      </c>
      <c r="D65" s="235">
        <v>16731</v>
      </c>
      <c r="E65" s="236">
        <v>16776</v>
      </c>
      <c r="F65" s="236">
        <v>17022</v>
      </c>
      <c r="G65" s="236">
        <v>16777</v>
      </c>
      <c r="H65" s="140">
        <v>16716</v>
      </c>
      <c r="I65" s="115">
        <v>15</v>
      </c>
      <c r="J65" s="116">
        <v>8.9734386216798273E-2</v>
      </c>
    </row>
    <row r="66" spans="1:12" s="110" customFormat="1" ht="12" customHeight="1" x14ac:dyDescent="0.2">
      <c r="A66" s="118"/>
      <c r="B66" s="119" t="s">
        <v>107</v>
      </c>
      <c r="C66" s="113">
        <v>44.824060943838013</v>
      </c>
      <c r="D66" s="235">
        <v>13592</v>
      </c>
      <c r="E66" s="236">
        <v>13644</v>
      </c>
      <c r="F66" s="236">
        <v>13720</v>
      </c>
      <c r="G66" s="236">
        <v>13492</v>
      </c>
      <c r="H66" s="140">
        <v>13485</v>
      </c>
      <c r="I66" s="115">
        <v>107</v>
      </c>
      <c r="J66" s="116">
        <v>0.79347423062662215</v>
      </c>
    </row>
    <row r="67" spans="1:12" s="110" customFormat="1" ht="12" customHeight="1" x14ac:dyDescent="0.2">
      <c r="A67" s="118" t="s">
        <v>105</v>
      </c>
      <c r="B67" s="121" t="s">
        <v>108</v>
      </c>
      <c r="C67" s="113">
        <v>10.549747716254988</v>
      </c>
      <c r="D67" s="235">
        <v>3199</v>
      </c>
      <c r="E67" s="236">
        <v>3315</v>
      </c>
      <c r="F67" s="236">
        <v>3452</v>
      </c>
      <c r="G67" s="236">
        <v>3117</v>
      </c>
      <c r="H67" s="140">
        <v>3173</v>
      </c>
      <c r="I67" s="115">
        <v>26</v>
      </c>
      <c r="J67" s="116">
        <v>0.81941380397100538</v>
      </c>
    </row>
    <row r="68" spans="1:12" s="110" customFormat="1" ht="12" customHeight="1" x14ac:dyDescent="0.2">
      <c r="A68" s="118"/>
      <c r="B68" s="121" t="s">
        <v>109</v>
      </c>
      <c r="C68" s="113">
        <v>64.386769119150486</v>
      </c>
      <c r="D68" s="235">
        <v>19524</v>
      </c>
      <c r="E68" s="236">
        <v>19531</v>
      </c>
      <c r="F68" s="236">
        <v>19772</v>
      </c>
      <c r="G68" s="236">
        <v>19774</v>
      </c>
      <c r="H68" s="140">
        <v>19756</v>
      </c>
      <c r="I68" s="115">
        <v>-232</v>
      </c>
      <c r="J68" s="116">
        <v>-1.1743267867989471</v>
      </c>
    </row>
    <row r="69" spans="1:12" s="110" customFormat="1" ht="12" customHeight="1" x14ac:dyDescent="0.2">
      <c r="A69" s="118"/>
      <c r="B69" s="121" t="s">
        <v>110</v>
      </c>
      <c r="C69" s="113">
        <v>23.813606833096991</v>
      </c>
      <c r="D69" s="235">
        <v>7221</v>
      </c>
      <c r="E69" s="236">
        <v>7193</v>
      </c>
      <c r="F69" s="236">
        <v>7142</v>
      </c>
      <c r="G69" s="236">
        <v>7011</v>
      </c>
      <c r="H69" s="140">
        <v>6932</v>
      </c>
      <c r="I69" s="115">
        <v>289</v>
      </c>
      <c r="J69" s="116">
        <v>4.1690709751875357</v>
      </c>
    </row>
    <row r="70" spans="1:12" s="110" customFormat="1" ht="12" customHeight="1" x14ac:dyDescent="0.2">
      <c r="A70" s="120"/>
      <c r="B70" s="121" t="s">
        <v>111</v>
      </c>
      <c r="C70" s="113">
        <v>1.2498763314975432</v>
      </c>
      <c r="D70" s="235">
        <v>379</v>
      </c>
      <c r="E70" s="236">
        <v>381</v>
      </c>
      <c r="F70" s="236">
        <v>376</v>
      </c>
      <c r="G70" s="236">
        <v>367</v>
      </c>
      <c r="H70" s="140">
        <v>340</v>
      </c>
      <c r="I70" s="115">
        <v>39</v>
      </c>
      <c r="J70" s="116">
        <v>11.470588235294118</v>
      </c>
    </row>
    <row r="71" spans="1:12" s="110" customFormat="1" ht="12" customHeight="1" x14ac:dyDescent="0.2">
      <c r="A71" s="120"/>
      <c r="B71" s="121" t="s">
        <v>112</v>
      </c>
      <c r="C71" s="113">
        <v>0.37595224746891798</v>
      </c>
      <c r="D71" s="235">
        <v>114</v>
      </c>
      <c r="E71" s="236">
        <v>113</v>
      </c>
      <c r="F71" s="236">
        <v>119</v>
      </c>
      <c r="G71" s="236">
        <v>112</v>
      </c>
      <c r="H71" s="140">
        <v>92</v>
      </c>
      <c r="I71" s="115">
        <v>22</v>
      </c>
      <c r="J71" s="116">
        <v>23.913043478260871</v>
      </c>
    </row>
    <row r="72" spans="1:12" s="110" customFormat="1" ht="12" customHeight="1" x14ac:dyDescent="0.2">
      <c r="A72" s="118" t="s">
        <v>113</v>
      </c>
      <c r="B72" s="119" t="s">
        <v>181</v>
      </c>
      <c r="C72" s="113">
        <v>72.308148929855221</v>
      </c>
      <c r="D72" s="235">
        <v>21926</v>
      </c>
      <c r="E72" s="236">
        <v>22065</v>
      </c>
      <c r="F72" s="236">
        <v>22379</v>
      </c>
      <c r="G72" s="236">
        <v>22014</v>
      </c>
      <c r="H72" s="140">
        <v>21994</v>
      </c>
      <c r="I72" s="115">
        <v>-68</v>
      </c>
      <c r="J72" s="116">
        <v>-0.30917522960807492</v>
      </c>
    </row>
    <row r="73" spans="1:12" s="110" customFormat="1" ht="12" customHeight="1" x14ac:dyDescent="0.2">
      <c r="A73" s="118"/>
      <c r="B73" s="119" t="s">
        <v>182</v>
      </c>
      <c r="C73" s="113">
        <v>27.691851070144775</v>
      </c>
      <c r="D73" s="115">
        <v>8397</v>
      </c>
      <c r="E73" s="114">
        <v>8355</v>
      </c>
      <c r="F73" s="114">
        <v>8363</v>
      </c>
      <c r="G73" s="114">
        <v>8255</v>
      </c>
      <c r="H73" s="140">
        <v>8207</v>
      </c>
      <c r="I73" s="115">
        <v>190</v>
      </c>
      <c r="J73" s="116">
        <v>2.3150968685268674</v>
      </c>
    </row>
    <row r="74" spans="1:12" s="110" customFormat="1" ht="12" customHeight="1" x14ac:dyDescent="0.2">
      <c r="A74" s="118" t="s">
        <v>113</v>
      </c>
      <c r="B74" s="119" t="s">
        <v>116</v>
      </c>
      <c r="C74" s="113">
        <v>92.441381129835435</v>
      </c>
      <c r="D74" s="115">
        <v>28031</v>
      </c>
      <c r="E74" s="114">
        <v>28172</v>
      </c>
      <c r="F74" s="114">
        <v>28391</v>
      </c>
      <c r="G74" s="114">
        <v>28041</v>
      </c>
      <c r="H74" s="140">
        <v>28032</v>
      </c>
      <c r="I74" s="115">
        <v>-1</v>
      </c>
      <c r="J74" s="116">
        <v>-3.5673515981735158E-3</v>
      </c>
    </row>
    <row r="75" spans="1:12" s="110" customFormat="1" ht="12" customHeight="1" x14ac:dyDescent="0.2">
      <c r="A75" s="142"/>
      <c r="B75" s="124" t="s">
        <v>117</v>
      </c>
      <c r="C75" s="125">
        <v>7.535534083039277</v>
      </c>
      <c r="D75" s="143">
        <v>2285</v>
      </c>
      <c r="E75" s="144">
        <v>2242</v>
      </c>
      <c r="F75" s="144">
        <v>2343</v>
      </c>
      <c r="G75" s="144">
        <v>2218</v>
      </c>
      <c r="H75" s="145">
        <v>2160</v>
      </c>
      <c r="I75" s="143">
        <v>125</v>
      </c>
      <c r="J75" s="146">
        <v>5.7870370370370372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21757</v>
      </c>
      <c r="G11" s="114">
        <v>22074</v>
      </c>
      <c r="H11" s="114">
        <v>22347</v>
      </c>
      <c r="I11" s="114">
        <v>22160</v>
      </c>
      <c r="J11" s="140">
        <v>22277</v>
      </c>
      <c r="K11" s="114">
        <v>-520</v>
      </c>
      <c r="L11" s="116">
        <v>-2.3342460834044081</v>
      </c>
    </row>
    <row r="12" spans="1:17" s="110" customFormat="1" ht="24.95" customHeight="1" x14ac:dyDescent="0.2">
      <c r="A12" s="604" t="s">
        <v>185</v>
      </c>
      <c r="B12" s="605"/>
      <c r="C12" s="605"/>
      <c r="D12" s="606"/>
      <c r="E12" s="113">
        <v>55.219009973801533</v>
      </c>
      <c r="F12" s="115">
        <v>12014</v>
      </c>
      <c r="G12" s="114">
        <v>12242</v>
      </c>
      <c r="H12" s="114">
        <v>12478</v>
      </c>
      <c r="I12" s="114">
        <v>12465</v>
      </c>
      <c r="J12" s="140">
        <v>12511</v>
      </c>
      <c r="K12" s="114">
        <v>-497</v>
      </c>
      <c r="L12" s="116">
        <v>-3.9725041963072498</v>
      </c>
    </row>
    <row r="13" spans="1:17" s="110" customFormat="1" ht="15" customHeight="1" x14ac:dyDescent="0.2">
      <c r="A13" s="120"/>
      <c r="B13" s="612" t="s">
        <v>107</v>
      </c>
      <c r="C13" s="612"/>
      <c r="E13" s="113">
        <v>44.780990026198467</v>
      </c>
      <c r="F13" s="115">
        <v>9743</v>
      </c>
      <c r="G13" s="114">
        <v>9832</v>
      </c>
      <c r="H13" s="114">
        <v>9869</v>
      </c>
      <c r="I13" s="114">
        <v>9695</v>
      </c>
      <c r="J13" s="140">
        <v>9766</v>
      </c>
      <c r="K13" s="114">
        <v>-23</v>
      </c>
      <c r="L13" s="116">
        <v>-0.23551095637927505</v>
      </c>
    </row>
    <row r="14" spans="1:17" s="110" customFormat="1" ht="24.95" customHeight="1" x14ac:dyDescent="0.2">
      <c r="A14" s="604" t="s">
        <v>186</v>
      </c>
      <c r="B14" s="605"/>
      <c r="C14" s="605"/>
      <c r="D14" s="606"/>
      <c r="E14" s="113">
        <v>9.4911982350507884</v>
      </c>
      <c r="F14" s="115">
        <v>2065</v>
      </c>
      <c r="G14" s="114">
        <v>2200</v>
      </c>
      <c r="H14" s="114">
        <v>2298</v>
      </c>
      <c r="I14" s="114">
        <v>2144</v>
      </c>
      <c r="J14" s="140">
        <v>2225</v>
      </c>
      <c r="K14" s="114">
        <v>-160</v>
      </c>
      <c r="L14" s="116">
        <v>-7.191011235955056</v>
      </c>
    </row>
    <row r="15" spans="1:17" s="110" customFormat="1" ht="15" customHeight="1" x14ac:dyDescent="0.2">
      <c r="A15" s="120"/>
      <c r="B15" s="119"/>
      <c r="C15" s="258" t="s">
        <v>106</v>
      </c>
      <c r="E15" s="113">
        <v>59.46731234866828</v>
      </c>
      <c r="F15" s="115">
        <v>1228</v>
      </c>
      <c r="G15" s="114">
        <v>1318</v>
      </c>
      <c r="H15" s="114">
        <v>1391</v>
      </c>
      <c r="I15" s="114">
        <v>1310</v>
      </c>
      <c r="J15" s="140">
        <v>1348</v>
      </c>
      <c r="K15" s="114">
        <v>-120</v>
      </c>
      <c r="L15" s="116">
        <v>-8.9020771513353107</v>
      </c>
    </row>
    <row r="16" spans="1:17" s="110" customFormat="1" ht="15" customHeight="1" x14ac:dyDescent="0.2">
      <c r="A16" s="120"/>
      <c r="B16" s="119"/>
      <c r="C16" s="258" t="s">
        <v>107</v>
      </c>
      <c r="E16" s="113">
        <v>40.53268765133172</v>
      </c>
      <c r="F16" s="115">
        <v>837</v>
      </c>
      <c r="G16" s="114">
        <v>882</v>
      </c>
      <c r="H16" s="114">
        <v>907</v>
      </c>
      <c r="I16" s="114">
        <v>834</v>
      </c>
      <c r="J16" s="140">
        <v>877</v>
      </c>
      <c r="K16" s="114">
        <v>-40</v>
      </c>
      <c r="L16" s="116">
        <v>-4.5610034207525656</v>
      </c>
    </row>
    <row r="17" spans="1:12" s="110" customFormat="1" ht="15" customHeight="1" x14ac:dyDescent="0.2">
      <c r="A17" s="120"/>
      <c r="B17" s="121" t="s">
        <v>109</v>
      </c>
      <c r="C17" s="258"/>
      <c r="E17" s="113">
        <v>65.592682814726288</v>
      </c>
      <c r="F17" s="115">
        <v>14271</v>
      </c>
      <c r="G17" s="114">
        <v>14481</v>
      </c>
      <c r="H17" s="114">
        <v>14714</v>
      </c>
      <c r="I17" s="114">
        <v>14776</v>
      </c>
      <c r="J17" s="140">
        <v>14898</v>
      </c>
      <c r="K17" s="114">
        <v>-627</v>
      </c>
      <c r="L17" s="116">
        <v>-4.2086186065243654</v>
      </c>
    </row>
    <row r="18" spans="1:12" s="110" customFormat="1" ht="15" customHeight="1" x14ac:dyDescent="0.2">
      <c r="A18" s="120"/>
      <c r="B18" s="119"/>
      <c r="C18" s="258" t="s">
        <v>106</v>
      </c>
      <c r="E18" s="113">
        <v>55.328988858524284</v>
      </c>
      <c r="F18" s="115">
        <v>7896</v>
      </c>
      <c r="G18" s="114">
        <v>8045</v>
      </c>
      <c r="H18" s="114">
        <v>8237</v>
      </c>
      <c r="I18" s="114">
        <v>8334</v>
      </c>
      <c r="J18" s="140">
        <v>8401</v>
      </c>
      <c r="K18" s="114">
        <v>-505</v>
      </c>
      <c r="L18" s="116">
        <v>-6.0111891441495064</v>
      </c>
    </row>
    <row r="19" spans="1:12" s="110" customFormat="1" ht="15" customHeight="1" x14ac:dyDescent="0.2">
      <c r="A19" s="120"/>
      <c r="B19" s="119"/>
      <c r="C19" s="258" t="s">
        <v>107</v>
      </c>
      <c r="E19" s="113">
        <v>44.671011141475716</v>
      </c>
      <c r="F19" s="115">
        <v>6375</v>
      </c>
      <c r="G19" s="114">
        <v>6436</v>
      </c>
      <c r="H19" s="114">
        <v>6477</v>
      </c>
      <c r="I19" s="114">
        <v>6442</v>
      </c>
      <c r="J19" s="140">
        <v>6497</v>
      </c>
      <c r="K19" s="114">
        <v>-122</v>
      </c>
      <c r="L19" s="116">
        <v>-1.8777897491149762</v>
      </c>
    </row>
    <row r="20" spans="1:12" s="110" customFormat="1" ht="15" customHeight="1" x14ac:dyDescent="0.2">
      <c r="A20" s="120"/>
      <c r="B20" s="121" t="s">
        <v>110</v>
      </c>
      <c r="C20" s="258"/>
      <c r="E20" s="113">
        <v>23.679735257618237</v>
      </c>
      <c r="F20" s="115">
        <v>5152</v>
      </c>
      <c r="G20" s="114">
        <v>5116</v>
      </c>
      <c r="H20" s="114">
        <v>5076</v>
      </c>
      <c r="I20" s="114">
        <v>4984</v>
      </c>
      <c r="J20" s="140">
        <v>4919</v>
      </c>
      <c r="K20" s="114">
        <v>233</v>
      </c>
      <c r="L20" s="116">
        <v>4.7367351087619438</v>
      </c>
    </row>
    <row r="21" spans="1:12" s="110" customFormat="1" ht="15" customHeight="1" x14ac:dyDescent="0.2">
      <c r="A21" s="120"/>
      <c r="B21" s="119"/>
      <c r="C21" s="258" t="s">
        <v>106</v>
      </c>
      <c r="E21" s="113">
        <v>53.066770186335404</v>
      </c>
      <c r="F21" s="115">
        <v>2734</v>
      </c>
      <c r="G21" s="114">
        <v>2725</v>
      </c>
      <c r="H21" s="114">
        <v>2702</v>
      </c>
      <c r="I21" s="114">
        <v>2672</v>
      </c>
      <c r="J21" s="140">
        <v>2613</v>
      </c>
      <c r="K21" s="114">
        <v>121</v>
      </c>
      <c r="L21" s="116">
        <v>4.6306926903941825</v>
      </c>
    </row>
    <row r="22" spans="1:12" s="110" customFormat="1" ht="15" customHeight="1" x14ac:dyDescent="0.2">
      <c r="A22" s="120"/>
      <c r="B22" s="119"/>
      <c r="C22" s="258" t="s">
        <v>107</v>
      </c>
      <c r="E22" s="113">
        <v>46.933229813664596</v>
      </c>
      <c r="F22" s="115">
        <v>2418</v>
      </c>
      <c r="G22" s="114">
        <v>2391</v>
      </c>
      <c r="H22" s="114">
        <v>2374</v>
      </c>
      <c r="I22" s="114">
        <v>2312</v>
      </c>
      <c r="J22" s="140">
        <v>2306</v>
      </c>
      <c r="K22" s="114">
        <v>112</v>
      </c>
      <c r="L22" s="116">
        <v>4.8568950563746744</v>
      </c>
    </row>
    <row r="23" spans="1:12" s="110" customFormat="1" ht="15" customHeight="1" x14ac:dyDescent="0.2">
      <c r="A23" s="120"/>
      <c r="B23" s="121" t="s">
        <v>111</v>
      </c>
      <c r="C23" s="258"/>
      <c r="E23" s="113">
        <v>1.236383692604679</v>
      </c>
      <c r="F23" s="115">
        <v>269</v>
      </c>
      <c r="G23" s="114">
        <v>277</v>
      </c>
      <c r="H23" s="114">
        <v>259</v>
      </c>
      <c r="I23" s="114">
        <v>256</v>
      </c>
      <c r="J23" s="140">
        <v>235</v>
      </c>
      <c r="K23" s="114">
        <v>34</v>
      </c>
      <c r="L23" s="116">
        <v>14.468085106382979</v>
      </c>
    </row>
    <row r="24" spans="1:12" s="110" customFormat="1" ht="15" customHeight="1" x14ac:dyDescent="0.2">
      <c r="A24" s="120"/>
      <c r="B24" s="119"/>
      <c r="C24" s="258" t="s">
        <v>106</v>
      </c>
      <c r="E24" s="113">
        <v>57.992565055762078</v>
      </c>
      <c r="F24" s="115">
        <v>156</v>
      </c>
      <c r="G24" s="114">
        <v>154</v>
      </c>
      <c r="H24" s="114">
        <v>148</v>
      </c>
      <c r="I24" s="114">
        <v>149</v>
      </c>
      <c r="J24" s="140">
        <v>149</v>
      </c>
      <c r="K24" s="114">
        <v>7</v>
      </c>
      <c r="L24" s="116">
        <v>4.6979865771812079</v>
      </c>
    </row>
    <row r="25" spans="1:12" s="110" customFormat="1" ht="15" customHeight="1" x14ac:dyDescent="0.2">
      <c r="A25" s="120"/>
      <c r="B25" s="119"/>
      <c r="C25" s="258" t="s">
        <v>107</v>
      </c>
      <c r="E25" s="113">
        <v>42.007434944237922</v>
      </c>
      <c r="F25" s="115">
        <v>113</v>
      </c>
      <c r="G25" s="114">
        <v>123</v>
      </c>
      <c r="H25" s="114">
        <v>111</v>
      </c>
      <c r="I25" s="114">
        <v>107</v>
      </c>
      <c r="J25" s="140">
        <v>86</v>
      </c>
      <c r="K25" s="114">
        <v>27</v>
      </c>
      <c r="L25" s="116">
        <v>31.395348837209301</v>
      </c>
    </row>
    <row r="26" spans="1:12" s="110" customFormat="1" ht="15" customHeight="1" x14ac:dyDescent="0.2">
      <c r="A26" s="120"/>
      <c r="C26" s="121" t="s">
        <v>187</v>
      </c>
      <c r="D26" s="110" t="s">
        <v>188</v>
      </c>
      <c r="E26" s="113">
        <v>0.39987130578664337</v>
      </c>
      <c r="F26" s="115">
        <v>87</v>
      </c>
      <c r="G26" s="114">
        <v>91</v>
      </c>
      <c r="H26" s="114">
        <v>87</v>
      </c>
      <c r="I26" s="114">
        <v>76</v>
      </c>
      <c r="J26" s="140">
        <v>57</v>
      </c>
      <c r="K26" s="114">
        <v>30</v>
      </c>
      <c r="L26" s="116">
        <v>52.631578947368418</v>
      </c>
    </row>
    <row r="27" spans="1:12" s="110" customFormat="1" ht="15" customHeight="1" x14ac:dyDescent="0.2">
      <c r="A27" s="120"/>
      <c r="B27" s="119"/>
      <c r="D27" s="259" t="s">
        <v>106</v>
      </c>
      <c r="E27" s="113">
        <v>49.425287356321839</v>
      </c>
      <c r="F27" s="115">
        <v>43</v>
      </c>
      <c r="G27" s="114">
        <v>37</v>
      </c>
      <c r="H27" s="114">
        <v>38</v>
      </c>
      <c r="I27" s="114">
        <v>29</v>
      </c>
      <c r="J27" s="140">
        <v>30</v>
      </c>
      <c r="K27" s="114">
        <v>13</v>
      </c>
      <c r="L27" s="116">
        <v>43.333333333333336</v>
      </c>
    </row>
    <row r="28" spans="1:12" s="110" customFormat="1" ht="15" customHeight="1" x14ac:dyDescent="0.2">
      <c r="A28" s="120"/>
      <c r="B28" s="119"/>
      <c r="D28" s="259" t="s">
        <v>107</v>
      </c>
      <c r="E28" s="113">
        <v>50.574712643678161</v>
      </c>
      <c r="F28" s="115">
        <v>44</v>
      </c>
      <c r="G28" s="114">
        <v>54</v>
      </c>
      <c r="H28" s="114">
        <v>49</v>
      </c>
      <c r="I28" s="114">
        <v>47</v>
      </c>
      <c r="J28" s="140">
        <v>27</v>
      </c>
      <c r="K28" s="114">
        <v>17</v>
      </c>
      <c r="L28" s="116">
        <v>62.962962962962962</v>
      </c>
    </row>
    <row r="29" spans="1:12" s="110" customFormat="1" ht="24.95" customHeight="1" x14ac:dyDescent="0.2">
      <c r="A29" s="604" t="s">
        <v>189</v>
      </c>
      <c r="B29" s="605"/>
      <c r="C29" s="605"/>
      <c r="D29" s="606"/>
      <c r="E29" s="113">
        <v>92.305924530036307</v>
      </c>
      <c r="F29" s="115">
        <v>20083</v>
      </c>
      <c r="G29" s="114">
        <v>20389</v>
      </c>
      <c r="H29" s="114">
        <v>20564</v>
      </c>
      <c r="I29" s="114">
        <v>20395</v>
      </c>
      <c r="J29" s="140">
        <v>20535</v>
      </c>
      <c r="K29" s="114">
        <v>-452</v>
      </c>
      <c r="L29" s="116">
        <v>-2.2011200389578769</v>
      </c>
    </row>
    <row r="30" spans="1:12" s="110" customFormat="1" ht="15" customHeight="1" x14ac:dyDescent="0.2">
      <c r="A30" s="120"/>
      <c r="B30" s="119"/>
      <c r="C30" s="258" t="s">
        <v>106</v>
      </c>
      <c r="E30" s="113">
        <v>54.444057162774484</v>
      </c>
      <c r="F30" s="115">
        <v>10934</v>
      </c>
      <c r="G30" s="114">
        <v>11145</v>
      </c>
      <c r="H30" s="114">
        <v>11307</v>
      </c>
      <c r="I30" s="114">
        <v>11283</v>
      </c>
      <c r="J30" s="140">
        <v>11348</v>
      </c>
      <c r="K30" s="114">
        <v>-414</v>
      </c>
      <c r="L30" s="116">
        <v>-3.6482199506520971</v>
      </c>
    </row>
    <row r="31" spans="1:12" s="110" customFormat="1" ht="15" customHeight="1" x14ac:dyDescent="0.2">
      <c r="A31" s="120"/>
      <c r="B31" s="119"/>
      <c r="C31" s="258" t="s">
        <v>107</v>
      </c>
      <c r="E31" s="113">
        <v>45.555942837225516</v>
      </c>
      <c r="F31" s="115">
        <v>9149</v>
      </c>
      <c r="G31" s="114">
        <v>9244</v>
      </c>
      <c r="H31" s="114">
        <v>9257</v>
      </c>
      <c r="I31" s="114">
        <v>9112</v>
      </c>
      <c r="J31" s="140">
        <v>9187</v>
      </c>
      <c r="K31" s="114">
        <v>-38</v>
      </c>
      <c r="L31" s="116">
        <v>-0.41362795254163492</v>
      </c>
    </row>
    <row r="32" spans="1:12" s="110" customFormat="1" ht="15" customHeight="1" x14ac:dyDescent="0.2">
      <c r="A32" s="120"/>
      <c r="B32" s="119" t="s">
        <v>117</v>
      </c>
      <c r="C32" s="258"/>
      <c r="E32" s="113">
        <v>7.6573056947189411</v>
      </c>
      <c r="F32" s="115">
        <v>1666</v>
      </c>
      <c r="G32" s="114">
        <v>1677</v>
      </c>
      <c r="H32" s="114">
        <v>1775</v>
      </c>
      <c r="I32" s="114">
        <v>1755</v>
      </c>
      <c r="J32" s="140">
        <v>1731</v>
      </c>
      <c r="K32" s="114">
        <v>-65</v>
      </c>
      <c r="L32" s="116">
        <v>-3.755054881571346</v>
      </c>
    </row>
    <row r="33" spans="1:12" s="110" customFormat="1" ht="15" customHeight="1" x14ac:dyDescent="0.2">
      <c r="A33" s="120"/>
      <c r="B33" s="119"/>
      <c r="C33" s="258" t="s">
        <v>106</v>
      </c>
      <c r="E33" s="113">
        <v>64.405762304921964</v>
      </c>
      <c r="F33" s="115">
        <v>1073</v>
      </c>
      <c r="G33" s="114">
        <v>1090</v>
      </c>
      <c r="H33" s="114">
        <v>1165</v>
      </c>
      <c r="I33" s="114">
        <v>1174</v>
      </c>
      <c r="J33" s="140">
        <v>1154</v>
      </c>
      <c r="K33" s="114">
        <v>-81</v>
      </c>
      <c r="L33" s="116">
        <v>-7.0190641247833625</v>
      </c>
    </row>
    <row r="34" spans="1:12" s="110" customFormat="1" ht="15" customHeight="1" x14ac:dyDescent="0.2">
      <c r="A34" s="120"/>
      <c r="B34" s="119"/>
      <c r="C34" s="258" t="s">
        <v>107</v>
      </c>
      <c r="E34" s="113">
        <v>35.594237695078029</v>
      </c>
      <c r="F34" s="115">
        <v>593</v>
      </c>
      <c r="G34" s="114">
        <v>587</v>
      </c>
      <c r="H34" s="114">
        <v>610</v>
      </c>
      <c r="I34" s="114">
        <v>581</v>
      </c>
      <c r="J34" s="140">
        <v>577</v>
      </c>
      <c r="K34" s="114">
        <v>16</v>
      </c>
      <c r="L34" s="116">
        <v>2.7729636048526864</v>
      </c>
    </row>
    <row r="35" spans="1:12" s="110" customFormat="1" ht="24.95" customHeight="1" x14ac:dyDescent="0.2">
      <c r="A35" s="604" t="s">
        <v>190</v>
      </c>
      <c r="B35" s="605"/>
      <c r="C35" s="605"/>
      <c r="D35" s="606"/>
      <c r="E35" s="113">
        <v>71.489635519602885</v>
      </c>
      <c r="F35" s="115">
        <v>15554</v>
      </c>
      <c r="G35" s="114">
        <v>15872</v>
      </c>
      <c r="H35" s="114">
        <v>16130</v>
      </c>
      <c r="I35" s="114">
        <v>16006</v>
      </c>
      <c r="J35" s="140">
        <v>16167</v>
      </c>
      <c r="K35" s="114">
        <v>-613</v>
      </c>
      <c r="L35" s="116">
        <v>-3.7916743984660108</v>
      </c>
    </row>
    <row r="36" spans="1:12" s="110" customFormat="1" ht="15" customHeight="1" x14ac:dyDescent="0.2">
      <c r="A36" s="120"/>
      <c r="B36" s="119"/>
      <c r="C36" s="258" t="s">
        <v>106</v>
      </c>
      <c r="E36" s="113">
        <v>70.727787064420724</v>
      </c>
      <c r="F36" s="115">
        <v>11001</v>
      </c>
      <c r="G36" s="114">
        <v>11235</v>
      </c>
      <c r="H36" s="114">
        <v>11458</v>
      </c>
      <c r="I36" s="114">
        <v>11431</v>
      </c>
      <c r="J36" s="140">
        <v>11498</v>
      </c>
      <c r="K36" s="114">
        <v>-497</v>
      </c>
      <c r="L36" s="116">
        <v>-4.3224908679770397</v>
      </c>
    </row>
    <row r="37" spans="1:12" s="110" customFormat="1" ht="15" customHeight="1" x14ac:dyDescent="0.2">
      <c r="A37" s="120"/>
      <c r="B37" s="119"/>
      <c r="C37" s="258" t="s">
        <v>107</v>
      </c>
      <c r="E37" s="113">
        <v>29.272212935579272</v>
      </c>
      <c r="F37" s="115">
        <v>4553</v>
      </c>
      <c r="G37" s="114">
        <v>4637</v>
      </c>
      <c r="H37" s="114">
        <v>4672</v>
      </c>
      <c r="I37" s="114">
        <v>4575</v>
      </c>
      <c r="J37" s="140">
        <v>4669</v>
      </c>
      <c r="K37" s="114">
        <v>-116</v>
      </c>
      <c r="L37" s="116">
        <v>-2.4844720496894408</v>
      </c>
    </row>
    <row r="38" spans="1:12" s="110" customFormat="1" ht="15" customHeight="1" x14ac:dyDescent="0.2">
      <c r="A38" s="120"/>
      <c r="B38" s="119" t="s">
        <v>182</v>
      </c>
      <c r="C38" s="258"/>
      <c r="E38" s="113">
        <v>28.510364480397115</v>
      </c>
      <c r="F38" s="115">
        <v>6203</v>
      </c>
      <c r="G38" s="114">
        <v>6202</v>
      </c>
      <c r="H38" s="114">
        <v>6217</v>
      </c>
      <c r="I38" s="114">
        <v>6154</v>
      </c>
      <c r="J38" s="140">
        <v>6110</v>
      </c>
      <c r="K38" s="114">
        <v>93</v>
      </c>
      <c r="L38" s="116">
        <v>1.5220949263502455</v>
      </c>
    </row>
    <row r="39" spans="1:12" s="110" customFormat="1" ht="15" customHeight="1" x14ac:dyDescent="0.2">
      <c r="A39" s="120"/>
      <c r="B39" s="119"/>
      <c r="C39" s="258" t="s">
        <v>106</v>
      </c>
      <c r="E39" s="113">
        <v>16.330807673706271</v>
      </c>
      <c r="F39" s="115">
        <v>1013</v>
      </c>
      <c r="G39" s="114">
        <v>1007</v>
      </c>
      <c r="H39" s="114">
        <v>1020</v>
      </c>
      <c r="I39" s="114">
        <v>1034</v>
      </c>
      <c r="J39" s="140">
        <v>1013</v>
      </c>
      <c r="K39" s="114">
        <v>0</v>
      </c>
      <c r="L39" s="116">
        <v>0</v>
      </c>
    </row>
    <row r="40" spans="1:12" s="110" customFormat="1" ht="15" customHeight="1" x14ac:dyDescent="0.2">
      <c r="A40" s="120"/>
      <c r="B40" s="119"/>
      <c r="C40" s="258" t="s">
        <v>107</v>
      </c>
      <c r="E40" s="113">
        <v>83.669192326293725</v>
      </c>
      <c r="F40" s="115">
        <v>5190</v>
      </c>
      <c r="G40" s="114">
        <v>5195</v>
      </c>
      <c r="H40" s="114">
        <v>5197</v>
      </c>
      <c r="I40" s="114">
        <v>5120</v>
      </c>
      <c r="J40" s="140">
        <v>5097</v>
      </c>
      <c r="K40" s="114">
        <v>93</v>
      </c>
      <c r="L40" s="116">
        <v>1.8246027074749853</v>
      </c>
    </row>
    <row r="41" spans="1:12" s="110" customFormat="1" ht="24.75" customHeight="1" x14ac:dyDescent="0.2">
      <c r="A41" s="604" t="s">
        <v>518</v>
      </c>
      <c r="B41" s="605"/>
      <c r="C41" s="605"/>
      <c r="D41" s="606"/>
      <c r="E41" s="113">
        <v>4.6835501217998807</v>
      </c>
      <c r="F41" s="115">
        <v>1019</v>
      </c>
      <c r="G41" s="114">
        <v>1139</v>
      </c>
      <c r="H41" s="114">
        <v>1168</v>
      </c>
      <c r="I41" s="114">
        <v>937</v>
      </c>
      <c r="J41" s="140">
        <v>1064</v>
      </c>
      <c r="K41" s="114">
        <v>-45</v>
      </c>
      <c r="L41" s="116">
        <v>-4.2293233082706765</v>
      </c>
    </row>
    <row r="42" spans="1:12" s="110" customFormat="1" ht="15" customHeight="1" x14ac:dyDescent="0.2">
      <c r="A42" s="120"/>
      <c r="B42" s="119"/>
      <c r="C42" s="258" t="s">
        <v>106</v>
      </c>
      <c r="E42" s="113">
        <v>60.942100098135427</v>
      </c>
      <c r="F42" s="115">
        <v>621</v>
      </c>
      <c r="G42" s="114">
        <v>698</v>
      </c>
      <c r="H42" s="114">
        <v>711</v>
      </c>
      <c r="I42" s="114">
        <v>579</v>
      </c>
      <c r="J42" s="140">
        <v>644</v>
      </c>
      <c r="K42" s="114">
        <v>-23</v>
      </c>
      <c r="L42" s="116">
        <v>-3.5714285714285716</v>
      </c>
    </row>
    <row r="43" spans="1:12" s="110" customFormat="1" ht="15" customHeight="1" x14ac:dyDescent="0.2">
      <c r="A43" s="123"/>
      <c r="B43" s="124"/>
      <c r="C43" s="260" t="s">
        <v>107</v>
      </c>
      <c r="D43" s="261"/>
      <c r="E43" s="125">
        <v>39.057899901864573</v>
      </c>
      <c r="F43" s="143">
        <v>398</v>
      </c>
      <c r="G43" s="144">
        <v>441</v>
      </c>
      <c r="H43" s="144">
        <v>457</v>
      </c>
      <c r="I43" s="144">
        <v>358</v>
      </c>
      <c r="J43" s="145">
        <v>420</v>
      </c>
      <c r="K43" s="144">
        <v>-22</v>
      </c>
      <c r="L43" s="146">
        <v>-5.2380952380952381</v>
      </c>
    </row>
    <row r="44" spans="1:12" s="110" customFormat="1" ht="45.75" customHeight="1" x14ac:dyDescent="0.2">
      <c r="A44" s="604" t="s">
        <v>191</v>
      </c>
      <c r="B44" s="605"/>
      <c r="C44" s="605"/>
      <c r="D44" s="606"/>
      <c r="E44" s="113">
        <v>3.9297697292825298</v>
      </c>
      <c r="F44" s="115">
        <v>855</v>
      </c>
      <c r="G44" s="114">
        <v>864</v>
      </c>
      <c r="H44" s="114">
        <v>871</v>
      </c>
      <c r="I44" s="114">
        <v>836</v>
      </c>
      <c r="J44" s="140">
        <v>827</v>
      </c>
      <c r="K44" s="114">
        <v>28</v>
      </c>
      <c r="L44" s="116">
        <v>3.3857315598548974</v>
      </c>
    </row>
    <row r="45" spans="1:12" s="110" customFormat="1" ht="15" customHeight="1" x14ac:dyDescent="0.2">
      <c r="A45" s="120"/>
      <c r="B45" s="119"/>
      <c r="C45" s="258" t="s">
        <v>106</v>
      </c>
      <c r="E45" s="113">
        <v>62.807017543859651</v>
      </c>
      <c r="F45" s="115">
        <v>537</v>
      </c>
      <c r="G45" s="114">
        <v>541</v>
      </c>
      <c r="H45" s="114">
        <v>543</v>
      </c>
      <c r="I45" s="114">
        <v>525</v>
      </c>
      <c r="J45" s="140">
        <v>518</v>
      </c>
      <c r="K45" s="114">
        <v>19</v>
      </c>
      <c r="L45" s="116">
        <v>3.6679536679536682</v>
      </c>
    </row>
    <row r="46" spans="1:12" s="110" customFormat="1" ht="15" customHeight="1" x14ac:dyDescent="0.2">
      <c r="A46" s="123"/>
      <c r="B46" s="124"/>
      <c r="C46" s="260" t="s">
        <v>107</v>
      </c>
      <c r="D46" s="261"/>
      <c r="E46" s="125">
        <v>37.192982456140349</v>
      </c>
      <c r="F46" s="143">
        <v>318</v>
      </c>
      <c r="G46" s="144">
        <v>323</v>
      </c>
      <c r="H46" s="144">
        <v>328</v>
      </c>
      <c r="I46" s="144">
        <v>311</v>
      </c>
      <c r="J46" s="145">
        <v>309</v>
      </c>
      <c r="K46" s="144">
        <v>9</v>
      </c>
      <c r="L46" s="146">
        <v>2.912621359223301</v>
      </c>
    </row>
    <row r="47" spans="1:12" s="110" customFormat="1" ht="39" customHeight="1" x14ac:dyDescent="0.2">
      <c r="A47" s="604" t="s">
        <v>519</v>
      </c>
      <c r="B47" s="607"/>
      <c r="C47" s="607"/>
      <c r="D47" s="608"/>
      <c r="E47" s="113">
        <v>0.27577331433561614</v>
      </c>
      <c r="F47" s="115">
        <v>60</v>
      </c>
      <c r="G47" s="114">
        <v>67</v>
      </c>
      <c r="H47" s="114">
        <v>66</v>
      </c>
      <c r="I47" s="114">
        <v>63</v>
      </c>
      <c r="J47" s="140">
        <v>63</v>
      </c>
      <c r="K47" s="114">
        <v>-3</v>
      </c>
      <c r="L47" s="116">
        <v>-4.7619047619047619</v>
      </c>
    </row>
    <row r="48" spans="1:12" s="110" customFormat="1" ht="15" customHeight="1" x14ac:dyDescent="0.2">
      <c r="A48" s="120"/>
      <c r="B48" s="119"/>
      <c r="C48" s="258" t="s">
        <v>106</v>
      </c>
      <c r="E48" s="113">
        <v>33.333333333333336</v>
      </c>
      <c r="F48" s="115">
        <v>20</v>
      </c>
      <c r="G48" s="114">
        <v>22</v>
      </c>
      <c r="H48" s="114">
        <v>23</v>
      </c>
      <c r="I48" s="114">
        <v>22</v>
      </c>
      <c r="J48" s="140">
        <v>24</v>
      </c>
      <c r="K48" s="114">
        <v>-4</v>
      </c>
      <c r="L48" s="116">
        <v>-16.666666666666668</v>
      </c>
    </row>
    <row r="49" spans="1:12" s="110" customFormat="1" ht="15" customHeight="1" x14ac:dyDescent="0.2">
      <c r="A49" s="123"/>
      <c r="B49" s="124"/>
      <c r="C49" s="260" t="s">
        <v>107</v>
      </c>
      <c r="D49" s="261"/>
      <c r="E49" s="125">
        <v>66.666666666666671</v>
      </c>
      <c r="F49" s="143">
        <v>40</v>
      </c>
      <c r="G49" s="144">
        <v>45</v>
      </c>
      <c r="H49" s="144">
        <v>43</v>
      </c>
      <c r="I49" s="144">
        <v>41</v>
      </c>
      <c r="J49" s="145">
        <v>39</v>
      </c>
      <c r="K49" s="144">
        <v>1</v>
      </c>
      <c r="L49" s="146">
        <v>2.5641025641025643</v>
      </c>
    </row>
    <row r="50" spans="1:12" s="110" customFormat="1" ht="24.95" customHeight="1" x14ac:dyDescent="0.2">
      <c r="A50" s="609" t="s">
        <v>192</v>
      </c>
      <c r="B50" s="610"/>
      <c r="C50" s="610"/>
      <c r="D50" s="611"/>
      <c r="E50" s="262">
        <v>13.765684607252838</v>
      </c>
      <c r="F50" s="263">
        <v>2995</v>
      </c>
      <c r="G50" s="264">
        <v>3148</v>
      </c>
      <c r="H50" s="264">
        <v>3245</v>
      </c>
      <c r="I50" s="264">
        <v>3119</v>
      </c>
      <c r="J50" s="265">
        <v>3134</v>
      </c>
      <c r="K50" s="263">
        <v>-139</v>
      </c>
      <c r="L50" s="266">
        <v>-4.4352265475430759</v>
      </c>
    </row>
    <row r="51" spans="1:12" s="110" customFormat="1" ht="15" customHeight="1" x14ac:dyDescent="0.2">
      <c r="A51" s="120"/>
      <c r="B51" s="119"/>
      <c r="C51" s="258" t="s">
        <v>106</v>
      </c>
      <c r="E51" s="113">
        <v>58.397328881469114</v>
      </c>
      <c r="F51" s="115">
        <v>1749</v>
      </c>
      <c r="G51" s="114">
        <v>1831</v>
      </c>
      <c r="H51" s="114">
        <v>1912</v>
      </c>
      <c r="I51" s="114">
        <v>1835</v>
      </c>
      <c r="J51" s="140">
        <v>1850</v>
      </c>
      <c r="K51" s="114">
        <v>-101</v>
      </c>
      <c r="L51" s="116">
        <v>-5.4594594594594597</v>
      </c>
    </row>
    <row r="52" spans="1:12" s="110" customFormat="1" ht="15" customHeight="1" x14ac:dyDescent="0.2">
      <c r="A52" s="120"/>
      <c r="B52" s="119"/>
      <c r="C52" s="258" t="s">
        <v>107</v>
      </c>
      <c r="E52" s="113">
        <v>41.602671118530886</v>
      </c>
      <c r="F52" s="115">
        <v>1246</v>
      </c>
      <c r="G52" s="114">
        <v>1317</v>
      </c>
      <c r="H52" s="114">
        <v>1333</v>
      </c>
      <c r="I52" s="114">
        <v>1284</v>
      </c>
      <c r="J52" s="140">
        <v>1284</v>
      </c>
      <c r="K52" s="114">
        <v>-38</v>
      </c>
      <c r="L52" s="116">
        <v>-2.9595015576323989</v>
      </c>
    </row>
    <row r="53" spans="1:12" s="110" customFormat="1" ht="15" customHeight="1" x14ac:dyDescent="0.2">
      <c r="A53" s="120"/>
      <c r="B53" s="119"/>
      <c r="C53" s="258" t="s">
        <v>187</v>
      </c>
      <c r="D53" s="110" t="s">
        <v>193</v>
      </c>
      <c r="E53" s="113">
        <v>23.539232053422371</v>
      </c>
      <c r="F53" s="115">
        <v>705</v>
      </c>
      <c r="G53" s="114">
        <v>822</v>
      </c>
      <c r="H53" s="114">
        <v>854</v>
      </c>
      <c r="I53" s="114">
        <v>692</v>
      </c>
      <c r="J53" s="140">
        <v>740</v>
      </c>
      <c r="K53" s="114">
        <v>-35</v>
      </c>
      <c r="L53" s="116">
        <v>-4.7297297297297298</v>
      </c>
    </row>
    <row r="54" spans="1:12" s="110" customFormat="1" ht="15" customHeight="1" x14ac:dyDescent="0.2">
      <c r="A54" s="120"/>
      <c r="B54" s="119"/>
      <c r="D54" s="267" t="s">
        <v>194</v>
      </c>
      <c r="E54" s="113">
        <v>65.673758865248232</v>
      </c>
      <c r="F54" s="115">
        <v>463</v>
      </c>
      <c r="G54" s="114">
        <v>525</v>
      </c>
      <c r="H54" s="114">
        <v>551</v>
      </c>
      <c r="I54" s="114">
        <v>455</v>
      </c>
      <c r="J54" s="140">
        <v>484</v>
      </c>
      <c r="K54" s="114">
        <v>-21</v>
      </c>
      <c r="L54" s="116">
        <v>-4.338842975206612</v>
      </c>
    </row>
    <row r="55" spans="1:12" s="110" customFormat="1" ht="15" customHeight="1" x14ac:dyDescent="0.2">
      <c r="A55" s="120"/>
      <c r="B55" s="119"/>
      <c r="D55" s="267" t="s">
        <v>195</v>
      </c>
      <c r="E55" s="113">
        <v>34.326241134751776</v>
      </c>
      <c r="F55" s="115">
        <v>242</v>
      </c>
      <c r="G55" s="114">
        <v>297</v>
      </c>
      <c r="H55" s="114">
        <v>303</v>
      </c>
      <c r="I55" s="114">
        <v>237</v>
      </c>
      <c r="J55" s="140">
        <v>256</v>
      </c>
      <c r="K55" s="114">
        <v>-14</v>
      </c>
      <c r="L55" s="116">
        <v>-5.46875</v>
      </c>
    </row>
    <row r="56" spans="1:12" s="110" customFormat="1" ht="15" customHeight="1" x14ac:dyDescent="0.2">
      <c r="A56" s="120"/>
      <c r="B56" s="119" t="s">
        <v>196</v>
      </c>
      <c r="C56" s="258"/>
      <c r="E56" s="113">
        <v>65.781127912855638</v>
      </c>
      <c r="F56" s="115">
        <v>14312</v>
      </c>
      <c r="G56" s="114">
        <v>14438</v>
      </c>
      <c r="H56" s="114">
        <v>14559</v>
      </c>
      <c r="I56" s="114">
        <v>14527</v>
      </c>
      <c r="J56" s="140">
        <v>14626</v>
      </c>
      <c r="K56" s="114">
        <v>-314</v>
      </c>
      <c r="L56" s="116">
        <v>-2.1468617530425269</v>
      </c>
    </row>
    <row r="57" spans="1:12" s="110" customFormat="1" ht="15" customHeight="1" x14ac:dyDescent="0.2">
      <c r="A57" s="120"/>
      <c r="B57" s="119"/>
      <c r="C57" s="258" t="s">
        <v>106</v>
      </c>
      <c r="E57" s="113">
        <v>54.003633314700949</v>
      </c>
      <c r="F57" s="115">
        <v>7729</v>
      </c>
      <c r="G57" s="114">
        <v>7840</v>
      </c>
      <c r="H57" s="114">
        <v>7945</v>
      </c>
      <c r="I57" s="114">
        <v>7995</v>
      </c>
      <c r="J57" s="140">
        <v>8021</v>
      </c>
      <c r="K57" s="114">
        <v>-292</v>
      </c>
      <c r="L57" s="116">
        <v>-3.6404438349333001</v>
      </c>
    </row>
    <row r="58" spans="1:12" s="110" customFormat="1" ht="15" customHeight="1" x14ac:dyDescent="0.2">
      <c r="A58" s="120"/>
      <c r="B58" s="119"/>
      <c r="C58" s="258" t="s">
        <v>107</v>
      </c>
      <c r="E58" s="113">
        <v>45.996366685299051</v>
      </c>
      <c r="F58" s="115">
        <v>6583</v>
      </c>
      <c r="G58" s="114">
        <v>6598</v>
      </c>
      <c r="H58" s="114">
        <v>6614</v>
      </c>
      <c r="I58" s="114">
        <v>6532</v>
      </c>
      <c r="J58" s="140">
        <v>6605</v>
      </c>
      <c r="K58" s="114">
        <v>-22</v>
      </c>
      <c r="L58" s="116">
        <v>-0.33308099924299772</v>
      </c>
    </row>
    <row r="59" spans="1:12" s="110" customFormat="1" ht="15" customHeight="1" x14ac:dyDescent="0.2">
      <c r="A59" s="120"/>
      <c r="B59" s="119"/>
      <c r="C59" s="258" t="s">
        <v>105</v>
      </c>
      <c r="D59" s="110" t="s">
        <v>197</v>
      </c>
      <c r="E59" s="113">
        <v>90.099217439910561</v>
      </c>
      <c r="F59" s="115">
        <v>12895</v>
      </c>
      <c r="G59" s="114">
        <v>12999</v>
      </c>
      <c r="H59" s="114">
        <v>13093</v>
      </c>
      <c r="I59" s="114">
        <v>13059</v>
      </c>
      <c r="J59" s="140">
        <v>13166</v>
      </c>
      <c r="K59" s="114">
        <v>-271</v>
      </c>
      <c r="L59" s="116">
        <v>-2.0583320674464529</v>
      </c>
    </row>
    <row r="60" spans="1:12" s="110" customFormat="1" ht="15" customHeight="1" x14ac:dyDescent="0.2">
      <c r="A60" s="120"/>
      <c r="B60" s="119"/>
      <c r="C60" s="258"/>
      <c r="D60" s="267" t="s">
        <v>198</v>
      </c>
      <c r="E60" s="113">
        <v>51.20589375727026</v>
      </c>
      <c r="F60" s="115">
        <v>6603</v>
      </c>
      <c r="G60" s="114">
        <v>6696</v>
      </c>
      <c r="H60" s="114">
        <v>6775</v>
      </c>
      <c r="I60" s="114">
        <v>6816</v>
      </c>
      <c r="J60" s="140">
        <v>6855</v>
      </c>
      <c r="K60" s="114">
        <v>-252</v>
      </c>
      <c r="L60" s="116">
        <v>-3.6761487964989059</v>
      </c>
    </row>
    <row r="61" spans="1:12" s="110" customFormat="1" ht="15" customHeight="1" x14ac:dyDescent="0.2">
      <c r="A61" s="120"/>
      <c r="B61" s="119"/>
      <c r="C61" s="258"/>
      <c r="D61" s="267" t="s">
        <v>199</v>
      </c>
      <c r="E61" s="113">
        <v>48.79410624272974</v>
      </c>
      <c r="F61" s="115">
        <v>6292</v>
      </c>
      <c r="G61" s="114">
        <v>6303</v>
      </c>
      <c r="H61" s="114">
        <v>6318</v>
      </c>
      <c r="I61" s="114">
        <v>6243</v>
      </c>
      <c r="J61" s="140">
        <v>6311</v>
      </c>
      <c r="K61" s="114">
        <v>-19</v>
      </c>
      <c r="L61" s="116">
        <v>-0.30106163840912692</v>
      </c>
    </row>
    <row r="62" spans="1:12" s="110" customFormat="1" ht="15" customHeight="1" x14ac:dyDescent="0.2">
      <c r="A62" s="120"/>
      <c r="B62" s="119"/>
      <c r="C62" s="258"/>
      <c r="D62" s="258" t="s">
        <v>200</v>
      </c>
      <c r="E62" s="113">
        <v>9.9007825600894357</v>
      </c>
      <c r="F62" s="115">
        <v>1417</v>
      </c>
      <c r="G62" s="114">
        <v>1439</v>
      </c>
      <c r="H62" s="114">
        <v>1466</v>
      </c>
      <c r="I62" s="114">
        <v>1468</v>
      </c>
      <c r="J62" s="140">
        <v>1460</v>
      </c>
      <c r="K62" s="114">
        <v>-43</v>
      </c>
      <c r="L62" s="116">
        <v>-2.9452054794520546</v>
      </c>
    </row>
    <row r="63" spans="1:12" s="110" customFormat="1" ht="15" customHeight="1" x14ac:dyDescent="0.2">
      <c r="A63" s="120"/>
      <c r="B63" s="119"/>
      <c r="C63" s="258"/>
      <c r="D63" s="267" t="s">
        <v>198</v>
      </c>
      <c r="E63" s="113">
        <v>79.463655610444604</v>
      </c>
      <c r="F63" s="115">
        <v>1126</v>
      </c>
      <c r="G63" s="114">
        <v>1144</v>
      </c>
      <c r="H63" s="114">
        <v>1170</v>
      </c>
      <c r="I63" s="114">
        <v>1179</v>
      </c>
      <c r="J63" s="140">
        <v>1166</v>
      </c>
      <c r="K63" s="114">
        <v>-40</v>
      </c>
      <c r="L63" s="116">
        <v>-3.4305317324185247</v>
      </c>
    </row>
    <row r="64" spans="1:12" s="110" customFormat="1" ht="15" customHeight="1" x14ac:dyDescent="0.2">
      <c r="A64" s="120"/>
      <c r="B64" s="119"/>
      <c r="C64" s="258"/>
      <c r="D64" s="267" t="s">
        <v>199</v>
      </c>
      <c r="E64" s="113">
        <v>20.536344389555399</v>
      </c>
      <c r="F64" s="115">
        <v>291</v>
      </c>
      <c r="G64" s="114">
        <v>295</v>
      </c>
      <c r="H64" s="114">
        <v>296</v>
      </c>
      <c r="I64" s="114">
        <v>289</v>
      </c>
      <c r="J64" s="140">
        <v>294</v>
      </c>
      <c r="K64" s="114">
        <v>-3</v>
      </c>
      <c r="L64" s="116">
        <v>-1.0204081632653061</v>
      </c>
    </row>
    <row r="65" spans="1:12" s="110" customFormat="1" ht="15" customHeight="1" x14ac:dyDescent="0.2">
      <c r="A65" s="120"/>
      <c r="B65" s="119" t="s">
        <v>201</v>
      </c>
      <c r="C65" s="258"/>
      <c r="E65" s="113">
        <v>10.791929034333778</v>
      </c>
      <c r="F65" s="115">
        <v>2348</v>
      </c>
      <c r="G65" s="114">
        <v>2375</v>
      </c>
      <c r="H65" s="114">
        <v>2387</v>
      </c>
      <c r="I65" s="114">
        <v>2385</v>
      </c>
      <c r="J65" s="140">
        <v>2387</v>
      </c>
      <c r="K65" s="114">
        <v>-39</v>
      </c>
      <c r="L65" s="116">
        <v>-1.6338500209467952</v>
      </c>
    </row>
    <row r="66" spans="1:12" s="110" customFormat="1" ht="15" customHeight="1" x14ac:dyDescent="0.2">
      <c r="A66" s="120"/>
      <c r="B66" s="119"/>
      <c r="C66" s="258" t="s">
        <v>106</v>
      </c>
      <c r="E66" s="113">
        <v>57.836456558773428</v>
      </c>
      <c r="F66" s="115">
        <v>1358</v>
      </c>
      <c r="G66" s="114">
        <v>1383</v>
      </c>
      <c r="H66" s="114">
        <v>1412</v>
      </c>
      <c r="I66" s="114">
        <v>1423</v>
      </c>
      <c r="J66" s="140">
        <v>1431</v>
      </c>
      <c r="K66" s="114">
        <v>-73</v>
      </c>
      <c r="L66" s="116">
        <v>-5.101327742837177</v>
      </c>
    </row>
    <row r="67" spans="1:12" s="110" customFormat="1" ht="15" customHeight="1" x14ac:dyDescent="0.2">
      <c r="A67" s="120"/>
      <c r="B67" s="119"/>
      <c r="C67" s="258" t="s">
        <v>107</v>
      </c>
      <c r="E67" s="113">
        <v>42.163543441226572</v>
      </c>
      <c r="F67" s="115">
        <v>990</v>
      </c>
      <c r="G67" s="114">
        <v>992</v>
      </c>
      <c r="H67" s="114">
        <v>975</v>
      </c>
      <c r="I67" s="114">
        <v>962</v>
      </c>
      <c r="J67" s="140">
        <v>956</v>
      </c>
      <c r="K67" s="114">
        <v>34</v>
      </c>
      <c r="L67" s="116">
        <v>3.5564853556485354</v>
      </c>
    </row>
    <row r="68" spans="1:12" s="110" customFormat="1" ht="15" customHeight="1" x14ac:dyDescent="0.2">
      <c r="A68" s="120"/>
      <c r="B68" s="119"/>
      <c r="C68" s="258" t="s">
        <v>105</v>
      </c>
      <c r="D68" s="110" t="s">
        <v>202</v>
      </c>
      <c r="E68" s="113">
        <v>17.589437819420784</v>
      </c>
      <c r="F68" s="115">
        <v>413</v>
      </c>
      <c r="G68" s="114">
        <v>403</v>
      </c>
      <c r="H68" s="114">
        <v>403</v>
      </c>
      <c r="I68" s="114">
        <v>410</v>
      </c>
      <c r="J68" s="140">
        <v>399</v>
      </c>
      <c r="K68" s="114">
        <v>14</v>
      </c>
      <c r="L68" s="116">
        <v>3.5087719298245612</v>
      </c>
    </row>
    <row r="69" spans="1:12" s="110" customFormat="1" ht="15" customHeight="1" x14ac:dyDescent="0.2">
      <c r="A69" s="120"/>
      <c r="B69" s="119"/>
      <c r="C69" s="258"/>
      <c r="D69" s="267" t="s">
        <v>198</v>
      </c>
      <c r="E69" s="113">
        <v>52.784503631961257</v>
      </c>
      <c r="F69" s="115">
        <v>218</v>
      </c>
      <c r="G69" s="114">
        <v>213</v>
      </c>
      <c r="H69" s="114">
        <v>216</v>
      </c>
      <c r="I69" s="114">
        <v>222</v>
      </c>
      <c r="J69" s="140">
        <v>220</v>
      </c>
      <c r="K69" s="114">
        <v>-2</v>
      </c>
      <c r="L69" s="116">
        <v>-0.90909090909090906</v>
      </c>
    </row>
    <row r="70" spans="1:12" s="110" customFormat="1" ht="15" customHeight="1" x14ac:dyDescent="0.2">
      <c r="A70" s="120"/>
      <c r="B70" s="119"/>
      <c r="C70" s="258"/>
      <c r="D70" s="267" t="s">
        <v>199</v>
      </c>
      <c r="E70" s="113">
        <v>47.215496368038743</v>
      </c>
      <c r="F70" s="115">
        <v>195</v>
      </c>
      <c r="G70" s="114">
        <v>190</v>
      </c>
      <c r="H70" s="114">
        <v>187</v>
      </c>
      <c r="I70" s="114">
        <v>188</v>
      </c>
      <c r="J70" s="140">
        <v>179</v>
      </c>
      <c r="K70" s="114">
        <v>16</v>
      </c>
      <c r="L70" s="116">
        <v>8.938547486033519</v>
      </c>
    </row>
    <row r="71" spans="1:12" s="110" customFormat="1" ht="15" customHeight="1" x14ac:dyDescent="0.2">
      <c r="A71" s="120"/>
      <c r="B71" s="119"/>
      <c r="C71" s="258"/>
      <c r="D71" s="110" t="s">
        <v>203</v>
      </c>
      <c r="E71" s="113">
        <v>76.490630323679724</v>
      </c>
      <c r="F71" s="115">
        <v>1796</v>
      </c>
      <c r="G71" s="114">
        <v>1838</v>
      </c>
      <c r="H71" s="114">
        <v>1845</v>
      </c>
      <c r="I71" s="114">
        <v>1843</v>
      </c>
      <c r="J71" s="140">
        <v>1853</v>
      </c>
      <c r="K71" s="114">
        <v>-57</v>
      </c>
      <c r="L71" s="116">
        <v>-3.076092822450081</v>
      </c>
    </row>
    <row r="72" spans="1:12" s="110" customFormat="1" ht="15" customHeight="1" x14ac:dyDescent="0.2">
      <c r="A72" s="120"/>
      <c r="B72" s="119"/>
      <c r="C72" s="258"/>
      <c r="D72" s="267" t="s">
        <v>198</v>
      </c>
      <c r="E72" s="113">
        <v>58.741648106904229</v>
      </c>
      <c r="F72" s="115">
        <v>1055</v>
      </c>
      <c r="G72" s="114">
        <v>1085</v>
      </c>
      <c r="H72" s="114">
        <v>1105</v>
      </c>
      <c r="I72" s="114">
        <v>1113</v>
      </c>
      <c r="J72" s="140">
        <v>1120</v>
      </c>
      <c r="K72" s="114">
        <v>-65</v>
      </c>
      <c r="L72" s="116">
        <v>-5.8035714285714288</v>
      </c>
    </row>
    <row r="73" spans="1:12" s="110" customFormat="1" ht="15" customHeight="1" x14ac:dyDescent="0.2">
      <c r="A73" s="120"/>
      <c r="B73" s="119"/>
      <c r="C73" s="258"/>
      <c r="D73" s="267" t="s">
        <v>199</v>
      </c>
      <c r="E73" s="113">
        <v>41.258351893095771</v>
      </c>
      <c r="F73" s="115">
        <v>741</v>
      </c>
      <c r="G73" s="114">
        <v>753</v>
      </c>
      <c r="H73" s="114">
        <v>740</v>
      </c>
      <c r="I73" s="114">
        <v>730</v>
      </c>
      <c r="J73" s="140">
        <v>733</v>
      </c>
      <c r="K73" s="114">
        <v>8</v>
      </c>
      <c r="L73" s="116">
        <v>1.0914051841746248</v>
      </c>
    </row>
    <row r="74" spans="1:12" s="110" customFormat="1" ht="15" customHeight="1" x14ac:dyDescent="0.2">
      <c r="A74" s="120"/>
      <c r="B74" s="119"/>
      <c r="C74" s="258"/>
      <c r="D74" s="110" t="s">
        <v>204</v>
      </c>
      <c r="E74" s="113">
        <v>5.9199318568994892</v>
      </c>
      <c r="F74" s="115">
        <v>139</v>
      </c>
      <c r="G74" s="114">
        <v>134</v>
      </c>
      <c r="H74" s="114">
        <v>139</v>
      </c>
      <c r="I74" s="114">
        <v>132</v>
      </c>
      <c r="J74" s="140">
        <v>135</v>
      </c>
      <c r="K74" s="114">
        <v>4</v>
      </c>
      <c r="L74" s="116">
        <v>2.9629629629629628</v>
      </c>
    </row>
    <row r="75" spans="1:12" s="110" customFormat="1" ht="15" customHeight="1" x14ac:dyDescent="0.2">
      <c r="A75" s="120"/>
      <c r="B75" s="119"/>
      <c r="C75" s="258"/>
      <c r="D75" s="267" t="s">
        <v>198</v>
      </c>
      <c r="E75" s="113">
        <v>61.151079136690647</v>
      </c>
      <c r="F75" s="115">
        <v>85</v>
      </c>
      <c r="G75" s="114">
        <v>85</v>
      </c>
      <c r="H75" s="114">
        <v>91</v>
      </c>
      <c r="I75" s="114">
        <v>88</v>
      </c>
      <c r="J75" s="140">
        <v>91</v>
      </c>
      <c r="K75" s="114">
        <v>-6</v>
      </c>
      <c r="L75" s="116">
        <v>-6.5934065934065931</v>
      </c>
    </row>
    <row r="76" spans="1:12" s="110" customFormat="1" ht="15" customHeight="1" x14ac:dyDescent="0.2">
      <c r="A76" s="120"/>
      <c r="B76" s="119"/>
      <c r="C76" s="258"/>
      <c r="D76" s="267" t="s">
        <v>199</v>
      </c>
      <c r="E76" s="113">
        <v>38.848920863309353</v>
      </c>
      <c r="F76" s="115">
        <v>54</v>
      </c>
      <c r="G76" s="114">
        <v>49</v>
      </c>
      <c r="H76" s="114">
        <v>48</v>
      </c>
      <c r="I76" s="114">
        <v>44</v>
      </c>
      <c r="J76" s="140">
        <v>44</v>
      </c>
      <c r="K76" s="114">
        <v>10</v>
      </c>
      <c r="L76" s="116">
        <v>22.727272727272727</v>
      </c>
    </row>
    <row r="77" spans="1:12" s="110" customFormat="1" ht="15" customHeight="1" x14ac:dyDescent="0.2">
      <c r="A77" s="534"/>
      <c r="B77" s="119" t="s">
        <v>205</v>
      </c>
      <c r="C77" s="268"/>
      <c r="D77" s="182"/>
      <c r="E77" s="113">
        <v>9.6612584455577508</v>
      </c>
      <c r="F77" s="115">
        <v>2102</v>
      </c>
      <c r="G77" s="114">
        <v>2113</v>
      </c>
      <c r="H77" s="114">
        <v>2156</v>
      </c>
      <c r="I77" s="114">
        <v>2129</v>
      </c>
      <c r="J77" s="140">
        <v>2130</v>
      </c>
      <c r="K77" s="114">
        <v>-28</v>
      </c>
      <c r="L77" s="116">
        <v>-1.3145539906103287</v>
      </c>
    </row>
    <row r="78" spans="1:12" s="110" customFormat="1" ht="15" customHeight="1" x14ac:dyDescent="0.2">
      <c r="A78" s="120"/>
      <c r="B78" s="119"/>
      <c r="C78" s="268" t="s">
        <v>106</v>
      </c>
      <c r="D78" s="182"/>
      <c r="E78" s="113">
        <v>56.041864890580399</v>
      </c>
      <c r="F78" s="115">
        <v>1178</v>
      </c>
      <c r="G78" s="114">
        <v>1188</v>
      </c>
      <c r="H78" s="114">
        <v>1209</v>
      </c>
      <c r="I78" s="114">
        <v>1212</v>
      </c>
      <c r="J78" s="140">
        <v>1209</v>
      </c>
      <c r="K78" s="114">
        <v>-31</v>
      </c>
      <c r="L78" s="116">
        <v>-2.5641025641025643</v>
      </c>
    </row>
    <row r="79" spans="1:12" s="110" customFormat="1" ht="15" customHeight="1" x14ac:dyDescent="0.2">
      <c r="A79" s="123"/>
      <c r="B79" s="124"/>
      <c r="C79" s="260" t="s">
        <v>107</v>
      </c>
      <c r="D79" s="261"/>
      <c r="E79" s="125">
        <v>43.958135109419601</v>
      </c>
      <c r="F79" s="143">
        <v>924</v>
      </c>
      <c r="G79" s="144">
        <v>925</v>
      </c>
      <c r="H79" s="144">
        <v>947</v>
      </c>
      <c r="I79" s="144">
        <v>917</v>
      </c>
      <c r="J79" s="145">
        <v>921</v>
      </c>
      <c r="K79" s="144">
        <v>3</v>
      </c>
      <c r="L79" s="146">
        <v>0.32573289902280128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21757</v>
      </c>
      <c r="E11" s="114">
        <v>22074</v>
      </c>
      <c r="F11" s="114">
        <v>22347</v>
      </c>
      <c r="G11" s="114">
        <v>22160</v>
      </c>
      <c r="H11" s="140">
        <v>22277</v>
      </c>
      <c r="I11" s="115">
        <v>-520</v>
      </c>
      <c r="J11" s="116">
        <v>-2.3342460834044081</v>
      </c>
    </row>
    <row r="12" spans="1:15" s="110" customFormat="1" ht="24.95" customHeight="1" x14ac:dyDescent="0.2">
      <c r="A12" s="193" t="s">
        <v>132</v>
      </c>
      <c r="B12" s="194" t="s">
        <v>133</v>
      </c>
      <c r="C12" s="113">
        <v>0.75378039251735074</v>
      </c>
      <c r="D12" s="115">
        <v>164</v>
      </c>
      <c r="E12" s="114">
        <v>160</v>
      </c>
      <c r="F12" s="114">
        <v>182</v>
      </c>
      <c r="G12" s="114">
        <v>182</v>
      </c>
      <c r="H12" s="140">
        <v>179</v>
      </c>
      <c r="I12" s="115">
        <v>-15</v>
      </c>
      <c r="J12" s="116">
        <v>-8.3798882681564244</v>
      </c>
    </row>
    <row r="13" spans="1:15" s="110" customFormat="1" ht="24.95" customHeight="1" x14ac:dyDescent="0.2">
      <c r="A13" s="193" t="s">
        <v>134</v>
      </c>
      <c r="B13" s="199" t="s">
        <v>214</v>
      </c>
      <c r="C13" s="113">
        <v>1.6224663326745414</v>
      </c>
      <c r="D13" s="115">
        <v>353</v>
      </c>
      <c r="E13" s="114">
        <v>357</v>
      </c>
      <c r="F13" s="114">
        <v>363</v>
      </c>
      <c r="G13" s="114">
        <v>366</v>
      </c>
      <c r="H13" s="140">
        <v>357</v>
      </c>
      <c r="I13" s="115">
        <v>-4</v>
      </c>
      <c r="J13" s="116">
        <v>-1.1204481792717087</v>
      </c>
    </row>
    <row r="14" spans="1:15" s="287" customFormat="1" ht="24" customHeight="1" x14ac:dyDescent="0.2">
      <c r="A14" s="193" t="s">
        <v>215</v>
      </c>
      <c r="B14" s="199" t="s">
        <v>137</v>
      </c>
      <c r="C14" s="113">
        <v>32.702118858298476</v>
      </c>
      <c r="D14" s="115">
        <v>7115</v>
      </c>
      <c r="E14" s="114">
        <v>7258</v>
      </c>
      <c r="F14" s="114">
        <v>7445</v>
      </c>
      <c r="G14" s="114">
        <v>7458</v>
      </c>
      <c r="H14" s="140">
        <v>7528</v>
      </c>
      <c r="I14" s="115">
        <v>-413</v>
      </c>
      <c r="J14" s="116">
        <v>-5.4861849096705635</v>
      </c>
      <c r="K14" s="110"/>
      <c r="L14" s="110"/>
      <c r="M14" s="110"/>
      <c r="N14" s="110"/>
      <c r="O14" s="110"/>
    </row>
    <row r="15" spans="1:15" s="110" customFormat="1" ht="24.75" customHeight="1" x14ac:dyDescent="0.2">
      <c r="A15" s="193" t="s">
        <v>216</v>
      </c>
      <c r="B15" s="199" t="s">
        <v>217</v>
      </c>
      <c r="C15" s="113">
        <v>4.4215654731810448</v>
      </c>
      <c r="D15" s="115">
        <v>962</v>
      </c>
      <c r="E15" s="114">
        <v>968</v>
      </c>
      <c r="F15" s="114">
        <v>963</v>
      </c>
      <c r="G15" s="114">
        <v>977</v>
      </c>
      <c r="H15" s="140">
        <v>967</v>
      </c>
      <c r="I15" s="115">
        <v>-5</v>
      </c>
      <c r="J15" s="116">
        <v>-0.51706308169596693</v>
      </c>
    </row>
    <row r="16" spans="1:15" s="287" customFormat="1" ht="24.95" customHeight="1" x14ac:dyDescent="0.2">
      <c r="A16" s="193" t="s">
        <v>218</v>
      </c>
      <c r="B16" s="199" t="s">
        <v>141</v>
      </c>
      <c r="C16" s="113">
        <v>24.525440088247461</v>
      </c>
      <c r="D16" s="115">
        <v>5336</v>
      </c>
      <c r="E16" s="114">
        <v>5473</v>
      </c>
      <c r="F16" s="114">
        <v>5648</v>
      </c>
      <c r="G16" s="114">
        <v>5649</v>
      </c>
      <c r="H16" s="140">
        <v>5735</v>
      </c>
      <c r="I16" s="115">
        <v>-399</v>
      </c>
      <c r="J16" s="116">
        <v>-6.9572798605056674</v>
      </c>
      <c r="K16" s="110"/>
      <c r="L16" s="110"/>
      <c r="M16" s="110"/>
      <c r="N16" s="110"/>
      <c r="O16" s="110"/>
    </row>
    <row r="17" spans="1:15" s="110" customFormat="1" ht="24.95" customHeight="1" x14ac:dyDescent="0.2">
      <c r="A17" s="193" t="s">
        <v>219</v>
      </c>
      <c r="B17" s="199" t="s">
        <v>220</v>
      </c>
      <c r="C17" s="113">
        <v>3.7551132968699727</v>
      </c>
      <c r="D17" s="115">
        <v>817</v>
      </c>
      <c r="E17" s="114">
        <v>817</v>
      </c>
      <c r="F17" s="114">
        <v>834</v>
      </c>
      <c r="G17" s="114">
        <v>832</v>
      </c>
      <c r="H17" s="140">
        <v>826</v>
      </c>
      <c r="I17" s="115">
        <v>-9</v>
      </c>
      <c r="J17" s="116">
        <v>-1.089588377723971</v>
      </c>
    </row>
    <row r="18" spans="1:15" s="287" customFormat="1" ht="24.95" customHeight="1" x14ac:dyDescent="0.2">
      <c r="A18" s="201" t="s">
        <v>144</v>
      </c>
      <c r="B18" s="202" t="s">
        <v>145</v>
      </c>
      <c r="C18" s="113">
        <v>5.5108700648067286</v>
      </c>
      <c r="D18" s="115">
        <v>1199</v>
      </c>
      <c r="E18" s="114">
        <v>1192</v>
      </c>
      <c r="F18" s="114">
        <v>1250</v>
      </c>
      <c r="G18" s="114">
        <v>1208</v>
      </c>
      <c r="H18" s="140">
        <v>1186</v>
      </c>
      <c r="I18" s="115">
        <v>13</v>
      </c>
      <c r="J18" s="116">
        <v>1.0961214165261384</v>
      </c>
      <c r="K18" s="110"/>
      <c r="L18" s="110"/>
      <c r="M18" s="110"/>
      <c r="N18" s="110"/>
      <c r="O18" s="110"/>
    </row>
    <row r="19" spans="1:15" s="110" customFormat="1" ht="24.95" customHeight="1" x14ac:dyDescent="0.2">
      <c r="A19" s="193" t="s">
        <v>146</v>
      </c>
      <c r="B19" s="199" t="s">
        <v>147</v>
      </c>
      <c r="C19" s="113">
        <v>9.955416647515742</v>
      </c>
      <c r="D19" s="115">
        <v>2166</v>
      </c>
      <c r="E19" s="114">
        <v>2218</v>
      </c>
      <c r="F19" s="114">
        <v>2220</v>
      </c>
      <c r="G19" s="114">
        <v>2213</v>
      </c>
      <c r="H19" s="140">
        <v>2217</v>
      </c>
      <c r="I19" s="115">
        <v>-51</v>
      </c>
      <c r="J19" s="116">
        <v>-2.3004059539918811</v>
      </c>
    </row>
    <row r="20" spans="1:15" s="287" customFormat="1" ht="24.95" customHeight="1" x14ac:dyDescent="0.2">
      <c r="A20" s="193" t="s">
        <v>148</v>
      </c>
      <c r="B20" s="199" t="s">
        <v>149</v>
      </c>
      <c r="C20" s="113">
        <v>3.1438157834260236</v>
      </c>
      <c r="D20" s="115">
        <v>684</v>
      </c>
      <c r="E20" s="114">
        <v>678</v>
      </c>
      <c r="F20" s="114">
        <v>699</v>
      </c>
      <c r="G20" s="114">
        <v>705</v>
      </c>
      <c r="H20" s="140">
        <v>705</v>
      </c>
      <c r="I20" s="115">
        <v>-21</v>
      </c>
      <c r="J20" s="116">
        <v>-2.978723404255319</v>
      </c>
      <c r="K20" s="110"/>
      <c r="L20" s="110"/>
      <c r="M20" s="110"/>
      <c r="N20" s="110"/>
      <c r="O20" s="110"/>
    </row>
    <row r="21" spans="1:15" s="110" customFormat="1" ht="24.95" customHeight="1" x14ac:dyDescent="0.2">
      <c r="A21" s="201" t="s">
        <v>150</v>
      </c>
      <c r="B21" s="202" t="s">
        <v>151</v>
      </c>
      <c r="C21" s="113">
        <v>2.0453187479891528</v>
      </c>
      <c r="D21" s="115">
        <v>445</v>
      </c>
      <c r="E21" s="114">
        <v>460</v>
      </c>
      <c r="F21" s="114">
        <v>483</v>
      </c>
      <c r="G21" s="114">
        <v>460</v>
      </c>
      <c r="H21" s="140">
        <v>467</v>
      </c>
      <c r="I21" s="115">
        <v>-22</v>
      </c>
      <c r="J21" s="116">
        <v>-4.7109207708779444</v>
      </c>
    </row>
    <row r="22" spans="1:15" s="110" customFormat="1" ht="24.95" customHeight="1" x14ac:dyDescent="0.2">
      <c r="A22" s="201" t="s">
        <v>152</v>
      </c>
      <c r="B22" s="199" t="s">
        <v>153</v>
      </c>
      <c r="C22" s="113" t="s">
        <v>513</v>
      </c>
      <c r="D22" s="115" t="s">
        <v>513</v>
      </c>
      <c r="E22" s="114" t="s">
        <v>513</v>
      </c>
      <c r="F22" s="114" t="s">
        <v>513</v>
      </c>
      <c r="G22" s="114" t="s">
        <v>513</v>
      </c>
      <c r="H22" s="140">
        <v>89</v>
      </c>
      <c r="I22" s="115" t="s">
        <v>513</v>
      </c>
      <c r="J22" s="116" t="s">
        <v>513</v>
      </c>
    </row>
    <row r="23" spans="1:15" s="110" customFormat="1" ht="24.95" customHeight="1" x14ac:dyDescent="0.2">
      <c r="A23" s="193" t="s">
        <v>154</v>
      </c>
      <c r="B23" s="199" t="s">
        <v>155</v>
      </c>
      <c r="C23" s="113">
        <v>1.7051983269752264</v>
      </c>
      <c r="D23" s="115">
        <v>371</v>
      </c>
      <c r="E23" s="114">
        <v>371</v>
      </c>
      <c r="F23" s="114">
        <v>377</v>
      </c>
      <c r="G23" s="114">
        <v>374</v>
      </c>
      <c r="H23" s="140">
        <v>381</v>
      </c>
      <c r="I23" s="115">
        <v>-10</v>
      </c>
      <c r="J23" s="116">
        <v>-2.6246719160104988</v>
      </c>
    </row>
    <row r="24" spans="1:15" s="110" customFormat="1" ht="24.95" customHeight="1" x14ac:dyDescent="0.2">
      <c r="A24" s="193" t="s">
        <v>156</v>
      </c>
      <c r="B24" s="199" t="s">
        <v>221</v>
      </c>
      <c r="C24" s="113">
        <v>6.4255182240198554</v>
      </c>
      <c r="D24" s="115">
        <v>1398</v>
      </c>
      <c r="E24" s="114">
        <v>1399</v>
      </c>
      <c r="F24" s="114">
        <v>1404</v>
      </c>
      <c r="G24" s="114">
        <v>1412</v>
      </c>
      <c r="H24" s="140">
        <v>1401</v>
      </c>
      <c r="I24" s="115">
        <v>-3</v>
      </c>
      <c r="J24" s="116">
        <v>-0.21413276231263384</v>
      </c>
    </row>
    <row r="25" spans="1:15" s="110" customFormat="1" ht="24.95" customHeight="1" x14ac:dyDescent="0.2">
      <c r="A25" s="193" t="s">
        <v>222</v>
      </c>
      <c r="B25" s="204" t="s">
        <v>159</v>
      </c>
      <c r="C25" s="113">
        <v>1.9074320908213449</v>
      </c>
      <c r="D25" s="115">
        <v>415</v>
      </c>
      <c r="E25" s="114">
        <v>430</v>
      </c>
      <c r="F25" s="114">
        <v>441</v>
      </c>
      <c r="G25" s="114">
        <v>424</v>
      </c>
      <c r="H25" s="140">
        <v>408</v>
      </c>
      <c r="I25" s="115">
        <v>7</v>
      </c>
      <c r="J25" s="116">
        <v>1.7156862745098038</v>
      </c>
    </row>
    <row r="26" spans="1:15" s="110" customFormat="1" ht="24.95" customHeight="1" x14ac:dyDescent="0.2">
      <c r="A26" s="201">
        <v>782.78300000000002</v>
      </c>
      <c r="B26" s="203" t="s">
        <v>160</v>
      </c>
      <c r="C26" s="113" t="s">
        <v>513</v>
      </c>
      <c r="D26" s="115" t="s">
        <v>513</v>
      </c>
      <c r="E26" s="114" t="s">
        <v>513</v>
      </c>
      <c r="F26" s="114" t="s">
        <v>513</v>
      </c>
      <c r="G26" s="114" t="s">
        <v>513</v>
      </c>
      <c r="H26" s="140">
        <v>314</v>
      </c>
      <c r="I26" s="115" t="s">
        <v>513</v>
      </c>
      <c r="J26" s="116" t="s">
        <v>513</v>
      </c>
    </row>
    <row r="27" spans="1:15" s="110" customFormat="1" ht="24.95" customHeight="1" x14ac:dyDescent="0.2">
      <c r="A27" s="193" t="s">
        <v>161</v>
      </c>
      <c r="B27" s="199" t="s">
        <v>223</v>
      </c>
      <c r="C27" s="113">
        <v>6.6829066507330976</v>
      </c>
      <c r="D27" s="115">
        <v>1454</v>
      </c>
      <c r="E27" s="114">
        <v>1447</v>
      </c>
      <c r="F27" s="114">
        <v>1446</v>
      </c>
      <c r="G27" s="114">
        <v>1427</v>
      </c>
      <c r="H27" s="140">
        <v>1422</v>
      </c>
      <c r="I27" s="115">
        <v>32</v>
      </c>
      <c r="J27" s="116">
        <v>2.2503516174402249</v>
      </c>
    </row>
    <row r="28" spans="1:15" s="110" customFormat="1" ht="24.95" customHeight="1" x14ac:dyDescent="0.2">
      <c r="A28" s="193" t="s">
        <v>163</v>
      </c>
      <c r="B28" s="199" t="s">
        <v>164</v>
      </c>
      <c r="C28" s="113">
        <v>4.8995725513627795</v>
      </c>
      <c r="D28" s="115">
        <v>1066</v>
      </c>
      <c r="E28" s="114">
        <v>1062</v>
      </c>
      <c r="F28" s="114">
        <v>1056</v>
      </c>
      <c r="G28" s="114">
        <v>1044</v>
      </c>
      <c r="H28" s="140">
        <v>1080</v>
      </c>
      <c r="I28" s="115">
        <v>-14</v>
      </c>
      <c r="J28" s="116">
        <v>-1.2962962962962963</v>
      </c>
    </row>
    <row r="29" spans="1:15" s="110" customFormat="1" ht="24.95" customHeight="1" x14ac:dyDescent="0.2">
      <c r="A29" s="193">
        <v>86</v>
      </c>
      <c r="B29" s="199" t="s">
        <v>165</v>
      </c>
      <c r="C29" s="113">
        <v>4.5410672427264789</v>
      </c>
      <c r="D29" s="115">
        <v>988</v>
      </c>
      <c r="E29" s="114">
        <v>993</v>
      </c>
      <c r="F29" s="114">
        <v>988</v>
      </c>
      <c r="G29" s="114">
        <v>967</v>
      </c>
      <c r="H29" s="140">
        <v>993</v>
      </c>
      <c r="I29" s="115">
        <v>-5</v>
      </c>
      <c r="J29" s="116">
        <v>-0.50352467270896273</v>
      </c>
    </row>
    <row r="30" spans="1:15" s="110" customFormat="1" ht="24.95" customHeight="1" x14ac:dyDescent="0.2">
      <c r="A30" s="193">
        <v>87.88</v>
      </c>
      <c r="B30" s="204" t="s">
        <v>166</v>
      </c>
      <c r="C30" s="113">
        <v>14.487291446431033</v>
      </c>
      <c r="D30" s="115">
        <v>3152</v>
      </c>
      <c r="E30" s="114">
        <v>3218</v>
      </c>
      <c r="F30" s="114">
        <v>3215</v>
      </c>
      <c r="G30" s="114">
        <v>3119</v>
      </c>
      <c r="H30" s="140">
        <v>3129</v>
      </c>
      <c r="I30" s="115">
        <v>23</v>
      </c>
      <c r="J30" s="116">
        <v>0.73505912432086928</v>
      </c>
    </row>
    <row r="31" spans="1:15" s="110" customFormat="1" ht="24.95" customHeight="1" x14ac:dyDescent="0.2">
      <c r="A31" s="193" t="s">
        <v>167</v>
      </c>
      <c r="B31" s="199" t="s">
        <v>168</v>
      </c>
      <c r="C31" s="113">
        <v>2.2935147308912076</v>
      </c>
      <c r="D31" s="115">
        <v>499</v>
      </c>
      <c r="E31" s="114">
        <v>517</v>
      </c>
      <c r="F31" s="114">
        <v>422</v>
      </c>
      <c r="G31" s="114">
        <v>424</v>
      </c>
      <c r="H31" s="140">
        <v>421</v>
      </c>
      <c r="I31" s="115">
        <v>78</v>
      </c>
      <c r="J31" s="116">
        <v>18.527315914489311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0.75378039251735074</v>
      </c>
      <c r="D34" s="115">
        <v>164</v>
      </c>
      <c r="E34" s="114">
        <v>160</v>
      </c>
      <c r="F34" s="114">
        <v>182</v>
      </c>
      <c r="G34" s="114">
        <v>182</v>
      </c>
      <c r="H34" s="140">
        <v>179</v>
      </c>
      <c r="I34" s="115">
        <v>-15</v>
      </c>
      <c r="J34" s="116">
        <v>-8.3798882681564244</v>
      </c>
    </row>
    <row r="35" spans="1:10" s="110" customFormat="1" ht="24.95" customHeight="1" x14ac:dyDescent="0.2">
      <c r="A35" s="292" t="s">
        <v>171</v>
      </c>
      <c r="B35" s="293" t="s">
        <v>172</v>
      </c>
      <c r="C35" s="113">
        <v>39.835455255779749</v>
      </c>
      <c r="D35" s="115">
        <v>8667</v>
      </c>
      <c r="E35" s="114">
        <v>8807</v>
      </c>
      <c r="F35" s="114">
        <v>9058</v>
      </c>
      <c r="G35" s="114">
        <v>9032</v>
      </c>
      <c r="H35" s="140">
        <v>9071</v>
      </c>
      <c r="I35" s="115">
        <v>-404</v>
      </c>
      <c r="J35" s="116">
        <v>-4.4537537206482192</v>
      </c>
    </row>
    <row r="36" spans="1:10" s="110" customFormat="1" ht="24.95" customHeight="1" x14ac:dyDescent="0.2">
      <c r="A36" s="294" t="s">
        <v>173</v>
      </c>
      <c r="B36" s="295" t="s">
        <v>174</v>
      </c>
      <c r="C36" s="125">
        <v>59.410764351702902</v>
      </c>
      <c r="D36" s="143">
        <v>12926</v>
      </c>
      <c r="E36" s="144">
        <v>13107</v>
      </c>
      <c r="F36" s="144">
        <v>13107</v>
      </c>
      <c r="G36" s="144">
        <v>12946</v>
      </c>
      <c r="H36" s="145">
        <v>13027</v>
      </c>
      <c r="I36" s="143">
        <v>-101</v>
      </c>
      <c r="J36" s="146">
        <v>-0.77531281185230672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2020-09-25T09:34:34Z</dcterms:created>
  <dcterms:modified xsi:type="dcterms:W3CDTF">2020-09-28T08:09:27Z</dcterms:modified>
</cp:coreProperties>
</file>