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D32" i="24"/>
  <c r="K57" i="15"/>
  <c r="L57" i="15" s="1"/>
  <c r="C38" i="24"/>
  <c r="C37" i="24"/>
  <c r="M37" i="24" s="1"/>
  <c r="C35" i="24"/>
  <c r="C34" i="24"/>
  <c r="L34" i="24" s="1"/>
  <c r="C33" i="24"/>
  <c r="C32" i="24"/>
  <c r="C31" i="24"/>
  <c r="C30" i="24"/>
  <c r="C29" i="24"/>
  <c r="C28" i="24"/>
  <c r="C27" i="24"/>
  <c r="C26" i="24"/>
  <c r="L26" i="24" s="1"/>
  <c r="C25" i="24"/>
  <c r="C24" i="24"/>
  <c r="C23" i="24"/>
  <c r="C22" i="24"/>
  <c r="C21" i="24"/>
  <c r="C20" i="24"/>
  <c r="C19" i="24"/>
  <c r="C18" i="24"/>
  <c r="L18" i="24" s="1"/>
  <c r="C17" i="24"/>
  <c r="C16" i="24"/>
  <c r="C15" i="24"/>
  <c r="C9" i="24"/>
  <c r="C8" i="24"/>
  <c r="G8" i="24" s="1"/>
  <c r="C7" i="24"/>
  <c r="B38" i="24"/>
  <c r="B37" i="24"/>
  <c r="B35" i="24"/>
  <c r="B34" i="24"/>
  <c r="B33" i="24"/>
  <c r="B32" i="24"/>
  <c r="B31" i="24"/>
  <c r="B30" i="24"/>
  <c r="B29" i="24"/>
  <c r="B28" i="24"/>
  <c r="B27" i="24"/>
  <c r="B26" i="24"/>
  <c r="B25" i="24"/>
  <c r="B24" i="24"/>
  <c r="D24" i="24" s="1"/>
  <c r="B23" i="24"/>
  <c r="B22" i="24"/>
  <c r="B21" i="24"/>
  <c r="H21" i="24" s="1"/>
  <c r="B20" i="24"/>
  <c r="B19" i="24"/>
  <c r="B18" i="24"/>
  <c r="B17" i="24"/>
  <c r="B16" i="24"/>
  <c r="B15" i="24"/>
  <c r="B9" i="24"/>
  <c r="B8" i="24"/>
  <c r="B7" i="24"/>
  <c r="F7" i="24" l="1"/>
  <c r="D7" i="24"/>
  <c r="J7" i="24"/>
  <c r="K7" i="24"/>
  <c r="H7" i="24"/>
  <c r="F9" i="24"/>
  <c r="D9" i="24"/>
  <c r="J9" i="24"/>
  <c r="K9" i="24"/>
  <c r="H9" i="24"/>
  <c r="C45" i="24"/>
  <c r="C39" i="24"/>
  <c r="K53" i="24"/>
  <c r="J53" i="24"/>
  <c r="I53" i="24"/>
  <c r="F19" i="24"/>
  <c r="D19" i="24"/>
  <c r="J19" i="24"/>
  <c r="K19" i="24"/>
  <c r="H19" i="24"/>
  <c r="K22" i="24"/>
  <c r="J22" i="24"/>
  <c r="H22" i="24"/>
  <c r="F22" i="24"/>
  <c r="D22" i="24"/>
  <c r="F35" i="24"/>
  <c r="D35" i="24"/>
  <c r="J35" i="24"/>
  <c r="K35" i="24"/>
  <c r="H35" i="24"/>
  <c r="B45" i="24"/>
  <c r="B39" i="24"/>
  <c r="I16" i="24"/>
  <c r="M16" i="24"/>
  <c r="E16" i="24"/>
  <c r="L16" i="24"/>
  <c r="G16" i="24"/>
  <c r="G29" i="24"/>
  <c r="M29" i="24"/>
  <c r="E29" i="24"/>
  <c r="L29" i="24"/>
  <c r="I29" i="24"/>
  <c r="I32" i="24"/>
  <c r="M32" i="24"/>
  <c r="E32" i="24"/>
  <c r="L32" i="24"/>
  <c r="G32" i="24"/>
  <c r="G35" i="24"/>
  <c r="M35" i="24"/>
  <c r="E35" i="24"/>
  <c r="L35" i="24"/>
  <c r="I35" i="24"/>
  <c r="K16" i="24"/>
  <c r="J16" i="24"/>
  <c r="H16" i="24"/>
  <c r="F16" i="24"/>
  <c r="K32" i="24"/>
  <c r="J32" i="24"/>
  <c r="H32" i="24"/>
  <c r="F32" i="24"/>
  <c r="G23" i="24"/>
  <c r="M23" i="24"/>
  <c r="E23" i="24"/>
  <c r="L23" i="24"/>
  <c r="I23" i="24"/>
  <c r="D16" i="24"/>
  <c r="K28" i="24"/>
  <c r="J28" i="24"/>
  <c r="H28" i="24"/>
  <c r="F28" i="24"/>
  <c r="D28" i="24"/>
  <c r="I22" i="24"/>
  <c r="M22" i="24"/>
  <c r="E22" i="24"/>
  <c r="L22" i="24"/>
  <c r="G22" i="24"/>
  <c r="F29" i="24"/>
  <c r="D29" i="24"/>
  <c r="J29" i="24"/>
  <c r="K29" i="24"/>
  <c r="F23" i="24"/>
  <c r="D23" i="24"/>
  <c r="J23" i="24"/>
  <c r="K23" i="24"/>
  <c r="H23" i="24"/>
  <c r="K26" i="24"/>
  <c r="J26" i="24"/>
  <c r="H26" i="24"/>
  <c r="F26" i="24"/>
  <c r="D26" i="24"/>
  <c r="G7" i="24"/>
  <c r="M7" i="24"/>
  <c r="E7" i="24"/>
  <c r="L7" i="24"/>
  <c r="I7" i="24"/>
  <c r="G9" i="24"/>
  <c r="M9" i="24"/>
  <c r="E9" i="24"/>
  <c r="L9" i="24"/>
  <c r="I9" i="24"/>
  <c r="G17" i="24"/>
  <c r="M17" i="24"/>
  <c r="E17" i="24"/>
  <c r="L17" i="24"/>
  <c r="I17" i="24"/>
  <c r="G33" i="24"/>
  <c r="M33" i="24"/>
  <c r="E33" i="24"/>
  <c r="L33" i="24"/>
  <c r="I33" i="24"/>
  <c r="K61" i="24"/>
  <c r="J61" i="24"/>
  <c r="I61" i="24"/>
  <c r="G19" i="24"/>
  <c r="M19" i="24"/>
  <c r="E19" i="24"/>
  <c r="L19" i="24"/>
  <c r="I19" i="24"/>
  <c r="F17" i="24"/>
  <c r="D17" i="24"/>
  <c r="J17" i="24"/>
  <c r="K17" i="24"/>
  <c r="H17" i="24"/>
  <c r="K20" i="24"/>
  <c r="J20" i="24"/>
  <c r="H20" i="24"/>
  <c r="F20" i="24"/>
  <c r="D20" i="24"/>
  <c r="F33" i="24"/>
  <c r="D33" i="24"/>
  <c r="J33" i="24"/>
  <c r="K33" i="24"/>
  <c r="H33" i="24"/>
  <c r="H37" i="24"/>
  <c r="F37" i="24"/>
  <c r="D37" i="24"/>
  <c r="K37" i="24"/>
  <c r="C14" i="24"/>
  <c r="C6" i="24"/>
  <c r="G27" i="24"/>
  <c r="M27" i="24"/>
  <c r="E27" i="24"/>
  <c r="L27" i="24"/>
  <c r="I27" i="24"/>
  <c r="I30" i="24"/>
  <c r="M30" i="24"/>
  <c r="E30" i="24"/>
  <c r="L30" i="24"/>
  <c r="G30" i="24"/>
  <c r="J37" i="24"/>
  <c r="F25" i="24"/>
  <c r="D25" i="24"/>
  <c r="J25" i="24"/>
  <c r="K25" i="24"/>
  <c r="H25" i="24"/>
  <c r="B14" i="24"/>
  <c r="B6" i="24"/>
  <c r="F27" i="24"/>
  <c r="D27" i="24"/>
  <c r="J27" i="24"/>
  <c r="K27" i="24"/>
  <c r="H27" i="24"/>
  <c r="K30" i="24"/>
  <c r="J30" i="24"/>
  <c r="H30" i="24"/>
  <c r="F30" i="24"/>
  <c r="D30" i="24"/>
  <c r="G21" i="24"/>
  <c r="M21" i="24"/>
  <c r="E21" i="24"/>
  <c r="L21" i="24"/>
  <c r="I21" i="24"/>
  <c r="I24" i="24"/>
  <c r="M24" i="24"/>
  <c r="E24" i="24"/>
  <c r="L24" i="24"/>
  <c r="G24" i="24"/>
  <c r="M38" i="24"/>
  <c r="E38" i="24"/>
  <c r="L38" i="24"/>
  <c r="G38" i="24"/>
  <c r="I38" i="24"/>
  <c r="K8" i="24"/>
  <c r="J8" i="24"/>
  <c r="H8" i="24"/>
  <c r="F8" i="24"/>
  <c r="D8" i="24"/>
  <c r="F21" i="24"/>
  <c r="D21" i="24"/>
  <c r="J21" i="24"/>
  <c r="K21" i="24"/>
  <c r="G15" i="24"/>
  <c r="M15" i="24"/>
  <c r="E15" i="24"/>
  <c r="L15" i="24"/>
  <c r="I15" i="24"/>
  <c r="G31" i="24"/>
  <c r="M31" i="24"/>
  <c r="E31" i="24"/>
  <c r="L31" i="24"/>
  <c r="I31" i="24"/>
  <c r="K69" i="24"/>
  <c r="J69" i="24"/>
  <c r="I69" i="24"/>
  <c r="K24" i="24"/>
  <c r="J24" i="24"/>
  <c r="H24" i="24"/>
  <c r="F24" i="24"/>
  <c r="D38" i="24"/>
  <c r="K38" i="24"/>
  <c r="J38" i="24"/>
  <c r="H38" i="24"/>
  <c r="F38" i="24"/>
  <c r="F15" i="24"/>
  <c r="D15" i="24"/>
  <c r="J15" i="24"/>
  <c r="K15" i="24"/>
  <c r="H15" i="24"/>
  <c r="K18" i="24"/>
  <c r="J18" i="24"/>
  <c r="H18" i="24"/>
  <c r="F18" i="24"/>
  <c r="D18" i="24"/>
  <c r="F31" i="24"/>
  <c r="D31" i="24"/>
  <c r="J31" i="24"/>
  <c r="K31" i="24"/>
  <c r="H31" i="24"/>
  <c r="K34" i="24"/>
  <c r="J34" i="24"/>
  <c r="H34" i="24"/>
  <c r="F34" i="24"/>
  <c r="D34" i="24"/>
  <c r="G25" i="24"/>
  <c r="M25" i="24"/>
  <c r="E25" i="24"/>
  <c r="L25" i="24"/>
  <c r="I25" i="24"/>
  <c r="H29" i="24"/>
  <c r="I77" i="24"/>
  <c r="K58" i="24"/>
  <c r="J58" i="24"/>
  <c r="K66" i="24"/>
  <c r="J66" i="24"/>
  <c r="K74" i="24"/>
  <c r="J74" i="24"/>
  <c r="H43" i="24"/>
  <c r="F43" i="24"/>
  <c r="D43" i="24"/>
  <c r="K43" i="24"/>
  <c r="K55" i="24"/>
  <c r="J55" i="24"/>
  <c r="K63" i="24"/>
  <c r="J63" i="24"/>
  <c r="K71" i="24"/>
  <c r="J71" i="24"/>
  <c r="K52" i="24"/>
  <c r="J52" i="24"/>
  <c r="K60" i="24"/>
  <c r="J60" i="24"/>
  <c r="K68" i="24"/>
  <c r="J68" i="24"/>
  <c r="I20" i="24"/>
  <c r="M20" i="24"/>
  <c r="E20" i="24"/>
  <c r="I28" i="24"/>
  <c r="M28" i="24"/>
  <c r="E28" i="24"/>
  <c r="I37" i="24"/>
  <c r="G37" i="24"/>
  <c r="L37" i="24"/>
  <c r="K57" i="24"/>
  <c r="J57" i="24"/>
  <c r="K65" i="24"/>
  <c r="J65" i="24"/>
  <c r="K73" i="24"/>
  <c r="J73" i="24"/>
  <c r="G20" i="24"/>
  <c r="G28" i="24"/>
  <c r="K54" i="24"/>
  <c r="J54" i="24"/>
  <c r="K62" i="24"/>
  <c r="J62" i="24"/>
  <c r="K70" i="24"/>
  <c r="J70" i="24"/>
  <c r="I8" i="24"/>
  <c r="M8" i="24"/>
  <c r="E8" i="24"/>
  <c r="I18" i="24"/>
  <c r="M18" i="24"/>
  <c r="E18" i="24"/>
  <c r="I26" i="24"/>
  <c r="M26" i="24"/>
  <c r="E26" i="24"/>
  <c r="I34" i="24"/>
  <c r="M34" i="24"/>
  <c r="E34" i="24"/>
  <c r="L8" i="24"/>
  <c r="L20" i="24"/>
  <c r="L28" i="24"/>
  <c r="H41" i="24"/>
  <c r="F41" i="24"/>
  <c r="D41" i="24"/>
  <c r="K41" i="24"/>
  <c r="J43" i="24"/>
  <c r="K51" i="24"/>
  <c r="J51" i="24"/>
  <c r="K59" i="24"/>
  <c r="J59" i="24"/>
  <c r="K67" i="24"/>
  <c r="J67" i="24"/>
  <c r="K75" i="24"/>
  <c r="K77" i="24" s="1"/>
  <c r="J75" i="24"/>
  <c r="G18" i="24"/>
  <c r="G26" i="24"/>
  <c r="G34" i="24"/>
  <c r="E37" i="24"/>
  <c r="K56" i="24"/>
  <c r="J56" i="24"/>
  <c r="K64" i="24"/>
  <c r="J64" i="24"/>
  <c r="K72" i="24"/>
  <c r="J72" i="24"/>
  <c r="G40" i="24"/>
  <c r="G42" i="24"/>
  <c r="G44" i="24"/>
  <c r="H40" i="24"/>
  <c r="L41" i="24"/>
  <c r="H42" i="24"/>
  <c r="L43" i="24"/>
  <c r="H44" i="24"/>
  <c r="J40" i="24"/>
  <c r="J42" i="24"/>
  <c r="J44" i="24"/>
  <c r="E40" i="24"/>
  <c r="E42" i="24"/>
  <c r="E44" i="24"/>
  <c r="K79" i="24" l="1"/>
  <c r="I79" i="24"/>
  <c r="H39" i="24"/>
  <c r="F39" i="24"/>
  <c r="D39" i="24"/>
  <c r="K39" i="24"/>
  <c r="J39" i="24"/>
  <c r="H45" i="24"/>
  <c r="F45" i="24"/>
  <c r="D45" i="24"/>
  <c r="K45" i="24"/>
  <c r="J45" i="24"/>
  <c r="K6" i="24"/>
  <c r="J6" i="24"/>
  <c r="H6" i="24"/>
  <c r="F6" i="24"/>
  <c r="D6" i="24"/>
  <c r="K14" i="24"/>
  <c r="J14" i="24"/>
  <c r="H14" i="24"/>
  <c r="F14" i="24"/>
  <c r="D14" i="24"/>
  <c r="I39" i="24"/>
  <c r="G39" i="24"/>
  <c r="L39" i="24"/>
  <c r="M39" i="24"/>
  <c r="E39" i="24"/>
  <c r="I6" i="24"/>
  <c r="M6" i="24"/>
  <c r="E6" i="24"/>
  <c r="G6" i="24"/>
  <c r="L6" i="24"/>
  <c r="I45" i="24"/>
  <c r="G45" i="24"/>
  <c r="L45" i="24"/>
  <c r="E45" i="24"/>
  <c r="M45" i="24"/>
  <c r="I14" i="24"/>
  <c r="M14" i="24"/>
  <c r="E14" i="24"/>
  <c r="L14" i="24"/>
  <c r="G14" i="24"/>
  <c r="J77" i="24"/>
  <c r="J79" i="24" l="1"/>
  <c r="J78" i="24"/>
  <c r="I78" i="24"/>
  <c r="K78" i="24"/>
  <c r="I83" i="24" l="1"/>
  <c r="I82" i="24"/>
  <c r="I81" i="24"/>
</calcChain>
</file>

<file path=xl/sharedStrings.xml><?xml version="1.0" encoding="utf-8"?>
<sst xmlns="http://schemas.openxmlformats.org/spreadsheetml/2006/main" count="1842" uniqueCount="524">
  <si>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</si>
  <si>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</si>
  <si>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</si>
  <si>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</si>
  <si>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</si>
  <si>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</si>
  <si>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</si>
  <si>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</si>
  <si>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</si>
  <si>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</si>
  <si>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</si>
  <si>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</si>
  <si>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</si>
  <si>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Germersheim (07334)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</si>
  <si>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</si>
  <si>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</si>
  <si>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</si>
  <si>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</si>
  <si>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</si>
  <si>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</si>
  <si>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</si>
  <si>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</si>
  <si>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</si>
  <si>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</si>
  <si>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</si>
  <si>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</si>
  <si>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</si>
  <si>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</si>
  <si>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</si>
  <si>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</si>
  <si>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</si>
  <si>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</si>
  <si>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</si>
  <si>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</si>
  <si>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</si>
  <si>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</si>
  <si>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</si>
  <si>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</si>
  <si>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</si>
  <si>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</si>
  <si>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</si>
  <si>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</si>
  <si>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</si>
  <si>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</si>
  <si>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</si>
  <si>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</si>
  <si>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</si>
  <si>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</si>
  <si>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</si>
  <si>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</si>
  <si>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</si>
  <si>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</si>
  <si>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</si>
  <si>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</si>
  <si>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</si>
  <si>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</si>
  <si>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</si>
  <si>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</si>
  <si>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</si>
  <si>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</si>
  <si>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</si>
  <si>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</si>
  <si>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</si>
  <si>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</si>
  <si>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</si>
  <si>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</si>
  <si>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</si>
  <si>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</si>
  <si>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</si>
  <si>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</si>
  <si>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</si>
  <si>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</si>
  <si>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</si>
  <si>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</si>
  <si>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</si>
  <si>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</si>
  <si>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</si>
  <si>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</si>
  <si>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</si>
  <si>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</si>
  <si>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</si>
  <si>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</si>
  <si>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</si>
  <si>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</si>
  <si>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</si>
  <si>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</si>
  <si>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</si>
  <si>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</si>
  <si>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</si>
  <si>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</si>
  <si>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</si>
  <si>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</si>
  <si>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Germersheim (07334);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</si>
  <si>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</si>
  <si>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</si>
  <si>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</si>
  <si>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</si>
  <si>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</si>
  <si>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</si>
  <si>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</si>
  <si>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</si>
  <si>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</si>
  <si>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</si>
  <si>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</si>
  <si>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</si>
  <si>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</si>
  <si>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</si>
  <si>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</si>
  <si>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</si>
  <si>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</si>
  <si>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</si>
  <si>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</si>
  <si>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</si>
  <si>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</si>
  <si>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</si>
  <si>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</si>
  <si>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</si>
  <si>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</si>
  <si>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</si>
  <si>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</si>
  <si>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</si>
  <si>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</si>
  <si>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</si>
  <si>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</si>
  <si>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</si>
  <si>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</si>
  <si>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</si>
  <si>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</si>
  <si>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</si>
  <si>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</si>
  <si>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</si>
  <si>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</si>
  <si>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</si>
  <si>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</si>
  <si>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</si>
  <si>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</si>
  <si>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</si>
  <si>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</si>
  <si>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</si>
  <si>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</si>
  <si>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</si>
  <si>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</si>
  <si>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</si>
  <si>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</si>
  <si>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</si>
  <si>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</si>
  <si>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</si>
  <si>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</si>
  <si>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</si>
  <si>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</si>
  <si>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</si>
  <si>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</si>
  <si>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</si>
  <si>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</si>
  <si>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</si>
  <si>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</si>
  <si>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</si>
  <si>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</si>
  <si>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</si>
  <si>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</si>
  <si>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</si>
  <si>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</si>
  <si>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</si>
  <si>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</si>
  <si>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</si>
  <si>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</si>
  <si>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</si>
  <si>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</si>
  <si>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</si>
  <si>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</si>
  <si>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</si>
  <si>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</si>
  <si>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</si>
  <si>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</si>
  <si>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</si>
  <si>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</si>
  <si>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</si>
  <si>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</si>
  <si>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</si>
  <si>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</si>
  <si>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</si>
  <si>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</si>
  <si>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</si>
  <si>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Germersheim (07334)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</si>
  <si>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</si>
  <si>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</si>
  <si>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</si>
  <si>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</si>
  <si>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</si>
  <si>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</si>
  <si>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</si>
  <si>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</si>
  <si>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</si>
  <si>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</si>
  <si>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</si>
  <si>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</si>
  <si>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</si>
  <si>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</si>
  <si>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</si>
  <si>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</si>
  <si>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</si>
  <si>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</si>
  <si>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</si>
  <si>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</si>
  <si>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</si>
  <si>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</si>
  <si>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</si>
  <si>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</si>
  <si>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</si>
  <si>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</si>
  <si>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</si>
  <si>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</si>
  <si>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</si>
  <si>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</si>
  <si>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</si>
  <si>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</si>
  <si>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</si>
  <si>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</si>
  <si>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</si>
  <si>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</si>
  <si>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</si>
  <si>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</si>
  <si>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</si>
  <si>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</si>
  <si>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</si>
  <si>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</si>
  <si>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</si>
  <si>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</si>
  <si>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</si>
  <si>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</si>
  <si>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</si>
  <si>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</si>
  <si>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</si>
  <si>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</si>
  <si>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</si>
  <si>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</si>
  <si>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</si>
  <si>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</si>
  <si>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</si>
  <si>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</si>
  <si>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</si>
  <si>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</si>
  <si>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</si>
  <si>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</si>
  <si>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</si>
  <si>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</si>
  <si>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</si>
  <si>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</si>
  <si>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</si>
  <si>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</si>
  <si>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</si>
  <si>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</si>
  <si>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</si>
  <si>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</si>
  <si>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</si>
  <si>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</si>
  <si>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</si>
  <si>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</si>
  <si>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</si>
  <si>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</si>
  <si>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</si>
  <si>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</si>
  <si>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</si>
  <si>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</si>
  <si>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</si>
  <si>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</si>
  <si>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</si>
  <si>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</si>
  <si>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</si>
  <si>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</si>
  <si>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</si>
  <si>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</si>
  <si>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</si>
  <si>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</si>
  <si>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</si>
  <si>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</si>
  <si>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</si>
  <si>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</si>
  <si>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</si>
  <si>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</si>
  <si>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</si>
  <si>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</si>
  <si>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</si>
  <si>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</si>
  <si>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</si>
  <si>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</si>
  <si>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</si>
  <si>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</si>
  <si>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</si>
  <si>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</si>
  <si>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</si>
  <si>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</si>
  <si>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</si>
  <si>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</si>
  <si>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</si>
  <si>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</si>
  <si>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</si>
  <si>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</si>
  <si>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</si>
  <si>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</si>
  <si>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</si>
  <si>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</si>
  <si>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</si>
  <si>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</si>
  <si>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</si>
  <si>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</si>
  <si>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</si>
  <si>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</si>
  <si>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</si>
  <si>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</si>
  <si>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</si>
  <si>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</si>
  <si>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</si>
  <si>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</si>
  <si>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</si>
  <si>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</si>
  <si>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</si>
  <si>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</si>
  <si>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</si>
  <si>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</si>
  <si>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</si>
  <si>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</si>
  <si>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</si>
  <si>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</si>
  <si>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</si>
  <si>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</si>
  <si>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</si>
  <si>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</si>
  <si>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</si>
  <si>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</si>
  <si>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</si>
  <si>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</si>
  <si>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</si>
  <si>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</si>
  <si>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</si>
  <si>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</si>
  <si>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</si>
  <si>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</si>
  <si>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</si>
  <si>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</si>
  <si>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</si>
  <si>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</si>
  <si>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</si>
  <si>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</si>
  <si>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</si>
  <si>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</si>
  <si>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</si>
  <si>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</si>
  <si>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</si>
  <si>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</si>
  <si>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</si>
  <si>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</si>
  <si>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</si>
  <si>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</si>
  <si>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</si>
  <si>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</si>
  <si>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</si>
  <si>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</si>
  <si>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</si>
  <si>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</si>
  <si>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</si>
  <si>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</si>
  <si>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</si>
  <si>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</si>
  <si>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</si>
  <si>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</si>
  <si>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</si>
  <si>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</si>
  <si>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</si>
  <si>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</si>
  <si>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</si>
  <si>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</si>
  <si>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</si>
  <si>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Germersheim (07334);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</si>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</sst>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{5F3917C3-8855-4FD9-BB3C-DB72C5D6400F}</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2263-486D-B209-69BDDE6CAF36}"/>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{B1B3417F-A659-47EB-B385-861570E26291}</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2263-486D-B209-69BDDE6CAF3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{1ECB3FB0-C5C9-4F2C-B49E-524BB5B63E42}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263-486D-B209-69BDDE6CAF3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{3F8EC0D8-65D5-4A66-A5EF-E2BA989C9140}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263-486D-B209-69BDDE6CAF3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0.86833869616961257</c:v>
                </c:pt>
                <c:pt idx="1">
                  <c:v>0.73912918896366064</c:v>
                </c:pt>
                <c:pt idx="2">
                  <c:v>1.1186464311118853</c:v>
                </c:pt>
                <c:pt idx="3">
                  <c:v>1.0875687030768</c:v>
                </c:pt>
              </c:numCache>
            </c:numRef>
          </c:val>
          <c:extLst>
            <c:ext xmlns:c16="http://schemas.microsoft.com/office/drawing/2014/chart" uri="{C3380CC4-5D6E-409C-BE32-E72D297353CC}">
              <c16:uniqueId val="{00000004-2263-486D-B209-69BDDE6CAF3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{2AA7020F-9F3D-4279-8C2D-9AF88CD1F864}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263-486D-B209-69BDDE6CAF3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{905CCC66-5E9B-4E87-8636-AB9E3870C656}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263-486D-B209-69BDDE6CAF3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{284B27EB-70DC-41E8-9CF1-99F9640F8027}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263-486D-B209-69BDDE6CAF3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{40E1D6E9-70BC-4BB9-8EB8-9BADF924766F}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263-486D-B209-69BDDE6CAF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63-486D-B209-69BDDE6CAF3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63-486D-B209-69BDDE6CAF3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{B4C1F754-CEFC-43E4-BCE8-5801ECCD2114}</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F6EA-4BBB-97FE-F921E71C4DF8}"/>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{6BAB3126-F176-4D54-8225-019F9E1BED03}</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F6EA-4BBB-97FE-F921E71C4DF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{F7A2C7B4-9EDD-463A-AD93-E95E7B2125C9}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6EA-4BBB-97FE-F921E71C4DF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{718CA7C2-444B-4032-9C09-7A66BFDDC016}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6EA-4BBB-97FE-F921E71C4D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-3.0607223698454877</c:v>
                </c:pt>
                <c:pt idx="1">
                  <c:v>-3.2711552602853353</c:v>
                </c:pt>
                <c:pt idx="2">
                  <c:v>-2.7637010795899166</c:v>
                </c:pt>
                <c:pt idx="3">
                  <c:v>-2.8655893304673015</c:v>
                </c:pt>
              </c:numCache>
            </c:numRef>
          </c:val>
          <c:extLst>
            <c:ext xmlns:c16="http://schemas.microsoft.com/office/drawing/2014/chart" uri="{C3380CC4-5D6E-409C-BE32-E72D297353CC}">
              <c16:uniqueId val="{00000004-F6EA-4BBB-97FE-F921E71C4DF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{F2FC5F10-2959-48B2-8467-C41826C37738}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6EA-4BBB-97FE-F921E71C4DF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{D3123FEE-A131-490F-B819-630DC250BFBB}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6EA-4BBB-97FE-F921E71C4DF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{4B5A5331-BB6A-4CF9-8BFF-13A2D2AB216F}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6EA-4BBB-97FE-F921E71C4DF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{A4830340-1A1B-43E7-A714-4F591EB9B160}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6EA-4BBB-97FE-F921E71C4D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6EA-4BBB-97FE-F921E71C4DF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6EA-4BBB-97FE-F921E71C4DF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{3FA4D0C8-BA11-46B9-AB97-FD4202DDE03B}</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0027-45A9-B7AE-AD61B2FBD2F5}"/>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{8ADBFC74-DD4C-45B2-98EC-4DBC6B6BAF42}</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0027-45A9-B7AE-AD61B2FBD2F5}"/>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{EE5668BC-D344-44E2-B249-B9BBC64D7C55}</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0027-45A9-B7AE-AD61B2FBD2F5}"/>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{252AC663-9D10-45B2-817B-2971E2869C69}</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0027-45A9-B7AE-AD61B2FBD2F5}"/>
                </c:ext>
              </c:extLst>
            </c:dLbl>
            <c:dLbl>
              <c:idx val="4"/>
              <c:tx>
                <c:strRef>
                  <c:f>Daten_Diagramme!$D$18</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{E734A0E7-6808-4EA6-93F5-E8167A3E1E1E}</c15:txfldGUID>
                      <c15:f>Daten_Diagramme!$D$18</c15:f>
                      <c15:dlblFieldTableCache>
                        <c:ptCount val="1"/>
                        <c:pt idx="0">
                          <c:v>20.1</c:v>
                        </c:pt>
                      </c15:dlblFieldTableCache>
                    </c15:dlblFTEntry>
                  </c15:dlblFieldTable>
                  <c15:showDataLabelsRange val="0"/>
                </c:ext>
                <c:ext xmlns:c16="http://schemas.microsoft.com/office/drawing/2014/chart" uri="{C3380CC4-5D6E-409C-BE32-E72D297353CC}">
                  <c16:uniqueId val="{00000004-0027-45A9-B7AE-AD61B2FBD2F5}"/>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{E792E3D5-642D-4F49-8CC6-C69E7C4FE51E}</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0027-45A9-B7AE-AD61B2FBD2F5}"/>
                </c:ext>
              </c:extLst>
            </c:dLbl>
            <c:dLbl>
              <c:idx val="6"/>
              <c:tx>
                <c:strRef>
                  <c:f>Daten_Diagramme!$D$20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{30B19189-2D2B-43C9-8401-43CE8EC80C9B}</c15:txfldGUID>
                      <c15:f>Daten_Diagramme!$D$20</c15:f>
                      <c15:dlblFieldTableCache>
                        <c:ptCount val="1"/>
                        <c:pt idx="0">
                          <c:v>4.5</c:v>
                        </c:pt>
                      </c15:dlblFieldTableCache>
                    </c15:dlblFTEntry>
                  </c15:dlblFieldTable>
                  <c15:showDataLabelsRange val="0"/>
                </c:ext>
                <c:ext xmlns:c16="http://schemas.microsoft.com/office/drawing/2014/chart" uri="{C3380CC4-5D6E-409C-BE32-E72D297353CC}">
                  <c16:uniqueId val="{00000006-0027-45A9-B7AE-AD61B2FBD2F5}"/>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{DC13230D-DC20-4E20-8FF5-3308C5DCA0B0}</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0027-45A9-B7AE-AD61B2FBD2F5}"/>
                </c:ext>
              </c:extLst>
            </c:dLbl>
            <c:dLbl>
              <c:idx val="8"/>
              <c:tx>
                <c:strRef>
                  <c:f>Daten_Diagramme!$D$22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{69C74F25-DE34-427B-B0BE-6C9A830976F3}</c15:txfldGUID>
                      <c15:f>Daten_Diagramme!$D$22</c15:f>
                      <c15:dlblFieldTableCache>
                        <c:ptCount val="1"/>
                        <c:pt idx="0">
                          <c:v>4.1</c:v>
                        </c:pt>
                      </c15:dlblFieldTableCache>
                    </c15:dlblFTEntry>
                  </c15:dlblFieldTable>
                  <c15:showDataLabelsRange val="0"/>
                </c:ext>
                <c:ext xmlns:c16="http://schemas.microsoft.com/office/drawing/2014/chart" uri="{C3380CC4-5D6E-409C-BE32-E72D297353CC}">
                  <c16:uniqueId val="{00000008-0027-45A9-B7AE-AD61B2FBD2F5}"/>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{55505B16-0C4A-43CE-99F3-D1A0E6922C1F}</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0027-45A9-B7AE-AD61B2FBD2F5}"/>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{5DEDBCD7-CA71-4ECD-A329-AEB4E449DCDF}</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0027-45A9-B7AE-AD61B2FBD2F5}"/>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{F97FC503-53AB-405B-8AE8-61D4910FD37E}</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0027-45A9-B7AE-AD61B2FBD2F5}"/>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{C8D4FE8D-EED7-4E5E-BFED-23FD617A599D}</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0027-45A9-B7AE-AD61B2FBD2F5}"/>
                </c:ext>
              </c:extLst>
            </c:dLbl>
            <c:dLbl>
              <c:idx val="13"/>
              <c:tx>
                <c:strRef>
                  <c:f>Daten_Diagramme!$D$27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{8A48715C-BC7B-4CFE-883E-9C469AF28CEA}</c15:txfldGUID>
                      <c15:f>Daten_Diagramme!$D$27</c15:f>
                      <c15:dlblFieldTableCache>
                        <c:ptCount val="1"/>
                        <c:pt idx="0">
                          <c:v>-7.9</c:v>
                        </c:pt>
                      </c15:dlblFieldTableCache>
                    </c15:dlblFTEntry>
                  </c15:dlblFieldTable>
                  <c15:showDataLabelsRange val="0"/>
                </c:ext>
                <c:ext xmlns:c16="http://schemas.microsoft.com/office/drawing/2014/chart" uri="{C3380CC4-5D6E-409C-BE32-E72D297353CC}">
                  <c16:uniqueId val="{0000000D-0027-45A9-B7AE-AD61B2FBD2F5}"/>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{779F0891-6A6D-414A-9D1E-28074C42D118}</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0027-45A9-B7AE-AD61B2FBD2F5}"/>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{F47C424C-B04E-4A2A-99AC-660A9B850CFA}</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027-45A9-B7AE-AD61B2FBD2F5}"/>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{7D81B104-1C70-48BE-8811-AAFA79F4BA91}</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0027-45A9-B7AE-AD61B2FBD2F5}"/>
                </c:ext>
              </c:extLst>
            </c:dLbl>
            <c:dLbl>
              <c:idx val="17"/>
              <c:tx>
                <c:strRef>
                  <c:f>Daten_Diagramme!$D$31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{B64A6BDC-4B2D-46BD-8F6A-6D3F2E9D687B}</c15:txfldGUID>
                      <c15:f>Daten_Diagramme!$D$31</c15:f>
                      <c15:dlblFieldTableCache>
                        <c:ptCount val="1"/>
                        <c:pt idx="0">
                          <c:v>6.1</c:v>
                        </c:pt>
                      </c15:dlblFieldTableCache>
                    </c15:dlblFTEntry>
                  </c15:dlblFieldTable>
                  <c15:showDataLabelsRange val="0"/>
                </c:ext>
                <c:ext xmlns:c16="http://schemas.microsoft.com/office/drawing/2014/chart" uri="{C3380CC4-5D6E-409C-BE32-E72D297353CC}">
                  <c16:uniqueId val="{00000011-0027-45A9-B7AE-AD61B2FBD2F5}"/>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{D62D63B7-98FE-4064-95DF-8192A1BDE123}</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0027-45A9-B7AE-AD61B2FBD2F5}"/>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{B84E97B7-62CD-4DA9-9B08-853EBE57EB1B}</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0027-45A9-B7AE-AD61B2FBD2F5}"/>
                </c:ext>
              </c:extLst>
            </c:dLbl>
            <c:dLbl>
              <c:idx val="20"/>
              <c:tx>
                <c:strRef>
                  <c:f>Daten_Diagramme!$D$34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{0CF5116A-FD2E-4ED1-978A-8D07A184CFC2}</c15:txfldGUID>
                      <c15:f>Daten_Diagramme!$D$34</c15:f>
                      <c15:dlblFieldTableCache>
                        <c:ptCount val="1"/>
                        <c:pt idx="0">
                          <c:v>-6.5</c:v>
                        </c:pt>
                      </c15:dlblFieldTableCache>
                    </c15:dlblFTEntry>
                  </c15:dlblFieldTable>
                  <c15:showDataLabelsRange val="0"/>
                </c:ext>
                <c:ext xmlns:c16="http://schemas.microsoft.com/office/drawing/2014/chart" uri="{C3380CC4-5D6E-409C-BE32-E72D297353CC}">
                  <c16:uniqueId val="{00000014-0027-45A9-B7AE-AD61B2FBD2F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{5D0AF5A3-365A-443D-A5D6-32D03DAB022D}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027-45A9-B7AE-AD61B2FBD2F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{57CC29EF-1C1D-4D1C-B8EE-D99E968C4D14}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027-45A9-B7AE-AD61B2FBD2F5}"/>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{BA40BD9F-1635-4744-976B-40744E221079}</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0027-45A9-B7AE-AD61B2FBD2F5}"/>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{12DD54BA-30CE-4A30-983D-6BFF6FEB1709}</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0027-45A9-B7AE-AD61B2FBD2F5}"/>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{8BD7A406-DD19-427A-88AF-CD2BEED886DC}</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0027-45A9-B7AE-AD61B2FBD2F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{92580452-D4EB-47AA-A132-000934CA2612}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027-45A9-B7AE-AD61B2FBD2F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{41C139D6-C67D-485A-8B49-AB13A1F0551B}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027-45A9-B7AE-AD61B2FBD2F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{6D3D8588-38C4-4ACB-BE8A-3304F4E172B4}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027-45A9-B7AE-AD61B2FBD2F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{1C892A00-04FE-4F31-9D62-2B2C44448818}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027-45A9-B7AE-AD61B2FBD2F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{BBAAE602-3F07-4306-B27B-6DF1509FF892}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027-45A9-B7AE-AD61B2FBD2F5}"/>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{154B55BA-C9E3-4C23-A021-9FDA1B8D2995}</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0027-45A9-B7AE-AD61B2FBD2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0.86833869616961257</c:v>
                </c:pt>
                <c:pt idx="1">
                  <c:v>0</c:v>
                </c:pt>
                <c:pt idx="2">
                  <c:v>0</c:v>
                </c:pt>
                <c:pt idx="3">
                  <c:v>-0.60003428767358136</c:v>
                </c:pt>
                <c:pt idx="4">
                  <c:v>20.064724919093852</c:v>
                </c:pt>
                <c:pt idx="5">
                  <c:v>-2.8984518856986976</c:v>
                </c:pt>
                <c:pt idx="6">
                  <c:v>4.5</c:v>
                </c:pt>
                <c:pt idx="7">
                  <c:v>-0.29166666666666669</c:v>
                </c:pt>
                <c:pt idx="8">
                  <c:v>4.0844873408868372</c:v>
                </c:pt>
                <c:pt idx="9">
                  <c:v>5.1798086440118771</c:v>
                </c:pt>
                <c:pt idx="10">
                  <c:v>0.76726342710997442</c:v>
                </c:pt>
                <c:pt idx="11">
                  <c:v>1.8203883495145632</c:v>
                </c:pt>
                <c:pt idx="12">
                  <c:v>0</c:v>
                </c:pt>
                <c:pt idx="13">
                  <c:v>-7.876230661040788</c:v>
                </c:pt>
                <c:pt idx="14">
                  <c:v>3.5391566265060241</c:v>
                </c:pt>
                <c:pt idx="15">
                  <c:v>0</c:v>
                </c:pt>
                <c:pt idx="16">
                  <c:v>1.943544655252198</c:v>
                </c:pt>
                <c:pt idx="17">
                  <c:v>6.1428571428571432</c:v>
                </c:pt>
                <c:pt idx="18">
                  <c:v>-0.59453032104637338</c:v>
                </c:pt>
                <c:pt idx="19">
                  <c:v>4.4921875</c:v>
                </c:pt>
                <c:pt idx="20">
                  <c:v>-6.5352697095435683</c:v>
                </c:pt>
                <c:pt idx="21">
                  <c:v>0</c:v>
                </c:pt>
                <c:pt idx="23">
                  <c:v>0</c:v>
                </c:pt>
                <c:pt idx="24">
                  <c:v>0</c:v>
                </c:pt>
                <c:pt idx="25">
                  <c:v>1.8877216021011163</c:v>
                </c:pt>
              </c:numCache>
            </c:numRef>
          </c:val>
          <c:extLst>
            <c:ext xmlns:c16="http://schemas.microsoft.com/office/drawing/2014/chart" uri="{C3380CC4-5D6E-409C-BE32-E72D297353CC}">
              <c16:uniqueId val="{00000020-0027-45A9-B7AE-AD61B2FBD2F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{43A0A310-1BC8-4822-8AD3-205967007046}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027-45A9-B7AE-AD61B2FBD2F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{68C52520-66A3-4ACF-A269-754DAFC7595C}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027-45A9-B7AE-AD61B2FBD2F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{CA58935C-4628-412A-A337-564B947F7756}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027-45A9-B7AE-AD61B2FBD2F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{14229B47-0C81-4A81-BB74-0432CDE23DD8}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027-45A9-B7AE-AD61B2FBD2F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{C647B82A-5DFB-4D03-9965-A45C4ACC7E2C}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027-45A9-B7AE-AD61B2FBD2F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{16D03100-CDDE-4E97-BEB3-A4618019C9D3}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027-45A9-B7AE-AD61B2FBD2F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{A5011B3A-37E3-4691-9AAF-3B920EEAFAE3}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027-45A9-B7AE-AD61B2FBD2F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{08E67790-FD9E-4B17-8C65-750AB6E3B4D1}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027-45A9-B7AE-AD61B2FBD2F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{B4364A19-0E9C-4D88-B2A4-DF29176E169E}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027-45A9-B7AE-AD61B2FBD2F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{470B66B5-22B2-494F-BFFA-9831C6CFFF4A}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027-45A9-B7AE-AD61B2FBD2F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{75ACD286-C844-45DF-985E-753DECD08D3B}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027-45A9-B7AE-AD61B2FBD2F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{A012FE7B-B9D0-4666-99F0-E830C0CA37BC}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027-45A9-B7AE-AD61B2FBD2F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{66C4E861-6AF6-481F-AC4B-95501BF41CD6}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027-45A9-B7AE-AD61B2FBD2F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{4DB85238-0E0D-4A18-8771-9CA376238649}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027-45A9-B7AE-AD61B2FBD2F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{56B7E83A-83EA-4475-AEA0-406B5A19FDB9}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027-45A9-B7AE-AD61B2FBD2F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{75EF5B20-FA21-4A7D-AFC6-4D106D49A593}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027-45A9-B7AE-AD61B2FBD2F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{47D8493C-E620-4CBE-9642-C54CF0C37820}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027-45A9-B7AE-AD61B2FBD2F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{356444AA-A5B9-4101-BDAB-4E8C06DFAFF1}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027-45A9-B7AE-AD61B2FBD2F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{1B995778-2479-410E-BDBA-AAB60C9EF179}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027-45A9-B7AE-AD61B2FBD2F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{8620DF2A-C0AF-4645-9086-11399B7E3885}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027-45A9-B7AE-AD61B2FBD2F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{FB44C580-C1D5-4B56-8689-D4F37866240F}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027-45A9-B7AE-AD61B2FBD2F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{34D5D9C3-CF2D-49AE-8AB3-463724714757}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027-45A9-B7AE-AD61B2FBD2F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{A54FBBC1-A674-4C99-BC89-DF862652BC5F}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027-45A9-B7AE-AD61B2FBD2F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{4F20249B-095B-40D8-83C5-01C27EF28E83}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027-45A9-B7AE-AD61B2FBD2F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{2EFAD492-306E-4442-918E-A62AF7663CC0}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027-45A9-B7AE-AD61B2FBD2F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{97556A61-C484-4D6F-896A-5A2123E3AE70}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027-45A9-B7AE-AD61B2FBD2F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{000CF6E8-CBE4-4588-A9C9-7DB831CC0050}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027-45A9-B7AE-AD61B2FBD2F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{0E1206F3-FF32-48CA-80A8-78E96E515206}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027-45A9-B7AE-AD61B2FBD2F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{4C162D3D-20F3-4160-9CF1-C1BED1F921F3}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027-45A9-B7AE-AD61B2FBD2F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{4FBA6BC7-4FF3-4FF5-9237-5B8E5D2F8120}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027-45A9-B7AE-AD61B2FBD2F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{22E1F669-19AC-478E-997D-32F33CF26619}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027-45A9-B7AE-AD61B2FBD2F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{8A6E842E-1ACD-40A5-8294-CAE5E129C4A2}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027-45A9-B7AE-AD61B2FBD2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0027-45A9-B7AE-AD61B2FBD2F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0027-45A9-B7AE-AD61B2FBD2F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{041BF9FB-72AE-4B6C-B299-7DE62BDF5DA4}</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2245-42FB-B5F5-5E2FA77160D9}"/>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{C45BFA87-6D5F-442E-B1A3-EBA68D752753}</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2245-42FB-B5F5-5E2FA77160D9}"/>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{49DB2A85-F646-4A2B-A653-2DE2BDF50694}</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2245-42FB-B5F5-5E2FA77160D9}"/>
                </c:ext>
              </c:extLst>
            </c:dLbl>
            <c:dLbl>
              <c:idx val="3"/>
              <c:tx>
                <c:strRef>
                  <c:f>Daten_Diagramme!$E$17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{DD70CF2C-8F2A-44CB-AA06-E0CB49D0622F}</c15:txfldGUID>
                      <c15:f>Daten_Diagramme!$E$17</c15:f>
                      <c15:dlblFieldTableCache>
                        <c:ptCount val="1"/>
                        <c:pt idx="0">
                          <c:v>1.0</c:v>
                        </c:pt>
                      </c15:dlblFieldTableCache>
                    </c15:dlblFTEntry>
                  </c15:dlblFieldTable>
                  <c15:showDataLabelsRange val="0"/>
                </c:ext>
                <c:ext xmlns:c16="http://schemas.microsoft.com/office/drawing/2014/chart" uri="{C3380CC4-5D6E-409C-BE32-E72D297353CC}">
                  <c16:uniqueId val="{00000003-2245-42FB-B5F5-5E2FA77160D9}"/>
                </c:ext>
              </c:extLst>
            </c:dLbl>
            <c:dLbl>
              <c:idx val="4"/>
              <c:tx>
                <c:strRef>
                  <c:f>Daten_Diagramme!$E$18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{F076EAD6-C6FA-41C1-A735-050567F970F1}</c15:txfldGUID>
                      <c15:f>Daten_Diagramme!$E$18</c15:f>
                      <c15:dlblFieldTableCache>
                        <c:ptCount val="1"/>
                        <c:pt idx="0">
                          <c:v>6.6</c:v>
                        </c:pt>
                      </c15:dlblFieldTableCache>
                    </c15:dlblFTEntry>
                  </c15:dlblFieldTable>
                  <c15:showDataLabelsRange val="0"/>
                </c:ext>
                <c:ext xmlns:c16="http://schemas.microsoft.com/office/drawing/2014/chart" uri="{C3380CC4-5D6E-409C-BE32-E72D297353CC}">
                  <c16:uniqueId val="{00000004-2245-42FB-B5F5-5E2FA77160D9}"/>
                </c:ext>
              </c:extLst>
            </c:dLbl>
            <c:dLbl>
              <c:idx val="5"/>
              <c:tx>
                <c:strRef>
                  <c:f>Daten_Diagramme!$E$19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{2E586905-9FBD-48B9-8604-2D80D9B7847D}</c15:txfldGUID>
                      <c15:f>Daten_Diagramme!$E$19</c15:f>
                      <c15:dlblFieldTableCache>
                        <c:ptCount val="1"/>
                        <c:pt idx="0">
                          <c:v>-7.4</c:v>
                        </c:pt>
                      </c15:dlblFieldTableCache>
                    </c15:dlblFTEntry>
                  </c15:dlblFieldTable>
                  <c15:showDataLabelsRange val="0"/>
                </c:ext>
                <c:ext xmlns:c16="http://schemas.microsoft.com/office/drawing/2014/chart" uri="{C3380CC4-5D6E-409C-BE32-E72D297353CC}">
                  <c16:uniqueId val="{00000005-2245-42FB-B5F5-5E2FA77160D9}"/>
                </c:ext>
              </c:extLst>
            </c:dLbl>
            <c:dLbl>
              <c:idx val="6"/>
              <c:tx>
                <c:strRef>
                  <c:f>Daten_Diagramme!$E$20</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{64D7C0B1-5B6A-4D7B-9CE8-5DEE5BA9BD63}</c15:txfldGUID>
                      <c15:f>Daten_Diagramme!$E$20</c15:f>
                      <c15:dlblFieldTableCache>
                        <c:ptCount val="1"/>
                        <c:pt idx="0">
                          <c:v>16.3</c:v>
                        </c:pt>
                      </c15:dlblFieldTableCache>
                    </c15:dlblFTEntry>
                  </c15:dlblFieldTable>
                  <c15:showDataLabelsRange val="0"/>
                </c:ext>
                <c:ext xmlns:c16="http://schemas.microsoft.com/office/drawing/2014/chart" uri="{C3380CC4-5D6E-409C-BE32-E72D297353CC}">
                  <c16:uniqueId val="{00000006-2245-42FB-B5F5-5E2FA77160D9}"/>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{C89CD702-FA0A-4ACB-B714-FB32DC162109}</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2245-42FB-B5F5-5E2FA77160D9}"/>
                </c:ext>
              </c:extLst>
            </c:dLbl>
            <c:dLbl>
              <c:idx val="8"/>
              <c:tx>
                <c:strRef>
                  <c:f>Daten_Diagramme!$E$22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{9B63D92A-50AD-47D8-9512-240F25E838EA}</c15:txfldGUID>
                      <c15:f>Daten_Diagramme!$E$22</c15:f>
                      <c15:dlblFieldTableCache>
                        <c:ptCount val="1"/>
                        <c:pt idx="0">
                          <c:v>-3.3</c:v>
                        </c:pt>
                      </c15:dlblFieldTableCache>
                    </c15:dlblFTEntry>
                  </c15:dlblFieldTable>
                  <c15:showDataLabelsRange val="0"/>
                </c:ext>
                <c:ext xmlns:c16="http://schemas.microsoft.com/office/drawing/2014/chart" uri="{C3380CC4-5D6E-409C-BE32-E72D297353CC}">
                  <c16:uniqueId val="{00000008-2245-42FB-B5F5-5E2FA77160D9}"/>
                </c:ext>
              </c:extLst>
            </c:dLbl>
            <c:dLbl>
              <c:idx val="9"/>
              <c:tx>
                <c:strRef>
                  <c:f>Daten_Diagramme!$E$23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{2334D538-7396-481A-A9CD-48B05D03AF86}</c15:txfldGUID>
                      <c15:f>Daten_Diagramme!$E$23</c15:f>
                      <c15:dlblFieldTableCache>
                        <c:ptCount val="1"/>
                        <c:pt idx="0">
                          <c:v>-1.5</c:v>
                        </c:pt>
                      </c15:dlblFieldTableCache>
                    </c15:dlblFTEntry>
                  </c15:dlblFieldTable>
                  <c15:showDataLabelsRange val="0"/>
                </c:ext>
                <c:ext xmlns:c16="http://schemas.microsoft.com/office/drawing/2014/chart" uri="{C3380CC4-5D6E-409C-BE32-E72D297353CC}">
                  <c16:uniqueId val="{00000009-2245-42FB-B5F5-5E2FA77160D9}"/>
                </c:ext>
              </c:extLst>
            </c:dLbl>
            <c:dLbl>
              <c:idx val="10"/>
              <c:tx>
                <c:strRef>
                  <c:f>Daten_Diagramme!$E$24</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{8ABCB335-28C9-4639-8EF6-5F058A2E6EFB}</c15:txfldGUID>
                      <c15:f>Daten_Diagramme!$E$24</c15:f>
                      <c15:dlblFieldTableCache>
                        <c:ptCount val="1"/>
                        <c:pt idx="0">
                          <c:v>-15.7</c:v>
                        </c:pt>
                      </c15:dlblFieldTableCache>
                    </c15:dlblFTEntry>
                  </c15:dlblFieldTable>
                  <c15:showDataLabelsRange val="0"/>
                </c:ext>
                <c:ext xmlns:c16="http://schemas.microsoft.com/office/drawing/2014/chart" uri="{C3380CC4-5D6E-409C-BE32-E72D297353CC}">
                  <c16:uniqueId val="{0000000A-2245-42FB-B5F5-5E2FA77160D9}"/>
                </c:ext>
              </c:extLst>
            </c:dLbl>
            <c:dLbl>
              <c:idx val="11"/>
              <c:tx>
                <c:strRef>
                  <c:f>Daten_Diagramme!$E$25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{22006A87-6E86-42E7-A99A-A15FA55FCE1E}</c15:txfldGUID>
                      <c15:f>Daten_Diagramme!$E$25</c15:f>
                      <c15:dlblFieldTableCache>
                        <c:ptCount val="1"/>
                        <c:pt idx="0">
                          <c:v>-8.8</c:v>
                        </c:pt>
                      </c15:dlblFieldTableCache>
                    </c15:dlblFTEntry>
                  </c15:dlblFieldTable>
                  <c15:showDataLabelsRange val="0"/>
                </c:ext>
                <c:ext xmlns:c16="http://schemas.microsoft.com/office/drawing/2014/chart" uri="{C3380CC4-5D6E-409C-BE32-E72D297353CC}">
                  <c16:uniqueId val="{0000000B-2245-42FB-B5F5-5E2FA77160D9}"/>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{8DB0627C-D8EE-4E5A-8422-EDA00C61DCD4}</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2245-42FB-B5F5-5E2FA77160D9}"/>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{8B0A88BA-74F8-46C5-9B3A-6079D3BFBE2B}</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2245-42FB-B5F5-5E2FA77160D9}"/>
                </c:ext>
              </c:extLst>
            </c:dLbl>
            <c:dLbl>
              <c:idx val="14"/>
              <c:tx>
                <c:strRef>
                  <c:f>Daten_Diagramme!$E$28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{9CC8FA98-32C9-43CF-899F-D70082DC4A3E}</c15:txfldGUID>
                      <c15:f>Daten_Diagramme!$E$28</c15:f>
                      <c15:dlblFieldTableCache>
                        <c:ptCount val="1"/>
                        <c:pt idx="0">
                          <c:v>7.5</c:v>
                        </c:pt>
                      </c15:dlblFieldTableCache>
                    </c15:dlblFTEntry>
                  </c15:dlblFieldTable>
                  <c15:showDataLabelsRange val="0"/>
                </c:ext>
                <c:ext xmlns:c16="http://schemas.microsoft.com/office/drawing/2014/chart" uri="{C3380CC4-5D6E-409C-BE32-E72D297353CC}">
                  <c16:uniqueId val="{0000000E-2245-42FB-B5F5-5E2FA77160D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{02F981DF-B177-4809-81E5-4845842A55C0}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2245-42FB-B5F5-5E2FA77160D9}"/>
                </c:ext>
              </c:extLst>
            </c:dLbl>
            <c:dLbl>
              <c:idx val="16"/>
              <c:tx>
                <c:strRef>
                  <c:f>Daten_Diagramme!$E$30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{EAF82640-EAC4-4034-88B6-2B269EF5B34F}</c15:txfldGUID>
                      <c15:f>Daten_Diagramme!$E$30</c15:f>
                      <c15:dlblFieldTableCache>
                        <c:ptCount val="1"/>
                        <c:pt idx="0">
                          <c:v>4.9</c:v>
                        </c:pt>
                      </c15:dlblFieldTableCache>
                    </c15:dlblFTEntry>
                  </c15:dlblFieldTable>
                  <c15:showDataLabelsRange val="0"/>
                </c:ext>
                <c:ext xmlns:c16="http://schemas.microsoft.com/office/drawing/2014/chart" uri="{C3380CC4-5D6E-409C-BE32-E72D297353CC}">
                  <c16:uniqueId val="{00000010-2245-42FB-B5F5-5E2FA77160D9}"/>
                </c:ext>
              </c:extLst>
            </c:dLbl>
            <c:dLbl>
              <c:idx val="17"/>
              <c:tx>
                <c:strRef>
                  <c:f>Daten_Diagramme!$E$31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{97245E15-C859-490E-9079-717E7B2C679A}</c15:txfldGUID>
                      <c15:f>Daten_Diagramme!$E$31</c15:f>
                      <c15:dlblFieldTableCache>
                        <c:ptCount val="1"/>
                        <c:pt idx="0">
                          <c:v>5.8</c:v>
                        </c:pt>
                      </c15:dlblFieldTableCache>
                    </c15:dlblFTEntry>
                  </c15:dlblFieldTable>
                  <c15:showDataLabelsRange val="0"/>
                </c:ext>
                <c:ext xmlns:c16="http://schemas.microsoft.com/office/drawing/2014/chart" uri="{C3380CC4-5D6E-409C-BE32-E72D297353CC}">
                  <c16:uniqueId val="{00000011-2245-42FB-B5F5-5E2FA77160D9}"/>
                </c:ext>
              </c:extLst>
            </c:dLbl>
            <c:dLbl>
              <c:idx val="18"/>
              <c:tx>
                <c:strRef>
                  <c:f>Daten_Diagramme!$E$32</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{58262D71-EAAB-402A-86EC-1CF216FF53FE}</c15:txfldGUID>
                      <c15:f>Daten_Diagramme!$E$32</c15:f>
                      <c15:dlblFieldTableCache>
                        <c:ptCount val="1"/>
                        <c:pt idx="0">
                          <c:v>-6.4</c:v>
                        </c:pt>
                      </c15:dlblFieldTableCache>
                    </c15:dlblFTEntry>
                  </c15:dlblFieldTable>
                  <c15:showDataLabelsRange val="0"/>
                </c:ext>
                <c:ext xmlns:c16="http://schemas.microsoft.com/office/drawing/2014/chart" uri="{C3380CC4-5D6E-409C-BE32-E72D297353CC}">
                  <c16:uniqueId val="{00000012-2245-42FB-B5F5-5E2FA77160D9}"/>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{56140692-4021-4C87-AB7A-C405B3CC05E6}</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2245-42FB-B5F5-5E2FA77160D9}"/>
                </c:ext>
              </c:extLst>
            </c:dLbl>
            <c:dLbl>
              <c:idx val="20"/>
              <c:tx>
                <c:strRef>
                  <c:f>Daten_Diagramme!$E$34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{0C90A5E8-7038-423F-A0DF-83FA6C983C79}</c15:txfldGUID>
                      <c15:f>Daten_Diagramme!$E$34</c15:f>
                      <c15:dlblFieldTableCache>
                        <c:ptCount val="1"/>
                        <c:pt idx="0">
                          <c:v>-6.0</c:v>
                        </c:pt>
                      </c15:dlblFieldTableCache>
                    </c15:dlblFTEntry>
                  </c15:dlblFieldTable>
                  <c15:showDataLabelsRange val="0"/>
                </c:ext>
                <c:ext xmlns:c16="http://schemas.microsoft.com/office/drawing/2014/chart" uri="{C3380CC4-5D6E-409C-BE32-E72D297353CC}">
                  <c16:uniqueId val="{00000014-2245-42FB-B5F5-5E2FA77160D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{76784CB0-5AC1-4CFA-86FB-1793613D8CB5}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245-42FB-B5F5-5E2FA77160D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{66F23B52-C8E9-4EC7-AF5C-993B04FEFBF2}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245-42FB-B5F5-5E2FA77160D9}"/>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{FAC5A580-98E2-4A80-8EB2-4FB51840FF5B}</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2245-42FB-B5F5-5E2FA77160D9}"/>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{D5E27F56-A4B0-4F9F-97F9-C731F2A2306A}</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2245-42FB-B5F5-5E2FA77160D9}"/>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{50C9D1BE-6284-4637-9858-A90973B72866}</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2245-42FB-B5F5-5E2FA77160D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{39003D97-366B-4805-9A7E-989A97240F42}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245-42FB-B5F5-5E2FA77160D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{BD298AE4-08F6-4C06-A720-C7BA64FC1302}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245-42FB-B5F5-5E2FA77160D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{257294F2-F2F9-453C-AA06-E7E7A1C32481}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245-42FB-B5F5-5E2FA77160D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{779FD99D-8F03-40B0-8AF2-661BFA4EE0BE}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245-42FB-B5F5-5E2FA77160D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{215C2D83-E344-4EFB-9463-B78D406EB760}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245-42FB-B5F5-5E2FA77160D9}"/>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{15C694EA-DA11-4EC7-B23B-1A49E1F92EBA}</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2245-42FB-B5F5-5E2FA77160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-3.0607223698454877</c:v>
                </c:pt>
                <c:pt idx="1">
                  <c:v>0</c:v>
                </c:pt>
                <c:pt idx="2">
                  <c:v>0</c:v>
                </c:pt>
                <c:pt idx="3">
                  <c:v>1.0086455331412103</c:v>
                </c:pt>
                <c:pt idx="4">
                  <c:v>6.5671641791044779</c:v>
                </c:pt>
                <c:pt idx="5">
                  <c:v>-7.419354838709677</c:v>
                </c:pt>
                <c:pt idx="6">
                  <c:v>16.326530612244898</c:v>
                </c:pt>
                <c:pt idx="7">
                  <c:v>-1.7271157167530224</c:v>
                </c:pt>
                <c:pt idx="8">
                  <c:v>-3.3086138049058755</c:v>
                </c:pt>
                <c:pt idx="9">
                  <c:v>-1.4925373134328359</c:v>
                </c:pt>
                <c:pt idx="10">
                  <c:v>-15.677966101694915</c:v>
                </c:pt>
                <c:pt idx="11">
                  <c:v>-8.8235294117647065</c:v>
                </c:pt>
                <c:pt idx="12">
                  <c:v>0</c:v>
                </c:pt>
                <c:pt idx="13">
                  <c:v>-0.59453032104637338</c:v>
                </c:pt>
                <c:pt idx="14">
                  <c:v>7.544910179640719</c:v>
                </c:pt>
                <c:pt idx="15">
                  <c:v>0</c:v>
                </c:pt>
                <c:pt idx="16">
                  <c:v>4.9327354260089686</c:v>
                </c:pt>
                <c:pt idx="17">
                  <c:v>5.7692307692307692</c:v>
                </c:pt>
                <c:pt idx="18">
                  <c:v>-6.3583815028901736</c:v>
                </c:pt>
                <c:pt idx="19">
                  <c:v>-0.34129692832764508</c:v>
                </c:pt>
                <c:pt idx="20">
                  <c:v>-5.977796754910333</c:v>
                </c:pt>
                <c:pt idx="21">
                  <c:v>0</c:v>
                </c:pt>
                <c:pt idx="23">
                  <c:v>0</c:v>
                </c:pt>
                <c:pt idx="24">
                  <c:v>0</c:v>
                </c:pt>
                <c:pt idx="25">
                  <c:v>-3.5247890904888477</c:v>
                </c:pt>
              </c:numCache>
            </c:numRef>
          </c:val>
          <c:extLst>
            <c:ext xmlns:c16="http://schemas.microsoft.com/office/drawing/2014/chart" uri="{C3380CC4-5D6E-409C-BE32-E72D297353CC}">
              <c16:uniqueId val="{00000020-2245-42FB-B5F5-5E2FA77160D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{144610CC-5AB5-4C9F-9515-445F103338F7}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245-42FB-B5F5-5E2FA77160D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{A134A9B1-0E05-4D1A-A5F6-D33AE19BC4BB}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245-42FB-B5F5-5E2FA77160D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{2C32CDDA-8F75-4A1F-85A9-8ED3A9F155A7}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245-42FB-B5F5-5E2FA77160D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{B464D5D0-745D-414C-B921-E4B4E92919F7}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245-42FB-B5F5-5E2FA77160D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{08F0FD66-CB21-4BC5-83E4-74E9F294B51C}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245-42FB-B5F5-5E2FA77160D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{4800BFA0-B902-4B50-9BFE-7DC9C48717FD}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245-42FB-B5F5-5E2FA77160D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{2A572B8C-ACE0-4F52-AF19-40288CAF4121}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245-42FB-B5F5-5E2FA77160D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{7940DFA4-F121-4515-ABE1-301F1A84F0C3}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245-42FB-B5F5-5E2FA77160D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{5ECDBB2F-6D35-4CE7-8147-E2584B4908A2}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245-42FB-B5F5-5E2FA77160D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{351C66E3-7ACD-4539-AF0C-65B24DCCC080}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245-42FB-B5F5-5E2FA77160D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{583F74DE-A300-464D-85A4-18F09CF5F225}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245-42FB-B5F5-5E2FA77160D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{A2EDE1F1-6FA8-456A-891B-CBA6F4FAC4E8}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245-42FB-B5F5-5E2FA77160D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{504E0EE3-5C52-416F-A729-C46125E255C2}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245-42FB-B5F5-5E2FA77160D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{33E89F6A-4ED9-4016-A83E-708091F8DD27}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245-42FB-B5F5-5E2FA77160D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{0A2F229D-BAA0-4F57-93A7-3A77D2C272A8}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245-42FB-B5F5-5E2FA77160D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{02C4DAC2-CC52-40B2-9BDB-1E277A93166F}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245-42FB-B5F5-5E2FA77160D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{7058F5A3-4F07-411A-81D7-073C9C9BEFE5}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245-42FB-B5F5-5E2FA77160D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{FEC67141-6485-4086-A111-33D42C338599}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245-42FB-B5F5-5E2FA77160D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{0D62CB5F-3C6F-4E13-9D2C-42DBF26067D3}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245-42FB-B5F5-5E2FA77160D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{15548C8F-99FD-4DD0-A398-6EE51C63D28C}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245-42FB-B5F5-5E2FA77160D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{4B7569E6-700A-49CB-B474-FAFF12C81CB0}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245-42FB-B5F5-5E2FA77160D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{94B38F39-B25F-406D-A0C5-F62BA3C4F9C5}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245-42FB-B5F5-5E2FA77160D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{35B44133-ADC8-4590-9303-881D33ABB12C}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245-42FB-B5F5-5E2FA77160D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{88B485B3-613C-478D-8367-BC87E769D856}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245-42FB-B5F5-5E2FA77160D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{5A530B29-14E9-4F84-8BE3-772FE1E3A63F}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245-42FB-B5F5-5E2FA77160D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{92F85181-5614-4543-A178-D2B45A5ADC44}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245-42FB-B5F5-5E2FA77160D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{EA968764-D292-4420-AB07-5861EB5B52DB}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245-42FB-B5F5-5E2FA77160D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{B83CE3B9-5994-46E9-9EC3-F472602C4E27}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245-42FB-B5F5-5E2FA77160D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{0848CB00-0EE2-48E0-96F3-E5E33DB1E534}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245-42FB-B5F5-5E2FA77160D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{0DDC267C-005A-4E41-B2DB-DE6A3018F5D9}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245-42FB-B5F5-5E2FA77160D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{49CD1057-9ED0-4AA3-9772-CDBB9A184D8F}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245-42FB-B5F5-5E2FA77160D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{53B4A57D-9222-47D7-991C-E670B5DA58C4}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245-42FB-B5F5-5E2FA77160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2245-42FB-B5F5-5E2FA77160D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2245-42FB-B5F5-5E2FA77160D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{96C1467C-5D46-42FD-A764-B7EA87FCED40}</c15:txfldGUID>
                      <c15:f>Diagramm!$I$46</c15:f>
                      <c15:dlblFieldTableCache>
                        <c:ptCount val="1"/>
                      </c15:dlblFieldTableCache>
                    </c15:dlblFTEntry>
                  </c15:dlblFieldTable>
                  <c15:showDataLabelsRange val="0"/>
                </c:ext>
                <c:ext xmlns:c16="http://schemas.microsoft.com/office/drawing/2014/chart" uri="{C3380CC4-5D6E-409C-BE32-E72D297353CC}">
                  <c16:uniqueId val="{00000000-18AD-4733-B2B9-F69FB921D38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{23AB6792-46B4-4237-9F59-86FF5D514F89}</c15:txfldGUID>
                      <c15:f>Diagramm!$I$47</c15:f>
                      <c15:dlblFieldTableCache>
                        <c:ptCount val="1"/>
                      </c15:dlblFieldTableCache>
                    </c15:dlblFTEntry>
                  </c15:dlblFieldTable>
                  <c15:showDataLabelsRange val="0"/>
                </c:ext>
                <c:ext xmlns:c16="http://schemas.microsoft.com/office/drawing/2014/chart" uri="{C3380CC4-5D6E-409C-BE32-E72D297353CC}">
                  <c16:uniqueId val="{00000001-18AD-4733-B2B9-F69FB921D38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{89E3C118-490C-4A95-B267-2401D3F5A5B3}</c15:txfldGUID>
                      <c15:f>Diagramm!$I$48</c15:f>
                      <c15:dlblFieldTableCache>
                        <c:ptCount val="1"/>
                      </c15:dlblFieldTableCache>
                    </c15:dlblFTEntry>
                  </c15:dlblFieldTable>
                  <c15:showDataLabelsRange val="0"/>
                </c:ext>
                <c:ext xmlns:c16="http://schemas.microsoft.com/office/drawing/2014/chart" uri="{C3380CC4-5D6E-409C-BE32-E72D297353CC}">
                  <c16:uniqueId val="{00000002-18AD-4733-B2B9-F69FB921D38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{481375FE-A401-4C5D-B225-02B8912F44DB}</c15:txfldGUID>
                      <c15:f>Diagramm!$I$49</c15:f>
                      <c15:dlblFieldTableCache>
                        <c:ptCount val="1"/>
                      </c15:dlblFieldTableCache>
                    </c15:dlblFTEntry>
                  </c15:dlblFieldTable>
                  <c15:showDataLabelsRange val="0"/>
                </c:ext>
                <c:ext xmlns:c16="http://schemas.microsoft.com/office/drawing/2014/chart" uri="{C3380CC4-5D6E-409C-BE32-E72D297353CC}">
                  <c16:uniqueId val="{00000003-18AD-4733-B2B9-F69FB921D38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{CDEFED5B-D00E-4F17-B431-1D3D1DB4936C}</c15:txfldGUID>
                      <c15:f>Diagramm!$I$50</c15:f>
                      <c15:dlblFieldTableCache>
                        <c:ptCount val="1"/>
                      </c15:dlblFieldTableCache>
                    </c15:dlblFTEntry>
                  </c15:dlblFieldTable>
                  <c15:showDataLabelsRange val="0"/>
                </c:ext>
                <c:ext xmlns:c16="http://schemas.microsoft.com/office/drawing/2014/chart" uri="{C3380CC4-5D6E-409C-BE32-E72D297353CC}">
                  <c16:uniqueId val="{00000004-18AD-4733-B2B9-F69FB921D38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{1295D925-2F95-434F-B455-D407145C0B6D}</c15:txfldGUID>
                      <c15:f>Diagramm!$I$51</c15:f>
                      <c15:dlblFieldTableCache>
                        <c:ptCount val="1"/>
                      </c15:dlblFieldTableCache>
                    </c15:dlblFTEntry>
                  </c15:dlblFieldTable>
                  <c15:showDataLabelsRange val="0"/>
                </c:ext>
                <c:ext xmlns:c16="http://schemas.microsoft.com/office/drawing/2014/chart" uri="{C3380CC4-5D6E-409C-BE32-E72D297353CC}">
                  <c16:uniqueId val="{00000005-18AD-4733-B2B9-F69FB921D38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{E1CD69D4-7FAF-4A0E-B5FE-716A7A643C54}</c15:txfldGUID>
                      <c15:f>Diagramm!$I$52</c15:f>
                      <c15:dlblFieldTableCache>
                        <c:ptCount val="1"/>
                      </c15:dlblFieldTableCache>
                    </c15:dlblFTEntry>
                  </c15:dlblFieldTable>
                  <c15:showDataLabelsRange val="0"/>
                </c:ext>
                <c:ext xmlns:c16="http://schemas.microsoft.com/office/drawing/2014/chart" uri="{C3380CC4-5D6E-409C-BE32-E72D297353CC}">
                  <c16:uniqueId val="{00000006-18AD-4733-B2B9-F69FB921D38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{F5D238C9-1C36-4A2F-AD3D-C15530FA44B0}</c15:txfldGUID>
                      <c15:f>Diagramm!$I$53</c15:f>
                      <c15:dlblFieldTableCache>
                        <c:ptCount val="1"/>
                      </c15:dlblFieldTableCache>
                    </c15:dlblFTEntry>
                  </c15:dlblFieldTable>
                  <c15:showDataLabelsRange val="0"/>
                </c:ext>
                <c:ext xmlns:c16="http://schemas.microsoft.com/office/drawing/2014/chart" uri="{C3380CC4-5D6E-409C-BE32-E72D297353CC}">
                  <c16:uniqueId val="{00000007-18AD-4733-B2B9-F69FB921D38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{35887EF7-BBAC-4B13-BFFA-C48254A2D2CF}</c15:txfldGUID>
                      <c15:f>Diagramm!$I$54</c15:f>
                      <c15:dlblFieldTableCache>
                        <c:ptCount val="1"/>
                      </c15:dlblFieldTableCache>
                    </c15:dlblFTEntry>
                  </c15:dlblFieldTable>
                  <c15:showDataLabelsRange val="0"/>
                </c:ext>
                <c:ext xmlns:c16="http://schemas.microsoft.com/office/drawing/2014/chart" uri="{C3380CC4-5D6E-409C-BE32-E72D297353CC}">
                  <c16:uniqueId val="{00000008-18AD-4733-B2B9-F69FB921D38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{CC4F805A-7319-4586-9B42-62E5DB13345C}</c15:txfldGUID>
                      <c15:f>Diagramm!$I$55</c15:f>
                      <c15:dlblFieldTableCache>
                        <c:ptCount val="1"/>
                      </c15:dlblFieldTableCache>
                    </c15:dlblFTEntry>
                  </c15:dlblFieldTable>
                  <c15:showDataLabelsRange val="0"/>
                </c:ext>
                <c:ext xmlns:c16="http://schemas.microsoft.com/office/drawing/2014/chart" uri="{C3380CC4-5D6E-409C-BE32-E72D297353CC}">
                  <c16:uniqueId val="{00000009-18AD-4733-B2B9-F69FB921D38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{1AACCB93-1BD4-49DB-8919-7461F4562EBD}</c15:txfldGUID>
                      <c15:f>Diagramm!$I$56</c15:f>
                      <c15:dlblFieldTableCache>
                        <c:ptCount val="1"/>
                      </c15:dlblFieldTableCache>
                    </c15:dlblFTEntry>
                  </c15:dlblFieldTable>
                  <c15:showDataLabelsRange val="0"/>
                </c:ext>
                <c:ext xmlns:c16="http://schemas.microsoft.com/office/drawing/2014/chart" uri="{C3380CC4-5D6E-409C-BE32-E72D297353CC}">
                  <c16:uniqueId val="{0000000A-18AD-4733-B2B9-F69FB921D38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{61F55A48-902F-4422-86CC-8D2CA2F75B7F}</c15:txfldGUID>
                      <c15:f>Diagramm!$I$57</c15:f>
                      <c15:dlblFieldTableCache>
                        <c:ptCount val="1"/>
                      </c15:dlblFieldTableCache>
                    </c15:dlblFTEntry>
                  </c15:dlblFieldTable>
                  <c15:showDataLabelsRange val="0"/>
                </c:ext>
                <c:ext xmlns:c16="http://schemas.microsoft.com/office/drawing/2014/chart" uri="{C3380CC4-5D6E-409C-BE32-E72D297353CC}">
                  <c16:uniqueId val="{0000000B-18AD-4733-B2B9-F69FB921D38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{D5FD798C-597D-407D-AE7C-46038EAF618F}</c15:txfldGUID>
                      <c15:f>Diagramm!$I$58</c15:f>
                      <c15:dlblFieldTableCache>
                        <c:ptCount val="1"/>
                      </c15:dlblFieldTableCache>
                    </c15:dlblFTEntry>
                  </c15:dlblFieldTable>
                  <c15:showDataLabelsRange val="0"/>
                </c:ext>
                <c:ext xmlns:c16="http://schemas.microsoft.com/office/drawing/2014/chart" uri="{C3380CC4-5D6E-409C-BE32-E72D297353CC}">
                  <c16:uniqueId val="{0000000C-18AD-4733-B2B9-F69FB921D38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{B285E689-DCF6-4925-BAE5-1AD1A24E4CCA}</c15:txfldGUID>
                      <c15:f>Diagramm!$I$59</c15:f>
                      <c15:dlblFieldTableCache>
                        <c:ptCount val="1"/>
                      </c15:dlblFieldTableCache>
                    </c15:dlblFTEntry>
                  </c15:dlblFieldTable>
                  <c15:showDataLabelsRange val="0"/>
                </c:ext>
                <c:ext xmlns:c16="http://schemas.microsoft.com/office/drawing/2014/chart" uri="{C3380CC4-5D6E-409C-BE32-E72D297353CC}">
                  <c16:uniqueId val="{0000000D-18AD-4733-B2B9-F69FB921D38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{3A2090D5-E450-4E21-949D-5E1F38B6EBA6}</c15:txfldGUID>
                      <c15:f>Diagramm!$I$60</c15:f>
                      <c15:dlblFieldTableCache>
                        <c:ptCount val="1"/>
                      </c15:dlblFieldTableCache>
                    </c15:dlblFTEntry>
                  </c15:dlblFieldTable>
                  <c15:showDataLabelsRange val="0"/>
                </c:ext>
                <c:ext xmlns:c16="http://schemas.microsoft.com/office/drawing/2014/chart" uri="{C3380CC4-5D6E-409C-BE32-E72D297353CC}">
                  <c16:uniqueId val="{0000000E-18AD-4733-B2B9-F69FB921D38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{3E79046C-226D-4A0B-AAC0-608A38A6FA61}</c15:txfldGUID>
                      <c15:f>Diagramm!$I$61</c15:f>
                      <c15:dlblFieldTableCache>
                        <c:ptCount val="1"/>
                      </c15:dlblFieldTableCache>
                    </c15:dlblFTEntry>
                  </c15:dlblFieldTable>
                  <c15:showDataLabelsRange val="0"/>
                </c:ext>
                <c:ext xmlns:c16="http://schemas.microsoft.com/office/drawing/2014/chart" uri="{C3380CC4-5D6E-409C-BE32-E72D297353CC}">
                  <c16:uniqueId val="{0000000F-18AD-4733-B2B9-F69FB921D38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{9EAE4E31-CCBC-4180-A87D-132323D42ADF}</c15:txfldGUID>
                      <c15:f>Diagramm!$I$62</c15:f>
                      <c15:dlblFieldTableCache>
                        <c:ptCount val="1"/>
                      </c15:dlblFieldTableCache>
                    </c15:dlblFTEntry>
                  </c15:dlblFieldTable>
                  <c15:showDataLabelsRange val="0"/>
                </c:ext>
                <c:ext xmlns:c16="http://schemas.microsoft.com/office/drawing/2014/chart" uri="{C3380CC4-5D6E-409C-BE32-E72D297353CC}">
                  <c16:uniqueId val="{00000010-18AD-4733-B2B9-F69FB921D38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{88088BD9-FE30-44A3-A904-A5D2AB5F73ED}</c15:txfldGUID>
                      <c15:f>Diagramm!$I$63</c15:f>
                      <c15:dlblFieldTableCache>
                        <c:ptCount val="1"/>
                      </c15:dlblFieldTableCache>
                    </c15:dlblFTEntry>
                  </c15:dlblFieldTable>
                  <c15:showDataLabelsRange val="0"/>
                </c:ext>
                <c:ext xmlns:c16="http://schemas.microsoft.com/office/drawing/2014/chart" uri="{C3380CC4-5D6E-409C-BE32-E72D297353CC}">
                  <c16:uniqueId val="{00000011-18AD-4733-B2B9-F69FB921D38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{90A88A47-1B93-4692-9024-2F20A164E9B6}</c15:txfldGUID>
                      <c15:f>Diagramm!$I$64</c15:f>
                      <c15:dlblFieldTableCache>
                        <c:ptCount val="1"/>
                      </c15:dlblFieldTableCache>
                    </c15:dlblFTEntry>
                  </c15:dlblFieldTable>
                  <c15:showDataLabelsRange val="0"/>
                </c:ext>
                <c:ext xmlns:c16="http://schemas.microsoft.com/office/drawing/2014/chart" uri="{C3380CC4-5D6E-409C-BE32-E72D297353CC}">
                  <c16:uniqueId val="{00000012-18AD-4733-B2B9-F69FB921D38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{7949D898-A470-4777-B568-050FAF8FF138}</c15:txfldGUID>
                      <c15:f>Diagramm!$I$65</c15:f>
                      <c15:dlblFieldTableCache>
                        <c:ptCount val="1"/>
                      </c15:dlblFieldTableCache>
                    </c15:dlblFTEntry>
                  </c15:dlblFieldTable>
                  <c15:showDataLabelsRange val="0"/>
                </c:ext>
                <c:ext xmlns:c16="http://schemas.microsoft.com/office/drawing/2014/chart" uri="{C3380CC4-5D6E-409C-BE32-E72D297353CC}">
                  <c16:uniqueId val="{00000013-18AD-4733-B2B9-F69FB921D38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{0247E682-2E70-4331-BCB1-3FCD9A0C6501}</c15:txfldGUID>
                      <c15:f>Diagramm!$I$66</c15:f>
                      <c15:dlblFieldTableCache>
                        <c:ptCount val="1"/>
                      </c15:dlblFieldTableCache>
                    </c15:dlblFTEntry>
                  </c15:dlblFieldTable>
                  <c15:showDataLabelsRange val="0"/>
                </c:ext>
                <c:ext xmlns:c16="http://schemas.microsoft.com/office/drawing/2014/chart" uri="{C3380CC4-5D6E-409C-BE32-E72D297353CC}">
                  <c16:uniqueId val="{00000014-18AD-4733-B2B9-F69FB921D38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{329ADCC9-BDC7-4168-AC93-9CE3FEDC61BA}</c15:txfldGUID>
                      <c15:f>Diagramm!$I$67</c15:f>
                      <c15:dlblFieldTableCache>
                        <c:ptCount val="1"/>
                      </c15:dlblFieldTableCache>
                    </c15:dlblFTEntry>
                  </c15:dlblFieldTable>
                  <c15:showDataLabelsRange val="0"/>
                </c:ext>
                <c:ext xmlns:c16="http://schemas.microsoft.com/office/drawing/2014/chart" uri="{C3380CC4-5D6E-409C-BE32-E72D297353CC}">
                  <c16:uniqueId val="{00000015-18AD-4733-B2B9-F69FB921D3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AD-4733-B2B9-F69FB921D38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{7D8B000B-27E7-4B98-8DB0-0A121421132F}</c15:txfldGUID>
                      <c15:f>Diagramm!$K$46</c15:f>
                      <c15:dlblFieldTableCache>
                        <c:ptCount val="1"/>
                      </c15:dlblFieldTableCache>
                    </c15:dlblFTEntry>
                  </c15:dlblFieldTable>
                  <c15:showDataLabelsRange val="0"/>
                </c:ext>
                <c:ext xmlns:c16="http://schemas.microsoft.com/office/drawing/2014/chart" uri="{C3380CC4-5D6E-409C-BE32-E72D297353CC}">
                  <c16:uniqueId val="{00000017-18AD-4733-B2B9-F69FB921D38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{D5D7345C-9FEE-4DBC-88B5-E26CECF60719}</c15:txfldGUID>
                      <c15:f>Diagramm!$K$47</c15:f>
                      <c15:dlblFieldTableCache>
                        <c:ptCount val="1"/>
                      </c15:dlblFieldTableCache>
                    </c15:dlblFTEntry>
                  </c15:dlblFieldTable>
                  <c15:showDataLabelsRange val="0"/>
                </c:ext>
                <c:ext xmlns:c16="http://schemas.microsoft.com/office/drawing/2014/chart" uri="{C3380CC4-5D6E-409C-BE32-E72D297353CC}">
                  <c16:uniqueId val="{00000018-18AD-4733-B2B9-F69FB921D38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{5504958D-F9B0-4B3F-B8D4-238C9EABDBCD}</c15:txfldGUID>
                      <c15:f>Diagramm!$K$48</c15:f>
                      <c15:dlblFieldTableCache>
                        <c:ptCount val="1"/>
                      </c15:dlblFieldTableCache>
                    </c15:dlblFTEntry>
                  </c15:dlblFieldTable>
                  <c15:showDataLabelsRange val="0"/>
                </c:ext>
                <c:ext xmlns:c16="http://schemas.microsoft.com/office/drawing/2014/chart" uri="{C3380CC4-5D6E-409C-BE32-E72D297353CC}">
                  <c16:uniqueId val="{00000019-18AD-4733-B2B9-F69FB921D38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{6A4289E8-9762-41E6-864C-E43A3D2C99AF}</c15:txfldGUID>
                      <c15:f>Diagramm!$K$49</c15:f>
                      <c15:dlblFieldTableCache>
                        <c:ptCount val="1"/>
                      </c15:dlblFieldTableCache>
                    </c15:dlblFTEntry>
                  </c15:dlblFieldTable>
                  <c15:showDataLabelsRange val="0"/>
                </c:ext>
                <c:ext xmlns:c16="http://schemas.microsoft.com/office/drawing/2014/chart" uri="{C3380CC4-5D6E-409C-BE32-E72D297353CC}">
                  <c16:uniqueId val="{0000001A-18AD-4733-B2B9-F69FB921D38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{434C18BD-D1DD-4355-8790-CD85EF89F678}</c15:txfldGUID>
                      <c15:f>Diagramm!$K$50</c15:f>
                      <c15:dlblFieldTableCache>
                        <c:ptCount val="1"/>
                      </c15:dlblFieldTableCache>
                    </c15:dlblFTEntry>
                  </c15:dlblFieldTable>
                  <c15:showDataLabelsRange val="0"/>
                </c:ext>
                <c:ext xmlns:c16="http://schemas.microsoft.com/office/drawing/2014/chart" uri="{C3380CC4-5D6E-409C-BE32-E72D297353CC}">
                  <c16:uniqueId val="{0000001B-18AD-4733-B2B9-F69FB921D38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{19F83F7A-E63F-430A-ABE8-62A9F8489B0F}</c15:txfldGUID>
                      <c15:f>Diagramm!$K$51</c15:f>
                      <c15:dlblFieldTableCache>
                        <c:ptCount val="1"/>
                      </c15:dlblFieldTableCache>
                    </c15:dlblFTEntry>
                  </c15:dlblFieldTable>
                  <c15:showDataLabelsRange val="0"/>
                </c:ext>
                <c:ext xmlns:c16="http://schemas.microsoft.com/office/drawing/2014/chart" uri="{C3380CC4-5D6E-409C-BE32-E72D297353CC}">
                  <c16:uniqueId val="{0000001C-18AD-4733-B2B9-F69FB921D38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{5C6DBDAF-916B-4B46-BB8D-3262BB795239}</c15:txfldGUID>
                      <c15:f>Diagramm!$K$52</c15:f>
                      <c15:dlblFieldTableCache>
                        <c:ptCount val="1"/>
                      </c15:dlblFieldTableCache>
                    </c15:dlblFTEntry>
                  </c15:dlblFieldTable>
                  <c15:showDataLabelsRange val="0"/>
                </c:ext>
                <c:ext xmlns:c16="http://schemas.microsoft.com/office/drawing/2014/chart" uri="{C3380CC4-5D6E-409C-BE32-E72D297353CC}">
                  <c16:uniqueId val="{0000001D-18AD-4733-B2B9-F69FB921D38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{222460A1-5CB7-422E-B4F3-7FF14830D266}</c15:txfldGUID>
                      <c15:f>Diagramm!$K$53</c15:f>
                      <c15:dlblFieldTableCache>
                        <c:ptCount val="1"/>
                      </c15:dlblFieldTableCache>
                    </c15:dlblFTEntry>
                  </c15:dlblFieldTable>
                  <c15:showDataLabelsRange val="0"/>
                </c:ext>
                <c:ext xmlns:c16="http://schemas.microsoft.com/office/drawing/2014/chart" uri="{C3380CC4-5D6E-409C-BE32-E72D297353CC}">
                  <c16:uniqueId val="{0000001E-18AD-4733-B2B9-F69FB921D38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{9C4A9341-7EBD-4997-875B-43D0A5206547}</c15:txfldGUID>
                      <c15:f>Diagramm!$K$54</c15:f>
                      <c15:dlblFieldTableCache>
                        <c:ptCount val="1"/>
                      </c15:dlblFieldTableCache>
                    </c15:dlblFTEntry>
                  </c15:dlblFieldTable>
                  <c15:showDataLabelsRange val="0"/>
                </c:ext>
                <c:ext xmlns:c16="http://schemas.microsoft.com/office/drawing/2014/chart" uri="{C3380CC4-5D6E-409C-BE32-E72D297353CC}">
                  <c16:uniqueId val="{0000001F-18AD-4733-B2B9-F69FB921D38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{45DF7381-679A-4385-81FD-D9A26A3D4C79}</c15:txfldGUID>
                      <c15:f>Diagramm!$K$55</c15:f>
                      <c15:dlblFieldTableCache>
                        <c:ptCount val="1"/>
                      </c15:dlblFieldTableCache>
                    </c15:dlblFTEntry>
                  </c15:dlblFieldTable>
                  <c15:showDataLabelsRange val="0"/>
                </c:ext>
                <c:ext xmlns:c16="http://schemas.microsoft.com/office/drawing/2014/chart" uri="{C3380CC4-5D6E-409C-BE32-E72D297353CC}">
                  <c16:uniqueId val="{00000020-18AD-4733-B2B9-F69FB921D38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{DB145475-BD21-43AB-A45F-A753747DC648}</c15:txfldGUID>
                      <c15:f>Diagramm!$K$56</c15:f>
                      <c15:dlblFieldTableCache>
                        <c:ptCount val="1"/>
                      </c15:dlblFieldTableCache>
                    </c15:dlblFTEntry>
                  </c15:dlblFieldTable>
                  <c15:showDataLabelsRange val="0"/>
                </c:ext>
                <c:ext xmlns:c16="http://schemas.microsoft.com/office/drawing/2014/chart" uri="{C3380CC4-5D6E-409C-BE32-E72D297353CC}">
                  <c16:uniqueId val="{00000021-18AD-4733-B2B9-F69FB921D38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{20EDA4A3-64A5-4EE9-8868-F84FBA530BEC}</c15:txfldGUID>
                      <c15:f>Diagramm!$K$57</c15:f>
                      <c15:dlblFieldTableCache>
                        <c:ptCount val="1"/>
                      </c15:dlblFieldTableCache>
                    </c15:dlblFTEntry>
                  </c15:dlblFieldTable>
                  <c15:showDataLabelsRange val="0"/>
                </c:ext>
                <c:ext xmlns:c16="http://schemas.microsoft.com/office/drawing/2014/chart" uri="{C3380CC4-5D6E-409C-BE32-E72D297353CC}">
                  <c16:uniqueId val="{00000022-18AD-4733-B2B9-F69FB921D38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{EC394400-2BBC-45D7-A420-14A0339CA8D4}</c15:txfldGUID>
                      <c15:f>Diagramm!$K$58</c15:f>
                      <c15:dlblFieldTableCache>
                        <c:ptCount val="1"/>
                      </c15:dlblFieldTableCache>
                    </c15:dlblFTEntry>
                  </c15:dlblFieldTable>
                  <c15:showDataLabelsRange val="0"/>
                </c:ext>
                <c:ext xmlns:c16="http://schemas.microsoft.com/office/drawing/2014/chart" uri="{C3380CC4-5D6E-409C-BE32-E72D297353CC}">
                  <c16:uniqueId val="{00000023-18AD-4733-B2B9-F69FB921D38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{6EDF91C1-B353-4E49-BCBA-C5E19120F51C}</c15:txfldGUID>
                      <c15:f>Diagramm!$K$59</c15:f>
                      <c15:dlblFieldTableCache>
                        <c:ptCount val="1"/>
                      </c15:dlblFieldTableCache>
                    </c15:dlblFTEntry>
                  </c15:dlblFieldTable>
                  <c15:showDataLabelsRange val="0"/>
                </c:ext>
                <c:ext xmlns:c16="http://schemas.microsoft.com/office/drawing/2014/chart" uri="{C3380CC4-5D6E-409C-BE32-E72D297353CC}">
                  <c16:uniqueId val="{00000024-18AD-4733-B2B9-F69FB921D38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{A78D5257-C5D4-4DF1-9E18-70CEC4F2850B}</c15:txfldGUID>
                      <c15:f>Diagramm!$K$60</c15:f>
                      <c15:dlblFieldTableCache>
                        <c:ptCount val="1"/>
                      </c15:dlblFieldTableCache>
                    </c15:dlblFTEntry>
                  </c15:dlblFieldTable>
                  <c15:showDataLabelsRange val="0"/>
                </c:ext>
                <c:ext xmlns:c16="http://schemas.microsoft.com/office/drawing/2014/chart" uri="{C3380CC4-5D6E-409C-BE32-E72D297353CC}">
                  <c16:uniqueId val="{00000025-18AD-4733-B2B9-F69FB921D38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{2D89CD90-56D0-4F1E-A171-11D01C92601A}</c15:txfldGUID>
                      <c15:f>Diagramm!$K$61</c15:f>
                      <c15:dlblFieldTableCache>
                        <c:ptCount val="1"/>
                      </c15:dlblFieldTableCache>
                    </c15:dlblFTEntry>
                  </c15:dlblFieldTable>
                  <c15:showDataLabelsRange val="0"/>
                </c:ext>
                <c:ext xmlns:c16="http://schemas.microsoft.com/office/drawing/2014/chart" uri="{C3380CC4-5D6E-409C-BE32-E72D297353CC}">
                  <c16:uniqueId val="{00000026-18AD-4733-B2B9-F69FB921D38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{4132F6F9-DE2A-4EB1-BA1E-3A9E2C71A0BC}</c15:txfldGUID>
                      <c15:f>Diagramm!$K$62</c15:f>
                      <c15:dlblFieldTableCache>
                        <c:ptCount val="1"/>
                      </c15:dlblFieldTableCache>
                    </c15:dlblFTEntry>
                  </c15:dlblFieldTable>
                  <c15:showDataLabelsRange val="0"/>
                </c:ext>
                <c:ext xmlns:c16="http://schemas.microsoft.com/office/drawing/2014/chart" uri="{C3380CC4-5D6E-409C-BE32-E72D297353CC}">
                  <c16:uniqueId val="{00000027-18AD-4733-B2B9-F69FB921D38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{D3021CBB-5F7C-4783-BE51-ADC0B560B8A2}</c15:txfldGUID>
                      <c15:f>Diagramm!$K$63</c15:f>
                      <c15:dlblFieldTableCache>
                        <c:ptCount val="1"/>
                      </c15:dlblFieldTableCache>
                    </c15:dlblFTEntry>
                  </c15:dlblFieldTable>
                  <c15:showDataLabelsRange val="0"/>
                </c:ext>
                <c:ext xmlns:c16="http://schemas.microsoft.com/office/drawing/2014/chart" uri="{C3380CC4-5D6E-409C-BE32-E72D297353CC}">
                  <c16:uniqueId val="{00000028-18AD-4733-B2B9-F69FB921D38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{E8BDF66C-3098-404B-81B6-78C2FABB99F6}</c15:txfldGUID>
                      <c15:f>Diagramm!$K$64</c15:f>
                      <c15:dlblFieldTableCache>
                        <c:ptCount val="1"/>
                      </c15:dlblFieldTableCache>
                    </c15:dlblFTEntry>
                  </c15:dlblFieldTable>
                  <c15:showDataLabelsRange val="0"/>
                </c:ext>
                <c:ext xmlns:c16="http://schemas.microsoft.com/office/drawing/2014/chart" uri="{C3380CC4-5D6E-409C-BE32-E72D297353CC}">
                  <c16:uniqueId val="{00000029-18AD-4733-B2B9-F69FB921D38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{BFE0480B-0E86-4148-8597-E1A501794B8C}</c15:txfldGUID>
                      <c15:f>Diagramm!$K$65</c15:f>
                      <c15:dlblFieldTableCache>
                        <c:ptCount val="1"/>
                      </c15:dlblFieldTableCache>
                    </c15:dlblFTEntry>
                  </c15:dlblFieldTable>
                  <c15:showDataLabelsRange val="0"/>
                </c:ext>
                <c:ext xmlns:c16="http://schemas.microsoft.com/office/drawing/2014/chart" uri="{C3380CC4-5D6E-409C-BE32-E72D297353CC}">
                  <c16:uniqueId val="{0000002A-18AD-4733-B2B9-F69FB921D38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{0ADA68A6-EE99-4876-A6EE-40531A38BBA3}</c15:txfldGUID>
                      <c15:f>Diagramm!$K$66</c15:f>
                      <c15:dlblFieldTableCache>
                        <c:ptCount val="1"/>
                      </c15:dlblFieldTableCache>
                    </c15:dlblFTEntry>
                  </c15:dlblFieldTable>
                  <c15:showDataLabelsRange val="0"/>
                </c:ext>
                <c:ext xmlns:c16="http://schemas.microsoft.com/office/drawing/2014/chart" uri="{C3380CC4-5D6E-409C-BE32-E72D297353CC}">
                  <c16:uniqueId val="{0000002B-18AD-4733-B2B9-F69FB921D38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{F04ABA78-E91B-4495-84DD-F1E4B4D48F0D}</c15:txfldGUID>
                      <c15:f>Diagramm!$K$67</c15:f>
                      <c15:dlblFieldTableCache>
                        <c:ptCount val="1"/>
                      </c15:dlblFieldTableCache>
                    </c15:dlblFTEntry>
                  </c15:dlblFieldTable>
                  <c15:showDataLabelsRange val="0"/>
                </c:ext>
                <c:ext xmlns:c16="http://schemas.microsoft.com/office/drawing/2014/chart" uri="{C3380CC4-5D6E-409C-BE32-E72D297353CC}">
                  <c16:uniqueId val="{0000002C-18AD-4733-B2B9-F69FB921D38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AD-4733-B2B9-F69FB921D38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{5A84ABFD-8ACF-4C18-A17F-D382E607829A}</c15:txfldGUID>
                      <c15:f>Diagramm!$J$46</c15:f>
                      <c15:dlblFieldTableCache>
                        <c:ptCount val="1"/>
                      </c15:dlblFieldTableCache>
                    </c15:dlblFTEntry>
                  </c15:dlblFieldTable>
                  <c15:showDataLabelsRange val="0"/>
                </c:ext>
                <c:ext xmlns:c16="http://schemas.microsoft.com/office/drawing/2014/chart" uri="{C3380CC4-5D6E-409C-BE32-E72D297353CC}">
                  <c16:uniqueId val="{0000002E-18AD-4733-B2B9-F69FB921D38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{2DAE209A-B80B-4CBC-82C2-E1F79D386E43}</c15:txfldGUID>
                      <c15:f>Diagramm!$J$47</c15:f>
                      <c15:dlblFieldTableCache>
                        <c:ptCount val="1"/>
                      </c15:dlblFieldTableCache>
                    </c15:dlblFTEntry>
                  </c15:dlblFieldTable>
                  <c15:showDataLabelsRange val="0"/>
                </c:ext>
                <c:ext xmlns:c16="http://schemas.microsoft.com/office/drawing/2014/chart" uri="{C3380CC4-5D6E-409C-BE32-E72D297353CC}">
                  <c16:uniqueId val="{0000002F-18AD-4733-B2B9-F69FB921D38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{4B06C149-B5C8-46D7-B649-3A2810794889}</c15:txfldGUID>
                      <c15:f>Diagramm!$J$48</c15:f>
                      <c15:dlblFieldTableCache>
                        <c:ptCount val="1"/>
                      </c15:dlblFieldTableCache>
                    </c15:dlblFTEntry>
                  </c15:dlblFieldTable>
                  <c15:showDataLabelsRange val="0"/>
                </c:ext>
                <c:ext xmlns:c16="http://schemas.microsoft.com/office/drawing/2014/chart" uri="{C3380CC4-5D6E-409C-BE32-E72D297353CC}">
                  <c16:uniqueId val="{00000030-18AD-4733-B2B9-F69FB921D38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{124C2768-76E5-4B8A-AAB3-C79E4FB324C4}</c15:txfldGUID>
                      <c15:f>Diagramm!$J$49</c15:f>
                      <c15:dlblFieldTableCache>
                        <c:ptCount val="1"/>
                      </c15:dlblFieldTableCache>
                    </c15:dlblFTEntry>
                  </c15:dlblFieldTable>
                  <c15:showDataLabelsRange val="0"/>
                </c:ext>
                <c:ext xmlns:c16="http://schemas.microsoft.com/office/drawing/2014/chart" uri="{C3380CC4-5D6E-409C-BE32-E72D297353CC}">
                  <c16:uniqueId val="{00000031-18AD-4733-B2B9-F69FB921D38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{ED5463E4-2837-4F8F-B79B-C57C6233D72D}</c15:txfldGUID>
                      <c15:f>Diagramm!$J$50</c15:f>
                      <c15:dlblFieldTableCache>
                        <c:ptCount val="1"/>
                      </c15:dlblFieldTableCache>
                    </c15:dlblFTEntry>
                  </c15:dlblFieldTable>
                  <c15:showDataLabelsRange val="0"/>
                </c:ext>
                <c:ext xmlns:c16="http://schemas.microsoft.com/office/drawing/2014/chart" uri="{C3380CC4-5D6E-409C-BE32-E72D297353CC}">
                  <c16:uniqueId val="{00000032-18AD-4733-B2B9-F69FB921D38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{7D427A8D-828D-459D-9EB2-ED0AD1DB7813}</c15:txfldGUID>
                      <c15:f>Diagramm!$J$51</c15:f>
                      <c15:dlblFieldTableCache>
                        <c:ptCount val="1"/>
                      </c15:dlblFieldTableCache>
                    </c15:dlblFTEntry>
                  </c15:dlblFieldTable>
                  <c15:showDataLabelsRange val="0"/>
                </c:ext>
                <c:ext xmlns:c16="http://schemas.microsoft.com/office/drawing/2014/chart" uri="{C3380CC4-5D6E-409C-BE32-E72D297353CC}">
                  <c16:uniqueId val="{00000033-18AD-4733-B2B9-F69FB921D38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{D3D3EFEB-F612-413D-9F80-EDC00E55C462}</c15:txfldGUID>
                      <c15:f>Diagramm!$J$52</c15:f>
                      <c15:dlblFieldTableCache>
                        <c:ptCount val="1"/>
                      </c15:dlblFieldTableCache>
                    </c15:dlblFTEntry>
                  </c15:dlblFieldTable>
                  <c15:showDataLabelsRange val="0"/>
                </c:ext>
                <c:ext xmlns:c16="http://schemas.microsoft.com/office/drawing/2014/chart" uri="{C3380CC4-5D6E-409C-BE32-E72D297353CC}">
                  <c16:uniqueId val="{00000034-18AD-4733-B2B9-F69FB921D38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{886A33B6-5EC6-408C-91B3-EA179A8F3ADE}</c15:txfldGUID>
                      <c15:f>Diagramm!$J$53</c15:f>
                      <c15:dlblFieldTableCache>
                        <c:ptCount val="1"/>
                      </c15:dlblFieldTableCache>
                    </c15:dlblFTEntry>
                  </c15:dlblFieldTable>
                  <c15:showDataLabelsRange val="0"/>
                </c:ext>
                <c:ext xmlns:c16="http://schemas.microsoft.com/office/drawing/2014/chart" uri="{C3380CC4-5D6E-409C-BE32-E72D297353CC}">
                  <c16:uniqueId val="{00000035-18AD-4733-B2B9-F69FB921D38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{C677B775-14A1-41CB-829F-17B057EF5D4D}</c15:txfldGUID>
                      <c15:f>Diagramm!$J$54</c15:f>
                      <c15:dlblFieldTableCache>
                        <c:ptCount val="1"/>
                      </c15:dlblFieldTableCache>
                    </c15:dlblFTEntry>
                  </c15:dlblFieldTable>
                  <c15:showDataLabelsRange val="0"/>
                </c:ext>
                <c:ext xmlns:c16="http://schemas.microsoft.com/office/drawing/2014/chart" uri="{C3380CC4-5D6E-409C-BE32-E72D297353CC}">
                  <c16:uniqueId val="{00000036-18AD-4733-B2B9-F69FB921D38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{5C52186F-9654-48D1-913A-17250BAEA7E8}</c15:txfldGUID>
                      <c15:f>Diagramm!$J$55</c15:f>
                      <c15:dlblFieldTableCache>
                        <c:ptCount val="1"/>
                      </c15:dlblFieldTableCache>
                    </c15:dlblFTEntry>
                  </c15:dlblFieldTable>
                  <c15:showDataLabelsRange val="0"/>
                </c:ext>
                <c:ext xmlns:c16="http://schemas.microsoft.com/office/drawing/2014/chart" uri="{C3380CC4-5D6E-409C-BE32-E72D297353CC}">
                  <c16:uniqueId val="{00000037-18AD-4733-B2B9-F69FB921D38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{A2227DEC-D618-45DC-BA61-F0C28F5A2919}</c15:txfldGUID>
                      <c15:f>Diagramm!$J$56</c15:f>
                      <c15:dlblFieldTableCache>
                        <c:ptCount val="1"/>
                      </c15:dlblFieldTableCache>
                    </c15:dlblFTEntry>
                  </c15:dlblFieldTable>
                  <c15:showDataLabelsRange val="0"/>
                </c:ext>
                <c:ext xmlns:c16="http://schemas.microsoft.com/office/drawing/2014/chart" uri="{C3380CC4-5D6E-409C-BE32-E72D297353CC}">
                  <c16:uniqueId val="{00000038-18AD-4733-B2B9-F69FB921D38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{56D6F770-7B0E-4495-915E-65043F0B5683}</c15:txfldGUID>
                      <c15:f>Diagramm!$J$57</c15:f>
                      <c15:dlblFieldTableCache>
                        <c:ptCount val="1"/>
                      </c15:dlblFieldTableCache>
                    </c15:dlblFTEntry>
                  </c15:dlblFieldTable>
                  <c15:showDataLabelsRange val="0"/>
                </c:ext>
                <c:ext xmlns:c16="http://schemas.microsoft.com/office/drawing/2014/chart" uri="{C3380CC4-5D6E-409C-BE32-E72D297353CC}">
                  <c16:uniqueId val="{00000039-18AD-4733-B2B9-F69FB921D38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{D4306807-FC2F-451C-9BE9-646805C62F4E}</c15:txfldGUID>
                      <c15:f>Diagramm!$J$58</c15:f>
                      <c15:dlblFieldTableCache>
                        <c:ptCount val="1"/>
                      </c15:dlblFieldTableCache>
                    </c15:dlblFTEntry>
                  </c15:dlblFieldTable>
                  <c15:showDataLabelsRange val="0"/>
                </c:ext>
                <c:ext xmlns:c16="http://schemas.microsoft.com/office/drawing/2014/chart" uri="{C3380CC4-5D6E-409C-BE32-E72D297353CC}">
                  <c16:uniqueId val="{0000003A-18AD-4733-B2B9-F69FB921D38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{5BF9112C-3F39-409B-8997-A80CC0893DD7}</c15:txfldGUID>
                      <c15:f>Diagramm!$J$59</c15:f>
                      <c15:dlblFieldTableCache>
                        <c:ptCount val="1"/>
                      </c15:dlblFieldTableCache>
                    </c15:dlblFTEntry>
                  </c15:dlblFieldTable>
                  <c15:showDataLabelsRange val="0"/>
                </c:ext>
                <c:ext xmlns:c16="http://schemas.microsoft.com/office/drawing/2014/chart" uri="{C3380CC4-5D6E-409C-BE32-E72D297353CC}">
                  <c16:uniqueId val="{0000003B-18AD-4733-B2B9-F69FB921D38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{36996DA4-4A21-4C73-A947-0CD8AE6315A3}</c15:txfldGUID>
                      <c15:f>Diagramm!$J$60</c15:f>
                      <c15:dlblFieldTableCache>
                        <c:ptCount val="1"/>
                      </c15:dlblFieldTableCache>
                    </c15:dlblFTEntry>
                  </c15:dlblFieldTable>
                  <c15:showDataLabelsRange val="0"/>
                </c:ext>
                <c:ext xmlns:c16="http://schemas.microsoft.com/office/drawing/2014/chart" uri="{C3380CC4-5D6E-409C-BE32-E72D297353CC}">
                  <c16:uniqueId val="{0000003C-18AD-4733-B2B9-F69FB921D38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{61748623-52C7-40E0-ABB0-83C988D8B387}</c15:txfldGUID>
                      <c15:f>Diagramm!$J$61</c15:f>
                      <c15:dlblFieldTableCache>
                        <c:ptCount val="1"/>
                      </c15:dlblFieldTableCache>
                    </c15:dlblFTEntry>
                  </c15:dlblFieldTable>
                  <c15:showDataLabelsRange val="0"/>
                </c:ext>
                <c:ext xmlns:c16="http://schemas.microsoft.com/office/drawing/2014/chart" uri="{C3380CC4-5D6E-409C-BE32-E72D297353CC}">
                  <c16:uniqueId val="{0000003D-18AD-4733-B2B9-F69FB921D38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{16F5DBE7-5284-4933-955B-C15C08E0A8A2}</c15:txfldGUID>
                      <c15:f>Diagramm!$J$62</c15:f>
                      <c15:dlblFieldTableCache>
                        <c:ptCount val="1"/>
                      </c15:dlblFieldTableCache>
                    </c15:dlblFTEntry>
                  </c15:dlblFieldTable>
                  <c15:showDataLabelsRange val="0"/>
                </c:ext>
                <c:ext xmlns:c16="http://schemas.microsoft.com/office/drawing/2014/chart" uri="{C3380CC4-5D6E-409C-BE32-E72D297353CC}">
                  <c16:uniqueId val="{0000003E-18AD-4733-B2B9-F69FB921D38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{6AA79B8C-1514-401F-86AB-10D0A76A2038}</c15:txfldGUID>
                      <c15:f>Diagramm!$J$63</c15:f>
                      <c15:dlblFieldTableCache>
                        <c:ptCount val="1"/>
                      </c15:dlblFieldTableCache>
                    </c15:dlblFTEntry>
                  </c15:dlblFieldTable>
                  <c15:showDataLabelsRange val="0"/>
                </c:ext>
                <c:ext xmlns:c16="http://schemas.microsoft.com/office/drawing/2014/chart" uri="{C3380CC4-5D6E-409C-BE32-E72D297353CC}">
                  <c16:uniqueId val="{0000003F-18AD-4733-B2B9-F69FB921D38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{B1720D4C-B441-4218-B183-E7FD4EB2A87B}</c15:txfldGUID>
                      <c15:f>Diagramm!$J$64</c15:f>
                      <c15:dlblFieldTableCache>
                        <c:ptCount val="1"/>
                      </c15:dlblFieldTableCache>
                    </c15:dlblFTEntry>
                  </c15:dlblFieldTable>
                  <c15:showDataLabelsRange val="0"/>
                </c:ext>
                <c:ext xmlns:c16="http://schemas.microsoft.com/office/drawing/2014/chart" uri="{C3380CC4-5D6E-409C-BE32-E72D297353CC}">
                  <c16:uniqueId val="{00000040-18AD-4733-B2B9-F69FB921D38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{ED2B4937-0CA5-4444-B45B-123F67103D06}</c15:txfldGUID>
                      <c15:f>Diagramm!$J$65</c15:f>
                      <c15:dlblFieldTableCache>
                        <c:ptCount val="1"/>
                      </c15:dlblFieldTableCache>
                    </c15:dlblFTEntry>
                  </c15:dlblFieldTable>
                  <c15:showDataLabelsRange val="0"/>
                </c:ext>
                <c:ext xmlns:c16="http://schemas.microsoft.com/office/drawing/2014/chart" uri="{C3380CC4-5D6E-409C-BE32-E72D297353CC}">
                  <c16:uniqueId val="{00000041-18AD-4733-B2B9-F69FB921D38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{FB5C1BDA-25E5-4B76-8A56-F73673C946CF}</c15:txfldGUID>
                      <c15:f>Diagramm!$J$66</c15:f>
                      <c15:dlblFieldTableCache>
                        <c:ptCount val="1"/>
                      </c15:dlblFieldTableCache>
                    </c15:dlblFTEntry>
                  </c15:dlblFieldTable>
                  <c15:showDataLabelsRange val="0"/>
                </c:ext>
                <c:ext xmlns:c16="http://schemas.microsoft.com/office/drawing/2014/chart" uri="{C3380CC4-5D6E-409C-BE32-E72D297353CC}">
                  <c16:uniqueId val="{00000042-18AD-4733-B2B9-F69FB921D38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{56880CA5-FEED-4582-9F16-B813E8D01134}</c15:txfldGUID>
                      <c15:f>Diagramm!$J$67</c15:f>
                      <c15:dlblFieldTableCache>
                        <c:ptCount val="1"/>
                      </c15:dlblFieldTableCache>
                    </c15:dlblFTEntry>
                  </c15:dlblFieldTable>
                  <c15:showDataLabelsRange val="0"/>
                </c:ext>
                <c:ext xmlns:c16="http://schemas.microsoft.com/office/drawing/2014/chart" uri="{C3380CC4-5D6E-409C-BE32-E72D297353CC}">
                  <c16:uniqueId val="{00000043-18AD-4733-B2B9-F69FB921D3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AD-4733-B2B9-F69FB921D38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C3-4DA9-BC37-D3CFA55AB8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C3-4DA9-BC37-D3CFA55AB8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C3-4DA9-BC37-D3CFA55AB8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C3-4DA9-BC37-D3CFA55AB8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C3-4DA9-BC37-D3CFA55AB8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C3-4DA9-BC37-D3CFA55AB8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C3-4DA9-BC37-D3CFA55AB8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C3-4DA9-BC37-D3CFA55AB8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C3-4DA9-BC37-D3CFA55AB8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C3-4DA9-BC37-D3CFA55AB8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6C3-4DA9-BC37-D3CFA55AB8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6C3-4DA9-BC37-D3CFA55AB8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6C3-4DA9-BC37-D3CFA55AB8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6C3-4DA9-BC37-D3CFA55AB8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6C3-4DA9-BC37-D3CFA55AB8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6C3-4DA9-BC37-D3CFA55AB8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C3-4DA9-BC37-D3CFA55AB8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6C3-4DA9-BC37-D3CFA55AB8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6C3-4DA9-BC37-D3CFA55AB8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6C3-4DA9-BC37-D3CFA55AB8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6C3-4DA9-BC37-D3CFA55AB8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6C3-4DA9-BC37-D3CFA55AB8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6C3-4DA9-BC37-D3CFA55AB8E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6C3-4DA9-BC37-D3CFA55AB8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6C3-4DA9-BC37-D3CFA55AB8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6C3-4DA9-BC37-D3CFA55AB8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6C3-4DA9-BC37-D3CFA55AB8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6C3-4DA9-BC37-D3CFA55AB8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6C3-4DA9-BC37-D3CFA55AB8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6C3-4DA9-BC37-D3CFA55AB8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6C3-4DA9-BC37-D3CFA55AB8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6C3-4DA9-BC37-D3CFA55AB8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6C3-4DA9-BC37-D3CFA55AB8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6C3-4DA9-BC37-D3CFA55AB8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6C3-4DA9-BC37-D3CFA55AB8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6C3-4DA9-BC37-D3CFA55AB8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6C3-4DA9-BC37-D3CFA55AB8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6C3-4DA9-BC37-D3CFA55AB8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6C3-4DA9-BC37-D3CFA55AB8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6C3-4DA9-BC37-D3CFA55AB8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6C3-4DA9-BC37-D3CFA55AB8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6C3-4DA9-BC37-D3CFA55AB8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6C3-4DA9-BC37-D3CFA55AB8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6C3-4DA9-BC37-D3CFA55AB8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6C3-4DA9-BC37-D3CFA55AB8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6C3-4DA9-BC37-D3CFA55AB8E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6C3-4DA9-BC37-D3CFA55AB8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6C3-4DA9-BC37-D3CFA55AB8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6C3-4DA9-BC37-D3CFA55AB8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6C3-4DA9-BC37-D3CFA55AB8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6C3-4DA9-BC37-D3CFA55AB8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6C3-4DA9-BC37-D3CFA55AB8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6C3-4DA9-BC37-D3CFA55AB8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6C3-4DA9-BC37-D3CFA55AB8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6C3-4DA9-BC37-D3CFA55AB8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6C3-4DA9-BC37-D3CFA55AB8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6C3-4DA9-BC37-D3CFA55AB8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6C3-4DA9-BC37-D3CFA55AB8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6C3-4DA9-BC37-D3CFA55AB8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6C3-4DA9-BC37-D3CFA55AB8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6C3-4DA9-BC37-D3CFA55AB8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6C3-4DA9-BC37-D3CFA55AB8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6C3-4DA9-BC37-D3CFA55AB8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6C3-4DA9-BC37-D3CFA55AB8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6C3-4DA9-BC37-D3CFA55AB8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6C3-4DA9-BC37-D3CFA55AB8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6C3-4DA9-BC37-D3CFA55AB8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6C3-4DA9-BC37-D3CFA55AB8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6C3-4DA9-BC37-D3CFA55AB8E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100.95798004403429</c:v>
                </c:pt>
                <c:pt idx="2">
                  <c:v>101.3585047079215</c:v>
                </c:pt>
                <c:pt idx="3">
                  <c:v>99.086522696397623</c:v>
                </c:pt>
                <c:pt idx="4">
                  <c:v>99.896941022157677</c:v>
                </c:pt>
                <c:pt idx="5">
                  <c:v>100.89005480863821</c:v>
                </c:pt>
                <c:pt idx="6">
                  <c:v>102.00028106993958</c:v>
                </c:pt>
                <c:pt idx="7">
                  <c:v>100.50124139223311</c:v>
                </c:pt>
                <c:pt idx="8">
                  <c:v>101.13599100576194</c:v>
                </c:pt>
                <c:pt idx="9">
                  <c:v>102.38206773785544</c:v>
                </c:pt>
                <c:pt idx="10">
                  <c:v>102.85051763713871</c:v>
                </c:pt>
                <c:pt idx="11">
                  <c:v>101.88082634562234</c:v>
                </c:pt>
                <c:pt idx="12">
                  <c:v>102.74980090879279</c:v>
                </c:pt>
                <c:pt idx="13">
                  <c:v>103.81786667915867</c:v>
                </c:pt>
                <c:pt idx="14">
                  <c:v>105.05457441326651</c:v>
                </c:pt>
                <c:pt idx="15">
                  <c:v>103.22293530706892</c:v>
                </c:pt>
                <c:pt idx="16">
                  <c:v>103.74291469527334</c:v>
                </c:pt>
                <c:pt idx="17">
                  <c:v>105.52302431254977</c:v>
                </c:pt>
                <c:pt idx="18">
                  <c:v>106.91666276291751</c:v>
                </c:pt>
                <c:pt idx="19">
                  <c:v>105.96570946737248</c:v>
                </c:pt>
                <c:pt idx="20">
                  <c:v>106.27722865039584</c:v>
                </c:pt>
                <c:pt idx="21">
                  <c:v>107.91211879889447</c:v>
                </c:pt>
                <c:pt idx="22">
                  <c:v>110.17238956293625</c:v>
                </c:pt>
                <c:pt idx="23">
                  <c:v>106.97756124982433</c:v>
                </c:pt>
                <c:pt idx="24">
                  <c:v>107.20007495198389</c:v>
                </c:pt>
              </c:numCache>
            </c:numRef>
          </c:val>
          <c:smooth val="0"/>
          <c:extLst>
            <c:ext xmlns:c16="http://schemas.microsoft.com/office/drawing/2014/chart" uri="{C3380CC4-5D6E-409C-BE32-E72D297353CC}">
              <c16:uniqueId val="{00000000-0F56-4124-BD64-66099F30527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101.84384903486028</c:v>
                </c:pt>
                <c:pt idx="2">
                  <c:v>103.31316623451454</c:v>
                </c:pt>
                <c:pt idx="3">
                  <c:v>99.942379717660614</c:v>
                </c:pt>
                <c:pt idx="4">
                  <c:v>98.040910400460973</c:v>
                </c:pt>
                <c:pt idx="5">
                  <c:v>101.21002592912704</c:v>
                </c:pt>
                <c:pt idx="6">
                  <c:v>102.96744454047825</c:v>
                </c:pt>
                <c:pt idx="7">
                  <c:v>100</c:v>
                </c:pt>
                <c:pt idx="8">
                  <c:v>101.35407663497551</c:v>
                </c:pt>
                <c:pt idx="9">
                  <c:v>102.93863439930855</c:v>
                </c:pt>
                <c:pt idx="10">
                  <c:v>106.16537021031402</c:v>
                </c:pt>
                <c:pt idx="11">
                  <c:v>104.03341976375684</c:v>
                </c:pt>
                <c:pt idx="12">
                  <c:v>105.18582541054451</c:v>
                </c:pt>
                <c:pt idx="13">
                  <c:v>109.99711898588302</c:v>
                </c:pt>
                <c:pt idx="14">
                  <c:v>112.70527225583405</c:v>
                </c:pt>
                <c:pt idx="15">
                  <c:v>109.30567559781043</c:v>
                </c:pt>
                <c:pt idx="16">
                  <c:v>108.75828291558629</c:v>
                </c:pt>
                <c:pt idx="17">
                  <c:v>111.92739844425236</c:v>
                </c:pt>
                <c:pt idx="18">
                  <c:v>113.51195620858543</c:v>
                </c:pt>
                <c:pt idx="19">
                  <c:v>114.49150100835494</c:v>
                </c:pt>
                <c:pt idx="20">
                  <c:v>116.24891961970614</c:v>
                </c:pt>
                <c:pt idx="21">
                  <c:v>118.4384903486027</c:v>
                </c:pt>
                <c:pt idx="22">
                  <c:v>120.36876980697207</c:v>
                </c:pt>
                <c:pt idx="23">
                  <c:v>119.36041486603284</c:v>
                </c:pt>
                <c:pt idx="24">
                  <c:v>117.08441371362719</c:v>
                </c:pt>
              </c:numCache>
            </c:numRef>
          </c:val>
          <c:smooth val="0"/>
          <c:extLst>
            <c:ext xmlns:c16="http://schemas.microsoft.com/office/drawing/2014/chart" uri="{C3380CC4-5D6E-409C-BE32-E72D297353CC}">
              <c16:uniqueId val="{00000001-0F56-4124-BD64-66099F30527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102.12833044300804</c:v>
                </c:pt>
                <c:pt idx="2">
                  <c:v>101.5607756582059</c:v>
                </c:pt>
                <c:pt idx="3">
                  <c:v>99.448210625886801</c:v>
                </c:pt>
                <c:pt idx="4">
                  <c:v>96.862683272899261</c:v>
                </c:pt>
                <c:pt idx="5">
                  <c:v>98.186977770770937</c:v>
                </c:pt>
                <c:pt idx="6">
                  <c:v>97.367176414945618</c:v>
                </c:pt>
                <c:pt idx="7">
                  <c:v>96.59467129118714</c:v>
                </c:pt>
                <c:pt idx="8">
                  <c:v>96.40548636291976</c:v>
                </c:pt>
                <c:pt idx="9">
                  <c:v>98.123916128015125</c:v>
                </c:pt>
                <c:pt idx="10">
                  <c:v>97.572126753901941</c:v>
                </c:pt>
                <c:pt idx="11">
                  <c:v>97.146460665300324</c:v>
                </c:pt>
                <c:pt idx="12">
                  <c:v>97.698250039413523</c:v>
                </c:pt>
                <c:pt idx="13">
                  <c:v>99.81081507173262</c:v>
                </c:pt>
                <c:pt idx="14">
                  <c:v>98.407693520416203</c:v>
                </c:pt>
                <c:pt idx="15">
                  <c:v>96.263597666719221</c:v>
                </c:pt>
                <c:pt idx="16">
                  <c:v>96.862683272899261</c:v>
                </c:pt>
                <c:pt idx="17">
                  <c:v>99.085606180040983</c:v>
                </c:pt>
                <c:pt idx="18">
                  <c:v>97.540595932524042</c:v>
                </c:pt>
                <c:pt idx="19">
                  <c:v>96.5158442377424</c:v>
                </c:pt>
                <c:pt idx="20">
                  <c:v>96.578905880498183</c:v>
                </c:pt>
                <c:pt idx="21">
                  <c:v>96.373955541541861</c:v>
                </c:pt>
                <c:pt idx="22">
                  <c:v>94.450575437490144</c:v>
                </c:pt>
                <c:pt idx="23">
                  <c:v>93.520416206842185</c:v>
                </c:pt>
                <c:pt idx="24">
                  <c:v>91.218666246255722</c:v>
                </c:pt>
              </c:numCache>
            </c:numRef>
          </c:val>
          <c:smooth val="0"/>
          <c:extLst>
            <c:ext xmlns:c16="http://schemas.microsoft.com/office/drawing/2014/chart" uri="{C3380CC4-5D6E-409C-BE32-E72D297353CC}">
              <c16:uniqueId val="{00000002-0F56-4124-BD64-66099F30527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F56-4124-BD64-66099F30527D}"/>
                </c:ext>
              </c:extLst>
            </c:dLbl>
            <c:dLbl>
              <c:idx val="1"/>
              <c:delete val="1"/>
              <c:extLst>
                <c:ext xmlns:c15="http://schemas.microsoft.com/office/drawing/2012/chart" uri="{CE6537A1-D6FC-4f65-9D91-7224C49458BB}"/>
                <c:ext xmlns:c16="http://schemas.microsoft.com/office/drawing/2014/chart" uri="{C3380CC4-5D6E-409C-BE32-E72D297353CC}">
                  <c16:uniqueId val="{00000004-0F56-4124-BD64-66099F30527D}"/>
                </c:ext>
              </c:extLst>
            </c:dLbl>
            <c:dLbl>
              <c:idx val="2"/>
              <c:delete val="1"/>
              <c:extLst>
                <c:ext xmlns:c15="http://schemas.microsoft.com/office/drawing/2012/chart" uri="{CE6537A1-D6FC-4f65-9D91-7224C49458BB}"/>
                <c:ext xmlns:c16="http://schemas.microsoft.com/office/drawing/2014/chart" uri="{C3380CC4-5D6E-409C-BE32-E72D297353CC}">
                  <c16:uniqueId val="{00000005-0F56-4124-BD64-66099F30527D}"/>
                </c:ext>
              </c:extLst>
            </c:dLbl>
            <c:dLbl>
              <c:idx val="3"/>
              <c:delete val="1"/>
              <c:extLst>
                <c:ext xmlns:c15="http://schemas.microsoft.com/office/drawing/2012/chart" uri="{CE6537A1-D6FC-4f65-9D91-7224C49458BB}"/>
                <c:ext xmlns:c16="http://schemas.microsoft.com/office/drawing/2014/chart" uri="{C3380CC4-5D6E-409C-BE32-E72D297353CC}">
                  <c16:uniqueId val="{00000006-0F56-4124-BD64-66099F30527D}"/>
                </c:ext>
              </c:extLst>
            </c:dLbl>
            <c:dLbl>
              <c:idx val="4"/>
              <c:delete val="1"/>
              <c:extLst>
                <c:ext xmlns:c15="http://schemas.microsoft.com/office/drawing/2012/chart" uri="{CE6537A1-D6FC-4f65-9D91-7224C49458BB}"/>
                <c:ext xmlns:c16="http://schemas.microsoft.com/office/drawing/2014/chart" uri="{C3380CC4-5D6E-409C-BE32-E72D297353CC}">
                  <c16:uniqueId val="{00000007-0F56-4124-BD64-66099F30527D}"/>
                </c:ext>
              </c:extLst>
            </c:dLbl>
            <c:dLbl>
              <c:idx val="5"/>
              <c:delete val="1"/>
              <c:extLst>
                <c:ext xmlns:c15="http://schemas.microsoft.com/office/drawing/2012/chart" uri="{CE6537A1-D6FC-4f65-9D91-7224C49458BB}"/>
                <c:ext xmlns:c16="http://schemas.microsoft.com/office/drawing/2014/chart" uri="{C3380CC4-5D6E-409C-BE32-E72D297353CC}">
                  <c16:uniqueId val="{00000008-0F56-4124-BD64-66099F30527D}"/>
                </c:ext>
              </c:extLst>
            </c:dLbl>
            <c:dLbl>
              <c:idx val="6"/>
              <c:delete val="1"/>
              <c:extLst>
                <c:ext xmlns:c15="http://schemas.microsoft.com/office/drawing/2012/chart" uri="{CE6537A1-D6FC-4f65-9D91-7224C49458BB}"/>
                <c:ext xmlns:c16="http://schemas.microsoft.com/office/drawing/2014/chart" uri="{C3380CC4-5D6E-409C-BE32-E72D297353CC}">
                  <c16:uniqueId val="{00000009-0F56-4124-BD64-66099F30527D}"/>
                </c:ext>
              </c:extLst>
            </c:dLbl>
            <c:dLbl>
              <c:idx val="7"/>
              <c:delete val="1"/>
              <c:extLst>
                <c:ext xmlns:c15="http://schemas.microsoft.com/office/drawing/2012/chart" uri="{CE6537A1-D6FC-4f65-9D91-7224C49458BB}"/>
                <c:ext xmlns:c16="http://schemas.microsoft.com/office/drawing/2014/chart" uri="{C3380CC4-5D6E-409C-BE32-E72D297353CC}">
                  <c16:uniqueId val="{0000000A-0F56-4124-BD64-66099F30527D}"/>
                </c:ext>
              </c:extLst>
            </c:dLbl>
            <c:dLbl>
              <c:idx val="8"/>
              <c:delete val="1"/>
              <c:extLst>
                <c:ext xmlns:c15="http://schemas.microsoft.com/office/drawing/2012/chart" uri="{CE6537A1-D6FC-4f65-9D91-7224C49458BB}"/>
                <c:ext xmlns:c16="http://schemas.microsoft.com/office/drawing/2014/chart" uri="{C3380CC4-5D6E-409C-BE32-E72D297353CC}">
                  <c16:uniqueId val="{0000000B-0F56-4124-BD64-66099F30527D}"/>
                </c:ext>
              </c:extLst>
            </c:dLbl>
            <c:dLbl>
              <c:idx val="9"/>
              <c:delete val="1"/>
              <c:extLst>
                <c:ext xmlns:c15="http://schemas.microsoft.com/office/drawing/2012/chart" uri="{CE6537A1-D6FC-4f65-9D91-7224C49458BB}"/>
                <c:ext xmlns:c16="http://schemas.microsoft.com/office/drawing/2014/chart" uri="{C3380CC4-5D6E-409C-BE32-E72D297353CC}">
                  <c16:uniqueId val="{0000000C-0F56-4124-BD64-66099F30527D}"/>
                </c:ext>
              </c:extLst>
            </c:dLbl>
            <c:dLbl>
              <c:idx val="10"/>
              <c:delete val="1"/>
              <c:extLst>
                <c:ext xmlns:c15="http://schemas.microsoft.com/office/drawing/2012/chart" uri="{CE6537A1-D6FC-4f65-9D91-7224C49458BB}"/>
                <c:ext xmlns:c16="http://schemas.microsoft.com/office/drawing/2014/chart" uri="{C3380CC4-5D6E-409C-BE32-E72D297353CC}">
                  <c16:uniqueId val="{0000000D-0F56-4124-BD64-66099F30527D}"/>
                </c:ext>
              </c:extLst>
            </c:dLbl>
            <c:dLbl>
              <c:idx val="11"/>
              <c:delete val="1"/>
              <c:extLst>
                <c:ext xmlns:c15="http://schemas.microsoft.com/office/drawing/2012/chart" uri="{CE6537A1-D6FC-4f65-9D91-7224C49458BB}"/>
                <c:ext xmlns:c16="http://schemas.microsoft.com/office/drawing/2014/chart" uri="{C3380CC4-5D6E-409C-BE32-E72D297353CC}">
                  <c16:uniqueId val="{0000000E-0F56-4124-BD64-66099F30527D}"/>
                </c:ext>
              </c:extLst>
            </c:dLbl>
            <c:dLbl>
              <c:idx val="12"/>
              <c:delete val="1"/>
              <c:extLst>
                <c:ext xmlns:c15="http://schemas.microsoft.com/office/drawing/2012/chart" uri="{CE6537A1-D6FC-4f65-9D91-7224C49458BB}"/>
                <c:ext xmlns:c16="http://schemas.microsoft.com/office/drawing/2014/chart" uri="{C3380CC4-5D6E-409C-BE32-E72D297353CC}">
                  <c16:uniqueId val="{0000000F-0F56-4124-BD64-66099F30527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F56-4124-BD64-66099F30527D}"/>
                </c:ext>
              </c:extLst>
            </c:dLbl>
            <c:dLbl>
              <c:idx val="14"/>
              <c:delete val="1"/>
              <c:extLst>
                <c:ext xmlns:c15="http://schemas.microsoft.com/office/drawing/2012/chart" uri="{CE6537A1-D6FC-4f65-9D91-7224C49458BB}"/>
                <c:ext xmlns:c16="http://schemas.microsoft.com/office/drawing/2014/chart" uri="{C3380CC4-5D6E-409C-BE32-E72D297353CC}">
                  <c16:uniqueId val="{00000011-0F56-4124-BD64-66099F30527D}"/>
                </c:ext>
              </c:extLst>
            </c:dLbl>
            <c:dLbl>
              <c:idx val="15"/>
              <c:delete val="1"/>
              <c:extLst>
                <c:ext xmlns:c15="http://schemas.microsoft.com/office/drawing/2012/chart" uri="{CE6537A1-D6FC-4f65-9D91-7224C49458BB}"/>
                <c:ext xmlns:c16="http://schemas.microsoft.com/office/drawing/2014/chart" uri="{C3380CC4-5D6E-409C-BE32-E72D297353CC}">
                  <c16:uniqueId val="{00000012-0F56-4124-BD64-66099F30527D}"/>
                </c:ext>
              </c:extLst>
            </c:dLbl>
            <c:dLbl>
              <c:idx val="16"/>
              <c:delete val="1"/>
              <c:extLst>
                <c:ext xmlns:c15="http://schemas.microsoft.com/office/drawing/2012/chart" uri="{CE6537A1-D6FC-4f65-9D91-7224C49458BB}"/>
                <c:ext xmlns:c16="http://schemas.microsoft.com/office/drawing/2014/chart" uri="{C3380CC4-5D6E-409C-BE32-E72D297353CC}">
                  <c16:uniqueId val="{00000013-0F56-4124-BD64-66099F30527D}"/>
                </c:ext>
              </c:extLst>
            </c:dLbl>
            <c:dLbl>
              <c:idx val="17"/>
              <c:delete val="1"/>
              <c:extLst>
                <c:ext xmlns:c15="http://schemas.microsoft.com/office/drawing/2012/chart" uri="{CE6537A1-D6FC-4f65-9D91-7224C49458BB}"/>
                <c:ext xmlns:c16="http://schemas.microsoft.com/office/drawing/2014/chart" uri="{C3380CC4-5D6E-409C-BE32-E72D297353CC}">
                  <c16:uniqueId val="{00000014-0F56-4124-BD64-66099F30527D}"/>
                </c:ext>
              </c:extLst>
            </c:dLbl>
            <c:dLbl>
              <c:idx val="18"/>
              <c:delete val="1"/>
              <c:extLst>
                <c:ext xmlns:c15="http://schemas.microsoft.com/office/drawing/2012/chart" uri="{CE6537A1-D6FC-4f65-9D91-7224C49458BB}"/>
                <c:ext xmlns:c16="http://schemas.microsoft.com/office/drawing/2014/chart" uri="{C3380CC4-5D6E-409C-BE32-E72D297353CC}">
                  <c16:uniqueId val="{00000015-0F56-4124-BD64-66099F30527D}"/>
                </c:ext>
              </c:extLst>
            </c:dLbl>
            <c:dLbl>
              <c:idx val="19"/>
              <c:delete val="1"/>
              <c:extLst>
                <c:ext xmlns:c15="http://schemas.microsoft.com/office/drawing/2012/chart" uri="{CE6537A1-D6FC-4f65-9D91-7224C49458BB}"/>
                <c:ext xmlns:c16="http://schemas.microsoft.com/office/drawing/2014/chart" uri="{C3380CC4-5D6E-409C-BE32-E72D297353CC}">
                  <c16:uniqueId val="{00000016-0F56-4124-BD64-66099F30527D}"/>
                </c:ext>
              </c:extLst>
            </c:dLbl>
            <c:dLbl>
              <c:idx val="20"/>
              <c:delete val="1"/>
              <c:extLst>
                <c:ext xmlns:c15="http://schemas.microsoft.com/office/drawing/2012/chart" uri="{CE6537A1-D6FC-4f65-9D91-7224C49458BB}"/>
                <c:ext xmlns:c16="http://schemas.microsoft.com/office/drawing/2014/chart" uri="{C3380CC4-5D6E-409C-BE32-E72D297353CC}">
                  <c16:uniqueId val="{00000017-0F56-4124-BD64-66099F30527D}"/>
                </c:ext>
              </c:extLst>
            </c:dLbl>
            <c:dLbl>
              <c:idx val="21"/>
              <c:delete val="1"/>
              <c:extLst>
                <c:ext xmlns:c15="http://schemas.microsoft.com/office/drawing/2012/chart" uri="{CE6537A1-D6FC-4f65-9D91-7224C49458BB}"/>
                <c:ext xmlns:c16="http://schemas.microsoft.com/office/drawing/2014/chart" uri="{C3380CC4-5D6E-409C-BE32-E72D297353CC}">
                  <c16:uniqueId val="{00000018-0F56-4124-BD64-66099F30527D}"/>
                </c:ext>
              </c:extLst>
            </c:dLbl>
            <c:dLbl>
              <c:idx val="22"/>
              <c:delete val="1"/>
              <c:extLst>
                <c:ext xmlns:c15="http://schemas.microsoft.com/office/drawing/2012/chart" uri="{CE6537A1-D6FC-4f65-9D91-7224C49458BB}"/>
                <c:ext xmlns:c16="http://schemas.microsoft.com/office/drawing/2014/chart" uri="{C3380CC4-5D6E-409C-BE32-E72D297353CC}">
                  <c16:uniqueId val="{00000019-0F56-4124-BD64-66099F30527D}"/>
                </c:ext>
              </c:extLst>
            </c:dLbl>
            <c:dLbl>
              <c:idx val="23"/>
              <c:delete val="1"/>
              <c:extLst>
                <c:ext xmlns:c15="http://schemas.microsoft.com/office/drawing/2012/chart" uri="{CE6537A1-D6FC-4f65-9D91-7224C49458BB}"/>
                <c:ext xmlns:c16="http://schemas.microsoft.com/office/drawing/2014/chart" uri="{C3380CC4-5D6E-409C-BE32-E72D297353CC}">
                  <c16:uniqueId val="{0000001A-0F56-4124-BD64-66099F30527D}"/>
                </c:ext>
              </c:extLst>
            </c:dLbl>
            <c:dLbl>
              <c:idx val="24"/>
              <c:delete val="1"/>
              <c:extLst>
                <c:ext xmlns:c15="http://schemas.microsoft.com/office/drawing/2012/chart" uri="{CE6537A1-D6FC-4f65-9D91-7224C49458BB}"/>
                <c:ext xmlns:c16="http://schemas.microsoft.com/office/drawing/2014/chart" uri="{C3380CC4-5D6E-409C-BE32-E72D297353CC}">
                  <c16:uniqueId val="{0000001B-0F56-4124-BD64-66099F30527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F56-4124-BD64-66099F30527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Germersheim (07334)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45768</v>
      </c>
      <c r="F11" s="238">
        <v>45673</v>
      </c>
      <c r="G11" s="238">
        <v>47037</v>
      </c>
      <c r="H11" s="238">
        <v>46072</v>
      </c>
      <c r="I11" s="265">
        <v>45374</v>
      </c>
      <c r="J11" s="263">
        <v>394</v>
      </c>
      <c r="K11" s="266">
        <v>0.86833869616961257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24.980335605663345</v>
      </c>
      <c r="E13" s="115">
        <v>11433</v>
      </c>
      <c r="F13" s="114">
        <v>11364</v>
      </c>
      <c r="G13" s="114">
        <v>12212</v>
      </c>
      <c r="H13" s="114">
        <v>12142</v>
      </c>
      <c r="I13" s="140">
        <v>11685</v>
      </c>
      <c r="J13" s="115">
        <v>-252</v>
      </c>
      <c r="K13" s="116">
        <v>-2.1566110397946083</v>
      </c>
    </row>
    <row r="14" spans="1:255" ht="14.1" customHeight="1" x14ac:dyDescent="0.2">
      <c r="A14" s="306" t="s">
        <v>230</v>
      </c>
      <c r="B14" s="307"/>
      <c r="C14" s="308"/>
      <c r="D14" s="113">
        <v>54.778447823807028</v>
      </c>
      <c r="E14" s="115">
        <v>25071</v>
      </c>
      <c r="F14" s="114">
        <v>25082</v>
      </c>
      <c r="G14" s="114">
        <v>25568</v>
      </c>
      <c r="H14" s="114">
        <v>24883</v>
      </c>
      <c r="I14" s="140">
        <v>24783</v>
      </c>
      <c r="J14" s="115">
        <v>288</v>
      </c>
      <c r="K14" s="116">
        <v>1.1620869144171408</v>
      </c>
    </row>
    <row r="15" spans="1:255" ht="14.1" customHeight="1" x14ac:dyDescent="0.2">
      <c r="A15" s="306" t="s">
        <v>231</v>
      </c>
      <c r="B15" s="307"/>
      <c r="C15" s="308"/>
      <c r="D15" s="113">
        <v>10.961807376332809</v>
      </c>
      <c r="E15" s="115">
        <v>5017</v>
      </c>
      <c r="F15" s="114">
        <v>4973</v>
      </c>
      <c r="G15" s="114">
        <v>5025</v>
      </c>
      <c r="H15" s="114">
        <v>4923</v>
      </c>
      <c r="I15" s="140">
        <v>4848</v>
      </c>
      <c r="J15" s="115">
        <v>169</v>
      </c>
      <c r="K15" s="116">
        <v>3.4859735973597359</v>
      </c>
    </row>
    <row r="16" spans="1:255" ht="14.1" customHeight="1" x14ac:dyDescent="0.2">
      <c r="A16" s="306" t="s">
        <v>232</v>
      </c>
      <c r="B16" s="307"/>
      <c r="C16" s="308"/>
      <c r="D16" s="113">
        <v>9.279409194196818</v>
      </c>
      <c r="E16" s="115">
        <v>4247</v>
      </c>
      <c r="F16" s="114">
        <v>4254</v>
      </c>
      <c r="G16" s="114">
        <v>4232</v>
      </c>
      <c r="H16" s="114">
        <v>4124</v>
      </c>
      <c r="I16" s="140">
        <v>4058</v>
      </c>
      <c r="J16" s="115">
        <v>189</v>
      </c>
      <c r="K16" s="116">
        <v>4.6574667323804828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0.98103478412864886</v>
      </c>
      <c r="E18" s="115">
        <v>449</v>
      </c>
      <c r="F18" s="114">
        <v>353</v>
      </c>
      <c r="G18" s="114">
        <v>641</v>
      </c>
      <c r="H18" s="114">
        <v>462</v>
      </c>
      <c r="I18" s="140">
        <v>400</v>
      </c>
      <c r="J18" s="115">
        <v>49</v>
      </c>
      <c r="K18" s="116">
        <v>12.25</v>
      </c>
    </row>
    <row r="19" spans="1:255" ht="14.1" customHeight="1" x14ac:dyDescent="0.2">
      <c r="A19" s="306" t="s">
        <v>235</v>
      </c>
      <c r="B19" s="307" t="s">
        <v>236</v>
      </c>
      <c r="C19" s="308"/>
      <c r="D19" s="113">
        <v>0.79531550428246811</v>
      </c>
      <c r="E19" s="115">
        <v>364</v>
      </c>
      <c r="F19" s="114">
        <v>268</v>
      </c>
      <c r="G19" s="114">
        <v>555</v>
      </c>
      <c r="H19" s="114">
        <v>372</v>
      </c>
      <c r="I19" s="140">
        <v>314</v>
      </c>
      <c r="J19" s="115">
        <v>50</v>
      </c>
      <c r="K19" s="116">
        <v>15.923566878980891</v>
      </c>
    </row>
    <row r="20" spans="1:255" ht="14.1" customHeight="1" x14ac:dyDescent="0.2">
      <c r="A20" s="306">
        <v>12</v>
      </c>
      <c r="B20" s="307" t="s">
        <v>237</v>
      </c>
      <c r="C20" s="308"/>
      <c r="D20" s="113">
        <v>0.73413738856843214</v>
      </c>
      <c r="E20" s="115">
        <v>336</v>
      </c>
      <c r="F20" s="114">
        <v>308</v>
      </c>
      <c r="G20" s="114">
        <v>327</v>
      </c>
      <c r="H20" s="114">
        <v>347</v>
      </c>
      <c r="I20" s="140">
        <v>331</v>
      </c>
      <c r="J20" s="115">
        <v>5</v>
      </c>
      <c r="K20" s="116">
        <v>1.5105740181268883</v>
      </c>
    </row>
    <row r="21" spans="1:255" ht="14.1" customHeight="1" x14ac:dyDescent="0.2">
      <c r="A21" s="306">
        <v>21</v>
      </c>
      <c r="B21" s="307" t="s">
        <v>238</v>
      </c>
      <c r="C21" s="308"/>
      <c r="D21" s="113">
        <v>0.47194546407970633</v>
      </c>
      <c r="E21" s="115">
        <v>216</v>
      </c>
      <c r="F21" s="114">
        <v>208</v>
      </c>
      <c r="G21" s="114">
        <v>215</v>
      </c>
      <c r="H21" s="114">
        <v>208</v>
      </c>
      <c r="I21" s="140">
        <v>202</v>
      </c>
      <c r="J21" s="115">
        <v>14</v>
      </c>
      <c r="K21" s="116">
        <v>6.9306930693069306</v>
      </c>
    </row>
    <row r="22" spans="1:255" ht="14.1" customHeight="1" x14ac:dyDescent="0.2">
      <c r="A22" s="306">
        <v>22</v>
      </c>
      <c r="B22" s="307" t="s">
        <v>239</v>
      </c>
      <c r="C22" s="308"/>
      <c r="D22" s="113">
        <v>2.5585561964691488</v>
      </c>
      <c r="E22" s="115">
        <v>1171</v>
      </c>
      <c r="F22" s="114">
        <v>1167</v>
      </c>
      <c r="G22" s="114">
        <v>1195</v>
      </c>
      <c r="H22" s="114">
        <v>1194</v>
      </c>
      <c r="I22" s="140">
        <v>1190</v>
      </c>
      <c r="J22" s="115">
        <v>-19</v>
      </c>
      <c r="K22" s="116">
        <v>-1.596638655462185</v>
      </c>
    </row>
    <row r="23" spans="1:255" ht="14.1" customHeight="1" x14ac:dyDescent="0.2">
      <c r="A23" s="306">
        <v>23</v>
      </c>
      <c r="B23" s="307" t="s">
        <v>240</v>
      </c>
      <c r="C23" s="308"/>
      <c r="D23" s="113">
        <v>0.74287711938472301</v>
      </c>
      <c r="E23" s="115">
        <v>340</v>
      </c>
      <c r="F23" s="114">
        <v>328</v>
      </c>
      <c r="G23" s="114">
        <v>334</v>
      </c>
      <c r="H23" s="114">
        <v>327</v>
      </c>
      <c r="I23" s="140">
        <v>334</v>
      </c>
      <c r="J23" s="115">
        <v>6</v>
      </c>
      <c r="K23" s="116">
        <v>1.7964071856287425</v>
      </c>
    </row>
    <row r="24" spans="1:255" ht="14.1" customHeight="1" x14ac:dyDescent="0.2">
      <c r="A24" s="306">
        <v>24</v>
      </c>
      <c r="B24" s="307" t="s">
        <v>241</v>
      </c>
      <c r="C24" s="308"/>
      <c r="D24" s="113">
        <v>3.9153994056983046</v>
      </c>
      <c r="E24" s="115">
        <v>1792</v>
      </c>
      <c r="F24" s="114">
        <v>1767</v>
      </c>
      <c r="G24" s="114">
        <v>1830</v>
      </c>
      <c r="H24" s="114">
        <v>1773</v>
      </c>
      <c r="I24" s="140">
        <v>1788</v>
      </c>
      <c r="J24" s="115">
        <v>4</v>
      </c>
      <c r="K24" s="116">
        <v>0.22371364653243847</v>
      </c>
    </row>
    <row r="25" spans="1:255" ht="14.1" customHeight="1" x14ac:dyDescent="0.2">
      <c r="A25" s="306">
        <v>25</v>
      </c>
      <c r="B25" s="307" t="s">
        <v>242</v>
      </c>
      <c r="C25" s="308"/>
      <c r="D25" s="113">
        <v>14.700227233001224</v>
      </c>
      <c r="E25" s="115">
        <v>6728</v>
      </c>
      <c r="F25" s="114">
        <v>6785</v>
      </c>
      <c r="G25" s="114">
        <v>6846</v>
      </c>
      <c r="H25" s="114">
        <v>6689</v>
      </c>
      <c r="I25" s="140">
        <v>6699</v>
      </c>
      <c r="J25" s="115">
        <v>29</v>
      </c>
      <c r="K25" s="116">
        <v>0.4329004329004329</v>
      </c>
    </row>
    <row r="26" spans="1:255" ht="14.1" customHeight="1" x14ac:dyDescent="0.2">
      <c r="A26" s="306">
        <v>26</v>
      </c>
      <c r="B26" s="307" t="s">
        <v>243</v>
      </c>
      <c r="C26" s="308"/>
      <c r="D26" s="113">
        <v>2.8032686593252927</v>
      </c>
      <c r="E26" s="115">
        <v>1283</v>
      </c>
      <c r="F26" s="114">
        <v>1285</v>
      </c>
      <c r="G26" s="114">
        <v>1310</v>
      </c>
      <c r="H26" s="114">
        <v>1228</v>
      </c>
      <c r="I26" s="140">
        <v>1241</v>
      </c>
      <c r="J26" s="115">
        <v>42</v>
      </c>
      <c r="K26" s="116">
        <v>3.3843674456083805</v>
      </c>
    </row>
    <row r="27" spans="1:255" ht="14.1" customHeight="1" x14ac:dyDescent="0.2">
      <c r="A27" s="306">
        <v>27</v>
      </c>
      <c r="B27" s="307" t="s">
        <v>244</v>
      </c>
      <c r="C27" s="308"/>
      <c r="D27" s="113">
        <v>8.3726621220066431</v>
      </c>
      <c r="E27" s="115">
        <v>3832</v>
      </c>
      <c r="F27" s="114">
        <v>3830</v>
      </c>
      <c r="G27" s="114">
        <v>3890</v>
      </c>
      <c r="H27" s="114">
        <v>3838</v>
      </c>
      <c r="I27" s="140">
        <v>3789</v>
      </c>
      <c r="J27" s="115">
        <v>43</v>
      </c>
      <c r="K27" s="116">
        <v>1.1348640802322512</v>
      </c>
    </row>
    <row r="28" spans="1:255" ht="14.1" customHeight="1" x14ac:dyDescent="0.2">
      <c r="A28" s="306">
        <v>28</v>
      </c>
      <c r="B28" s="307" t="s">
        <v>245</v>
      </c>
      <c r="C28" s="308"/>
      <c r="D28" s="113">
        <v>0.13546582765250831</v>
      </c>
      <c r="E28" s="115">
        <v>62</v>
      </c>
      <c r="F28" s="114">
        <v>66</v>
      </c>
      <c r="G28" s="114">
        <v>62</v>
      </c>
      <c r="H28" s="114">
        <v>61</v>
      </c>
      <c r="I28" s="140">
        <v>63</v>
      </c>
      <c r="J28" s="115">
        <v>-1</v>
      </c>
      <c r="K28" s="116">
        <v>-1.5873015873015872</v>
      </c>
    </row>
    <row r="29" spans="1:255" ht="14.1" customHeight="1" x14ac:dyDescent="0.2">
      <c r="A29" s="306">
        <v>29</v>
      </c>
      <c r="B29" s="307" t="s">
        <v>246</v>
      </c>
      <c r="C29" s="308"/>
      <c r="D29" s="113">
        <v>1.7195420381052264</v>
      </c>
      <c r="E29" s="115">
        <v>787</v>
      </c>
      <c r="F29" s="114">
        <v>791</v>
      </c>
      <c r="G29" s="114">
        <v>814</v>
      </c>
      <c r="H29" s="114">
        <v>806</v>
      </c>
      <c r="I29" s="140">
        <v>807</v>
      </c>
      <c r="J29" s="115">
        <v>-20</v>
      </c>
      <c r="K29" s="116">
        <v>-2.4783147459727384</v>
      </c>
    </row>
    <row r="30" spans="1:255" ht="14.1" customHeight="1" x14ac:dyDescent="0.2">
      <c r="A30" s="306" t="s">
        <v>247</v>
      </c>
      <c r="B30" s="307" t="s">
        <v>248</v>
      </c>
      <c r="C30" s="308"/>
      <c r="D30" s="113">
        <v>0.62052088795665095</v>
      </c>
      <c r="E30" s="115">
        <v>284</v>
      </c>
      <c r="F30" s="114">
        <v>280</v>
      </c>
      <c r="G30" s="114">
        <v>300</v>
      </c>
      <c r="H30" s="114">
        <v>295</v>
      </c>
      <c r="I30" s="140">
        <v>298</v>
      </c>
      <c r="J30" s="115">
        <v>-14</v>
      </c>
      <c r="K30" s="116">
        <v>-4.6979865771812079</v>
      </c>
    </row>
    <row r="31" spans="1:255" ht="14.1" customHeight="1" x14ac:dyDescent="0.2">
      <c r="A31" s="306" t="s">
        <v>249</v>
      </c>
      <c r="B31" s="307" t="s">
        <v>250</v>
      </c>
      <c r="C31" s="308"/>
      <c r="D31" s="113">
        <v>1.0247334382101032</v>
      </c>
      <c r="E31" s="115">
        <v>469</v>
      </c>
      <c r="F31" s="114">
        <v>478</v>
      </c>
      <c r="G31" s="114">
        <v>481</v>
      </c>
      <c r="H31" s="114">
        <v>480</v>
      </c>
      <c r="I31" s="140">
        <v>475</v>
      </c>
      <c r="J31" s="115">
        <v>-6</v>
      </c>
      <c r="K31" s="116">
        <v>-1.263157894736842</v>
      </c>
    </row>
    <row r="32" spans="1:255" ht="14.1" customHeight="1" x14ac:dyDescent="0.2">
      <c r="A32" s="306">
        <v>31</v>
      </c>
      <c r="B32" s="307" t="s">
        <v>251</v>
      </c>
      <c r="C32" s="308"/>
      <c r="D32" s="113">
        <v>0.33866456913127074</v>
      </c>
      <c r="E32" s="115">
        <v>155</v>
      </c>
      <c r="F32" s="114">
        <v>162</v>
      </c>
      <c r="G32" s="114">
        <v>165</v>
      </c>
      <c r="H32" s="114">
        <v>161</v>
      </c>
      <c r="I32" s="140">
        <v>154</v>
      </c>
      <c r="J32" s="115">
        <v>1</v>
      </c>
      <c r="K32" s="116">
        <v>0.64935064935064934</v>
      </c>
    </row>
    <row r="33" spans="1:11" ht="14.1" customHeight="1" x14ac:dyDescent="0.2">
      <c r="A33" s="306">
        <v>32</v>
      </c>
      <c r="B33" s="307" t="s">
        <v>252</v>
      </c>
      <c r="C33" s="308"/>
      <c r="D33" s="113">
        <v>1.8790421255025345</v>
      </c>
      <c r="E33" s="115">
        <v>860</v>
      </c>
      <c r="F33" s="114">
        <v>852</v>
      </c>
      <c r="G33" s="114">
        <v>883</v>
      </c>
      <c r="H33" s="114">
        <v>853</v>
      </c>
      <c r="I33" s="140">
        <v>861</v>
      </c>
      <c r="J33" s="115">
        <v>-1</v>
      </c>
      <c r="K33" s="116">
        <v>-0.11614401858304298</v>
      </c>
    </row>
    <row r="34" spans="1:11" ht="14.1" customHeight="1" x14ac:dyDescent="0.2">
      <c r="A34" s="306">
        <v>33</v>
      </c>
      <c r="B34" s="307" t="s">
        <v>253</v>
      </c>
      <c r="C34" s="308"/>
      <c r="D34" s="113">
        <v>0.87834294703723126</v>
      </c>
      <c r="E34" s="115">
        <v>402</v>
      </c>
      <c r="F34" s="114">
        <v>386</v>
      </c>
      <c r="G34" s="114">
        <v>411</v>
      </c>
      <c r="H34" s="114">
        <v>404</v>
      </c>
      <c r="I34" s="140">
        <v>392</v>
      </c>
      <c r="J34" s="115">
        <v>10</v>
      </c>
      <c r="K34" s="116">
        <v>2.5510204081632653</v>
      </c>
    </row>
    <row r="35" spans="1:11" ht="14.1" customHeight="1" x14ac:dyDescent="0.2">
      <c r="A35" s="306">
        <v>34</v>
      </c>
      <c r="B35" s="307" t="s">
        <v>254</v>
      </c>
      <c r="C35" s="308"/>
      <c r="D35" s="113">
        <v>1.5163432966264638</v>
      </c>
      <c r="E35" s="115">
        <v>694</v>
      </c>
      <c r="F35" s="114">
        <v>680</v>
      </c>
      <c r="G35" s="114">
        <v>684</v>
      </c>
      <c r="H35" s="114">
        <v>663</v>
      </c>
      <c r="I35" s="140">
        <v>661</v>
      </c>
      <c r="J35" s="115">
        <v>33</v>
      </c>
      <c r="K35" s="116">
        <v>4.9924357034795763</v>
      </c>
    </row>
    <row r="36" spans="1:11" ht="14.1" customHeight="1" x14ac:dyDescent="0.2">
      <c r="A36" s="306">
        <v>41</v>
      </c>
      <c r="B36" s="307" t="s">
        <v>255</v>
      </c>
      <c r="C36" s="308"/>
      <c r="D36" s="113">
        <v>0.30807551127425276</v>
      </c>
      <c r="E36" s="115">
        <v>141</v>
      </c>
      <c r="F36" s="114">
        <v>136</v>
      </c>
      <c r="G36" s="114">
        <v>136</v>
      </c>
      <c r="H36" s="114">
        <v>133</v>
      </c>
      <c r="I36" s="140">
        <v>132</v>
      </c>
      <c r="J36" s="115">
        <v>9</v>
      </c>
      <c r="K36" s="116">
        <v>6.8181818181818183</v>
      </c>
    </row>
    <row r="37" spans="1:11" ht="14.1" customHeight="1" x14ac:dyDescent="0.2">
      <c r="A37" s="306">
        <v>42</v>
      </c>
      <c r="B37" s="307" t="s">
        <v>256</v>
      </c>
      <c r="C37" s="308"/>
      <c r="D37" s="113">
        <v>0.14202062576472646</v>
      </c>
      <c r="E37" s="115">
        <v>65</v>
      </c>
      <c r="F37" s="114">
        <v>63</v>
      </c>
      <c r="G37" s="114">
        <v>61</v>
      </c>
      <c r="H37" s="114">
        <v>57</v>
      </c>
      <c r="I37" s="140">
        <v>57</v>
      </c>
      <c r="J37" s="115">
        <v>8</v>
      </c>
      <c r="K37" s="116">
        <v>14.035087719298245</v>
      </c>
    </row>
    <row r="38" spans="1:11" ht="14.1" customHeight="1" x14ac:dyDescent="0.2">
      <c r="A38" s="306">
        <v>43</v>
      </c>
      <c r="B38" s="307" t="s">
        <v>257</v>
      </c>
      <c r="C38" s="308"/>
      <c r="D38" s="113">
        <v>0.91548680300646745</v>
      </c>
      <c r="E38" s="115">
        <v>419</v>
      </c>
      <c r="F38" s="114">
        <v>420</v>
      </c>
      <c r="G38" s="114">
        <v>415</v>
      </c>
      <c r="H38" s="114">
        <v>408</v>
      </c>
      <c r="I38" s="140">
        <v>405</v>
      </c>
      <c r="J38" s="115">
        <v>14</v>
      </c>
      <c r="K38" s="116">
        <v>3.4567901234567899</v>
      </c>
    </row>
    <row r="39" spans="1:11" ht="14.1" customHeight="1" x14ac:dyDescent="0.2">
      <c r="A39" s="306">
        <v>51</v>
      </c>
      <c r="B39" s="307" t="s">
        <v>258</v>
      </c>
      <c r="C39" s="308"/>
      <c r="D39" s="113">
        <v>12.834294703723126</v>
      </c>
      <c r="E39" s="115">
        <v>5874</v>
      </c>
      <c r="F39" s="114">
        <v>5917</v>
      </c>
      <c r="G39" s="114">
        <v>6358</v>
      </c>
      <c r="H39" s="114">
        <v>6244</v>
      </c>
      <c r="I39" s="140">
        <v>6113</v>
      </c>
      <c r="J39" s="115">
        <v>-239</v>
      </c>
      <c r="K39" s="116">
        <v>-3.9097006379846229</v>
      </c>
    </row>
    <row r="40" spans="1:11" ht="14.1" customHeight="1" x14ac:dyDescent="0.2">
      <c r="A40" s="306" t="s">
        <v>259</v>
      </c>
      <c r="B40" s="307" t="s">
        <v>260</v>
      </c>
      <c r="C40" s="308"/>
      <c r="D40" s="113">
        <v>11.429382975004369</v>
      </c>
      <c r="E40" s="115">
        <v>5231</v>
      </c>
      <c r="F40" s="114">
        <v>5295</v>
      </c>
      <c r="G40" s="114">
        <v>5699</v>
      </c>
      <c r="H40" s="114">
        <v>5606</v>
      </c>
      <c r="I40" s="140">
        <v>5491</v>
      </c>
      <c r="J40" s="115">
        <v>-260</v>
      </c>
      <c r="K40" s="116">
        <v>-4.7350209433618646</v>
      </c>
    </row>
    <row r="41" spans="1:11" ht="14.1" customHeight="1" x14ac:dyDescent="0.2">
      <c r="A41" s="306"/>
      <c r="B41" s="307" t="s">
        <v>261</v>
      </c>
      <c r="C41" s="308"/>
      <c r="D41" s="113">
        <v>10.059430169550778</v>
      </c>
      <c r="E41" s="115">
        <v>4604</v>
      </c>
      <c r="F41" s="114">
        <v>4655</v>
      </c>
      <c r="G41" s="114">
        <v>5109</v>
      </c>
      <c r="H41" s="114">
        <v>5073</v>
      </c>
      <c r="I41" s="140">
        <v>5005</v>
      </c>
      <c r="J41" s="115">
        <v>-401</v>
      </c>
      <c r="K41" s="116">
        <v>-8.0119880119880111</v>
      </c>
    </row>
    <row r="42" spans="1:11" ht="14.1" customHeight="1" x14ac:dyDescent="0.2">
      <c r="A42" s="306">
        <v>52</v>
      </c>
      <c r="B42" s="307" t="s">
        <v>262</v>
      </c>
      <c r="C42" s="308"/>
      <c r="D42" s="113">
        <v>3.1703373536095087</v>
      </c>
      <c r="E42" s="115">
        <v>1451</v>
      </c>
      <c r="F42" s="114">
        <v>1456</v>
      </c>
      <c r="G42" s="114">
        <v>1489</v>
      </c>
      <c r="H42" s="114">
        <v>1481</v>
      </c>
      <c r="I42" s="140">
        <v>1481</v>
      </c>
      <c r="J42" s="115">
        <v>-30</v>
      </c>
      <c r="K42" s="116">
        <v>-2.0256583389601621</v>
      </c>
    </row>
    <row r="43" spans="1:11" ht="14.1" customHeight="1" x14ac:dyDescent="0.2">
      <c r="A43" s="306" t="s">
        <v>263</v>
      </c>
      <c r="B43" s="307" t="s">
        <v>264</v>
      </c>
      <c r="C43" s="308"/>
      <c r="D43" s="113">
        <v>2.2679601468274777</v>
      </c>
      <c r="E43" s="115">
        <v>1038</v>
      </c>
      <c r="F43" s="114">
        <v>1037</v>
      </c>
      <c r="G43" s="114">
        <v>1057</v>
      </c>
      <c r="H43" s="114">
        <v>1068</v>
      </c>
      <c r="I43" s="140">
        <v>1072</v>
      </c>
      <c r="J43" s="115">
        <v>-34</v>
      </c>
      <c r="K43" s="116">
        <v>-3.1716417910447761</v>
      </c>
    </row>
    <row r="44" spans="1:11" ht="14.1" customHeight="1" x14ac:dyDescent="0.2">
      <c r="A44" s="306">
        <v>53</v>
      </c>
      <c r="B44" s="307" t="s">
        <v>265</v>
      </c>
      <c r="C44" s="308"/>
      <c r="D44" s="113">
        <v>0.88926761055759485</v>
      </c>
      <c r="E44" s="115">
        <v>407</v>
      </c>
      <c r="F44" s="114">
        <v>417</v>
      </c>
      <c r="G44" s="114">
        <v>425</v>
      </c>
      <c r="H44" s="114">
        <v>426</v>
      </c>
      <c r="I44" s="140">
        <v>414</v>
      </c>
      <c r="J44" s="115">
        <v>-7</v>
      </c>
      <c r="K44" s="116">
        <v>-1.6908212560386473</v>
      </c>
    </row>
    <row r="45" spans="1:11" ht="14.1" customHeight="1" x14ac:dyDescent="0.2">
      <c r="A45" s="306" t="s">
        <v>266</v>
      </c>
      <c r="B45" s="307" t="s">
        <v>267</v>
      </c>
      <c r="C45" s="308"/>
      <c r="D45" s="113">
        <v>0.83682922565984963</v>
      </c>
      <c r="E45" s="115">
        <v>383</v>
      </c>
      <c r="F45" s="114">
        <v>390</v>
      </c>
      <c r="G45" s="114">
        <v>397</v>
      </c>
      <c r="H45" s="114">
        <v>400</v>
      </c>
      <c r="I45" s="140">
        <v>388</v>
      </c>
      <c r="J45" s="115">
        <v>-5</v>
      </c>
      <c r="K45" s="116">
        <v>-1.2886597938144331</v>
      </c>
    </row>
    <row r="46" spans="1:11" ht="14.1" customHeight="1" x14ac:dyDescent="0.2">
      <c r="A46" s="306">
        <v>54</v>
      </c>
      <c r="B46" s="307" t="s">
        <v>268</v>
      </c>
      <c r="C46" s="308"/>
      <c r="D46" s="113">
        <v>2.2548505506030416</v>
      </c>
      <c r="E46" s="115">
        <v>1032</v>
      </c>
      <c r="F46" s="114">
        <v>1002</v>
      </c>
      <c r="G46" s="114">
        <v>1020</v>
      </c>
      <c r="H46" s="114">
        <v>999</v>
      </c>
      <c r="I46" s="140">
        <v>998</v>
      </c>
      <c r="J46" s="115">
        <v>34</v>
      </c>
      <c r="K46" s="116">
        <v>3.4068136272545089</v>
      </c>
    </row>
    <row r="47" spans="1:11" ht="14.1" customHeight="1" x14ac:dyDescent="0.2">
      <c r="A47" s="306">
        <v>61</v>
      </c>
      <c r="B47" s="307" t="s">
        <v>269</v>
      </c>
      <c r="C47" s="308"/>
      <c r="D47" s="113">
        <v>2.0319874147876247</v>
      </c>
      <c r="E47" s="115">
        <v>930</v>
      </c>
      <c r="F47" s="114">
        <v>918</v>
      </c>
      <c r="G47" s="114">
        <v>919</v>
      </c>
      <c r="H47" s="114">
        <v>909</v>
      </c>
      <c r="I47" s="140">
        <v>863</v>
      </c>
      <c r="J47" s="115">
        <v>67</v>
      </c>
      <c r="K47" s="116">
        <v>7.7636152954808804</v>
      </c>
    </row>
    <row r="48" spans="1:11" ht="14.1" customHeight="1" x14ac:dyDescent="0.2">
      <c r="A48" s="306">
        <v>62</v>
      </c>
      <c r="B48" s="307" t="s">
        <v>270</v>
      </c>
      <c r="C48" s="308"/>
      <c r="D48" s="113">
        <v>5.3793043174270236</v>
      </c>
      <c r="E48" s="115">
        <v>2462</v>
      </c>
      <c r="F48" s="114">
        <v>2513</v>
      </c>
      <c r="G48" s="114">
        <v>2560</v>
      </c>
      <c r="H48" s="114">
        <v>2478</v>
      </c>
      <c r="I48" s="140">
        <v>2481</v>
      </c>
      <c r="J48" s="115">
        <v>-19</v>
      </c>
      <c r="K48" s="116">
        <v>-0.76582023377670294</v>
      </c>
    </row>
    <row r="49" spans="1:11" ht="14.1" customHeight="1" x14ac:dyDescent="0.2">
      <c r="A49" s="306">
        <v>63</v>
      </c>
      <c r="B49" s="307" t="s">
        <v>271</v>
      </c>
      <c r="C49" s="308"/>
      <c r="D49" s="113">
        <v>2.7857891976927109</v>
      </c>
      <c r="E49" s="115">
        <v>1275</v>
      </c>
      <c r="F49" s="114">
        <v>1313</v>
      </c>
      <c r="G49" s="114">
        <v>1456</v>
      </c>
      <c r="H49" s="114">
        <v>1623</v>
      </c>
      <c r="I49" s="140">
        <v>1333</v>
      </c>
      <c r="J49" s="115">
        <v>-58</v>
      </c>
      <c r="K49" s="116">
        <v>-4.3510877719429857</v>
      </c>
    </row>
    <row r="50" spans="1:11" ht="14.1" customHeight="1" x14ac:dyDescent="0.2">
      <c r="A50" s="306" t="s">
        <v>272</v>
      </c>
      <c r="B50" s="307" t="s">
        <v>273</v>
      </c>
      <c r="C50" s="308"/>
      <c r="D50" s="113">
        <v>0.1507603565810173</v>
      </c>
      <c r="E50" s="115">
        <v>69</v>
      </c>
      <c r="F50" s="114">
        <v>70</v>
      </c>
      <c r="G50" s="114">
        <v>69</v>
      </c>
      <c r="H50" s="114">
        <v>63</v>
      </c>
      <c r="I50" s="140">
        <v>61</v>
      </c>
      <c r="J50" s="115">
        <v>8</v>
      </c>
      <c r="K50" s="116">
        <v>13.114754098360656</v>
      </c>
    </row>
    <row r="51" spans="1:11" ht="14.1" customHeight="1" x14ac:dyDescent="0.2">
      <c r="A51" s="306" t="s">
        <v>274</v>
      </c>
      <c r="B51" s="307" t="s">
        <v>275</v>
      </c>
      <c r="C51" s="308"/>
      <c r="D51" s="113">
        <v>0.78439084076210452</v>
      </c>
      <c r="E51" s="115">
        <v>359</v>
      </c>
      <c r="F51" s="114">
        <v>351</v>
      </c>
      <c r="G51" s="114">
        <v>347</v>
      </c>
      <c r="H51" s="114">
        <v>352</v>
      </c>
      <c r="I51" s="140">
        <v>343</v>
      </c>
      <c r="J51" s="115">
        <v>16</v>
      </c>
      <c r="K51" s="116">
        <v>4.6647230320699711</v>
      </c>
    </row>
    <row r="52" spans="1:11" ht="14.1" customHeight="1" x14ac:dyDescent="0.2">
      <c r="A52" s="306">
        <v>71</v>
      </c>
      <c r="B52" s="307" t="s">
        <v>276</v>
      </c>
      <c r="C52" s="308"/>
      <c r="D52" s="113">
        <v>8.678552700576823</v>
      </c>
      <c r="E52" s="115">
        <v>3972</v>
      </c>
      <c r="F52" s="114">
        <v>3963</v>
      </c>
      <c r="G52" s="114">
        <v>3975</v>
      </c>
      <c r="H52" s="114">
        <v>3877</v>
      </c>
      <c r="I52" s="140">
        <v>3772</v>
      </c>
      <c r="J52" s="115">
        <v>200</v>
      </c>
      <c r="K52" s="116">
        <v>5.3022269353128317</v>
      </c>
    </row>
    <row r="53" spans="1:11" ht="14.1" customHeight="1" x14ac:dyDescent="0.2">
      <c r="A53" s="306" t="s">
        <v>277</v>
      </c>
      <c r="B53" s="307" t="s">
        <v>278</v>
      </c>
      <c r="C53" s="308"/>
      <c r="D53" s="113">
        <v>3.6553924139136513</v>
      </c>
      <c r="E53" s="115">
        <v>1673</v>
      </c>
      <c r="F53" s="114">
        <v>1648</v>
      </c>
      <c r="G53" s="114">
        <v>1653</v>
      </c>
      <c r="H53" s="114">
        <v>1580</v>
      </c>
      <c r="I53" s="140">
        <v>1554</v>
      </c>
      <c r="J53" s="115">
        <v>119</v>
      </c>
      <c r="K53" s="116">
        <v>7.6576576576576576</v>
      </c>
    </row>
    <row r="54" spans="1:11" ht="14.1" customHeight="1" x14ac:dyDescent="0.2">
      <c r="A54" s="306" t="s">
        <v>279</v>
      </c>
      <c r="B54" s="307" t="s">
        <v>280</v>
      </c>
      <c r="C54" s="308"/>
      <c r="D54" s="113">
        <v>4.1819611955951759</v>
      </c>
      <c r="E54" s="115">
        <v>1914</v>
      </c>
      <c r="F54" s="114">
        <v>1933</v>
      </c>
      <c r="G54" s="114">
        <v>1939</v>
      </c>
      <c r="H54" s="114">
        <v>1924</v>
      </c>
      <c r="I54" s="140">
        <v>1852</v>
      </c>
      <c r="J54" s="115">
        <v>62</v>
      </c>
      <c r="K54" s="116">
        <v>3.3477321814254859</v>
      </c>
    </row>
    <row r="55" spans="1:11" ht="14.1" customHeight="1" x14ac:dyDescent="0.2">
      <c r="A55" s="306">
        <v>72</v>
      </c>
      <c r="B55" s="307" t="s">
        <v>281</v>
      </c>
      <c r="C55" s="308"/>
      <c r="D55" s="113">
        <v>2.6983918895298027</v>
      </c>
      <c r="E55" s="115">
        <v>1235</v>
      </c>
      <c r="F55" s="114">
        <v>1244</v>
      </c>
      <c r="G55" s="114">
        <v>1268</v>
      </c>
      <c r="H55" s="114">
        <v>1247</v>
      </c>
      <c r="I55" s="140">
        <v>1248</v>
      </c>
      <c r="J55" s="115">
        <v>-13</v>
      </c>
      <c r="K55" s="116">
        <v>-1.0416666666666667</v>
      </c>
    </row>
    <row r="56" spans="1:11" ht="14.1" customHeight="1" x14ac:dyDescent="0.2">
      <c r="A56" s="306" t="s">
        <v>282</v>
      </c>
      <c r="B56" s="307" t="s">
        <v>283</v>
      </c>
      <c r="C56" s="308"/>
      <c r="D56" s="113">
        <v>1.1383499388218843</v>
      </c>
      <c r="E56" s="115">
        <v>521</v>
      </c>
      <c r="F56" s="114">
        <v>533</v>
      </c>
      <c r="G56" s="114">
        <v>548</v>
      </c>
      <c r="H56" s="114">
        <v>545</v>
      </c>
      <c r="I56" s="140">
        <v>557</v>
      </c>
      <c r="J56" s="115">
        <v>-36</v>
      </c>
      <c r="K56" s="116">
        <v>-6.4631956912028725</v>
      </c>
    </row>
    <row r="57" spans="1:11" ht="14.1" customHeight="1" x14ac:dyDescent="0.2">
      <c r="A57" s="306" t="s">
        <v>284</v>
      </c>
      <c r="B57" s="307" t="s">
        <v>285</v>
      </c>
      <c r="C57" s="308"/>
      <c r="D57" s="113">
        <v>1.1907883237196295</v>
      </c>
      <c r="E57" s="115">
        <v>545</v>
      </c>
      <c r="F57" s="114">
        <v>547</v>
      </c>
      <c r="G57" s="114">
        <v>556</v>
      </c>
      <c r="H57" s="114">
        <v>548</v>
      </c>
      <c r="I57" s="140">
        <v>539</v>
      </c>
      <c r="J57" s="115">
        <v>6</v>
      </c>
      <c r="K57" s="116">
        <v>1.1131725417439704</v>
      </c>
    </row>
    <row r="58" spans="1:11" ht="14.1" customHeight="1" x14ac:dyDescent="0.2">
      <c r="A58" s="306">
        <v>73</v>
      </c>
      <c r="B58" s="307" t="s">
        <v>286</v>
      </c>
      <c r="C58" s="308"/>
      <c r="D58" s="113">
        <v>2.6088096486628212</v>
      </c>
      <c r="E58" s="115">
        <v>1194</v>
      </c>
      <c r="F58" s="114">
        <v>1178</v>
      </c>
      <c r="G58" s="114">
        <v>1190</v>
      </c>
      <c r="H58" s="114">
        <v>1163</v>
      </c>
      <c r="I58" s="140">
        <v>1151</v>
      </c>
      <c r="J58" s="115">
        <v>43</v>
      </c>
      <c r="K58" s="116">
        <v>3.7358818418766289</v>
      </c>
    </row>
    <row r="59" spans="1:11" ht="14.1" customHeight="1" x14ac:dyDescent="0.2">
      <c r="A59" s="306" t="s">
        <v>287</v>
      </c>
      <c r="B59" s="307" t="s">
        <v>288</v>
      </c>
      <c r="C59" s="308"/>
      <c r="D59" s="113">
        <v>2.0953504632057331</v>
      </c>
      <c r="E59" s="115">
        <v>959</v>
      </c>
      <c r="F59" s="114">
        <v>941</v>
      </c>
      <c r="G59" s="114">
        <v>944</v>
      </c>
      <c r="H59" s="114">
        <v>928</v>
      </c>
      <c r="I59" s="140">
        <v>921</v>
      </c>
      <c r="J59" s="115">
        <v>38</v>
      </c>
      <c r="K59" s="116">
        <v>4.1259500542888166</v>
      </c>
    </row>
    <row r="60" spans="1:11" ht="14.1" customHeight="1" x14ac:dyDescent="0.2">
      <c r="A60" s="306">
        <v>81</v>
      </c>
      <c r="B60" s="307" t="s">
        <v>289</v>
      </c>
      <c r="C60" s="308"/>
      <c r="D60" s="113">
        <v>4.4397832546757563</v>
      </c>
      <c r="E60" s="115">
        <v>2032</v>
      </c>
      <c r="F60" s="114">
        <v>2017</v>
      </c>
      <c r="G60" s="114">
        <v>2026</v>
      </c>
      <c r="H60" s="114">
        <v>2001</v>
      </c>
      <c r="I60" s="140">
        <v>2013</v>
      </c>
      <c r="J60" s="115">
        <v>19</v>
      </c>
      <c r="K60" s="116">
        <v>0.94386487829110777</v>
      </c>
    </row>
    <row r="61" spans="1:11" ht="14.1" customHeight="1" x14ac:dyDescent="0.2">
      <c r="A61" s="306" t="s">
        <v>290</v>
      </c>
      <c r="B61" s="307" t="s">
        <v>291</v>
      </c>
      <c r="C61" s="308"/>
      <c r="D61" s="113">
        <v>1.6976927110644993</v>
      </c>
      <c r="E61" s="115">
        <v>777</v>
      </c>
      <c r="F61" s="114">
        <v>769</v>
      </c>
      <c r="G61" s="114">
        <v>778</v>
      </c>
      <c r="H61" s="114">
        <v>756</v>
      </c>
      <c r="I61" s="140">
        <v>759</v>
      </c>
      <c r="J61" s="115">
        <v>18</v>
      </c>
      <c r="K61" s="116">
        <v>2.3715415019762847</v>
      </c>
    </row>
    <row r="62" spans="1:11" ht="14.1" customHeight="1" x14ac:dyDescent="0.2">
      <c r="A62" s="306" t="s">
        <v>292</v>
      </c>
      <c r="B62" s="307" t="s">
        <v>293</v>
      </c>
      <c r="C62" s="308"/>
      <c r="D62" s="113">
        <v>1.385247334382101</v>
      </c>
      <c r="E62" s="115">
        <v>634</v>
      </c>
      <c r="F62" s="114">
        <v>630</v>
      </c>
      <c r="G62" s="114">
        <v>629</v>
      </c>
      <c r="H62" s="114">
        <v>630</v>
      </c>
      <c r="I62" s="140">
        <v>633</v>
      </c>
      <c r="J62" s="115">
        <v>1</v>
      </c>
      <c r="K62" s="116">
        <v>0.15797788309636651</v>
      </c>
    </row>
    <row r="63" spans="1:11" ht="14.1" customHeight="1" x14ac:dyDescent="0.2">
      <c r="A63" s="306"/>
      <c r="B63" s="307" t="s">
        <v>294</v>
      </c>
      <c r="C63" s="308"/>
      <c r="D63" s="113">
        <v>1.2366719105051565</v>
      </c>
      <c r="E63" s="115">
        <v>566</v>
      </c>
      <c r="F63" s="114">
        <v>561</v>
      </c>
      <c r="G63" s="114">
        <v>563</v>
      </c>
      <c r="H63" s="114">
        <v>562</v>
      </c>
      <c r="I63" s="140">
        <v>565</v>
      </c>
      <c r="J63" s="115">
        <v>1</v>
      </c>
      <c r="K63" s="116">
        <v>0.17699115044247787</v>
      </c>
    </row>
    <row r="64" spans="1:11" ht="14.1" customHeight="1" x14ac:dyDescent="0.2">
      <c r="A64" s="306" t="s">
        <v>295</v>
      </c>
      <c r="B64" s="307" t="s">
        <v>296</v>
      </c>
      <c r="C64" s="308"/>
      <c r="D64" s="113">
        <v>0.38236322321272503</v>
      </c>
      <c r="E64" s="115">
        <v>175</v>
      </c>
      <c r="F64" s="114">
        <v>178</v>
      </c>
      <c r="G64" s="114">
        <v>180</v>
      </c>
      <c r="H64" s="114">
        <v>186</v>
      </c>
      <c r="I64" s="140">
        <v>188</v>
      </c>
      <c r="J64" s="115">
        <v>-13</v>
      </c>
      <c r="K64" s="116">
        <v>-6.9148936170212769</v>
      </c>
    </row>
    <row r="65" spans="1:11" ht="14.1" customHeight="1" x14ac:dyDescent="0.2">
      <c r="A65" s="306" t="s">
        <v>297</v>
      </c>
      <c r="B65" s="307" t="s">
        <v>298</v>
      </c>
      <c r="C65" s="308"/>
      <c r="D65" s="113">
        <v>0.39984268484530677</v>
      </c>
      <c r="E65" s="115">
        <v>183</v>
      </c>
      <c r="F65" s="114">
        <v>177</v>
      </c>
      <c r="G65" s="114">
        <v>178</v>
      </c>
      <c r="H65" s="114">
        <v>170</v>
      </c>
      <c r="I65" s="140">
        <v>175</v>
      </c>
      <c r="J65" s="115">
        <v>8</v>
      </c>
      <c r="K65" s="116">
        <v>4.5714285714285712</v>
      </c>
    </row>
    <row r="66" spans="1:11" ht="14.1" customHeight="1" x14ac:dyDescent="0.2">
      <c r="A66" s="306">
        <v>82</v>
      </c>
      <c r="B66" s="307" t="s">
        <v>299</v>
      </c>
      <c r="C66" s="308"/>
      <c r="D66" s="113">
        <v>1.9533298374410069</v>
      </c>
      <c r="E66" s="115">
        <v>894</v>
      </c>
      <c r="F66" s="114">
        <v>897</v>
      </c>
      <c r="G66" s="114">
        <v>896</v>
      </c>
      <c r="H66" s="114">
        <v>822</v>
      </c>
      <c r="I66" s="140">
        <v>838</v>
      </c>
      <c r="J66" s="115">
        <v>56</v>
      </c>
      <c r="K66" s="116">
        <v>6.6825775656324584</v>
      </c>
    </row>
    <row r="67" spans="1:11" ht="14.1" customHeight="1" x14ac:dyDescent="0.2">
      <c r="A67" s="306" t="s">
        <v>300</v>
      </c>
      <c r="B67" s="307" t="s">
        <v>301</v>
      </c>
      <c r="C67" s="308"/>
      <c r="D67" s="113">
        <v>1.1733088620870478</v>
      </c>
      <c r="E67" s="115">
        <v>537</v>
      </c>
      <c r="F67" s="114">
        <v>532</v>
      </c>
      <c r="G67" s="114">
        <v>526</v>
      </c>
      <c r="H67" s="114">
        <v>463</v>
      </c>
      <c r="I67" s="140">
        <v>471</v>
      </c>
      <c r="J67" s="115">
        <v>66</v>
      </c>
      <c r="K67" s="116">
        <v>14.012738853503185</v>
      </c>
    </row>
    <row r="68" spans="1:11" ht="14.1" customHeight="1" x14ac:dyDescent="0.2">
      <c r="A68" s="306" t="s">
        <v>302</v>
      </c>
      <c r="B68" s="307" t="s">
        <v>303</v>
      </c>
      <c r="C68" s="308"/>
      <c r="D68" s="113">
        <v>0.48287012760006992</v>
      </c>
      <c r="E68" s="115">
        <v>221</v>
      </c>
      <c r="F68" s="114">
        <v>224</v>
      </c>
      <c r="G68" s="114">
        <v>228</v>
      </c>
      <c r="H68" s="114">
        <v>218</v>
      </c>
      <c r="I68" s="140">
        <v>227</v>
      </c>
      <c r="J68" s="115">
        <v>-6</v>
      </c>
      <c r="K68" s="116">
        <v>-2.643171806167401</v>
      </c>
    </row>
    <row r="69" spans="1:11" ht="14.1" customHeight="1" x14ac:dyDescent="0.2">
      <c r="A69" s="306">
        <v>83</v>
      </c>
      <c r="B69" s="307" t="s">
        <v>304</v>
      </c>
      <c r="C69" s="308"/>
      <c r="D69" s="113">
        <v>5.0231602866631704</v>
      </c>
      <c r="E69" s="115">
        <v>2299</v>
      </c>
      <c r="F69" s="114">
        <v>2280</v>
      </c>
      <c r="G69" s="114">
        <v>2258</v>
      </c>
      <c r="H69" s="114">
        <v>2237</v>
      </c>
      <c r="I69" s="140">
        <v>2230</v>
      </c>
      <c r="J69" s="115">
        <v>69</v>
      </c>
      <c r="K69" s="116">
        <v>3.094170403587444</v>
      </c>
    </row>
    <row r="70" spans="1:11" ht="14.1" customHeight="1" x14ac:dyDescent="0.2">
      <c r="A70" s="306" t="s">
        <v>305</v>
      </c>
      <c r="B70" s="307" t="s">
        <v>306</v>
      </c>
      <c r="C70" s="308"/>
      <c r="D70" s="113">
        <v>4.4791120433490645</v>
      </c>
      <c r="E70" s="115">
        <v>2050</v>
      </c>
      <c r="F70" s="114">
        <v>2033</v>
      </c>
      <c r="G70" s="114">
        <v>2015</v>
      </c>
      <c r="H70" s="114">
        <v>1989</v>
      </c>
      <c r="I70" s="140">
        <v>1985</v>
      </c>
      <c r="J70" s="115">
        <v>65</v>
      </c>
      <c r="K70" s="116">
        <v>3.2745591939546599</v>
      </c>
    </row>
    <row r="71" spans="1:11" ht="14.1" customHeight="1" x14ac:dyDescent="0.2">
      <c r="A71" s="306"/>
      <c r="B71" s="307" t="s">
        <v>307</v>
      </c>
      <c r="C71" s="308"/>
      <c r="D71" s="113">
        <v>2.9583988813144555</v>
      </c>
      <c r="E71" s="115">
        <v>1354</v>
      </c>
      <c r="F71" s="114">
        <v>1336</v>
      </c>
      <c r="G71" s="114">
        <v>1331</v>
      </c>
      <c r="H71" s="114">
        <v>1314</v>
      </c>
      <c r="I71" s="140">
        <v>1311</v>
      </c>
      <c r="J71" s="115">
        <v>43</v>
      </c>
      <c r="K71" s="116">
        <v>3.2799389778794814</v>
      </c>
    </row>
    <row r="72" spans="1:11" ht="14.1" customHeight="1" x14ac:dyDescent="0.2">
      <c r="A72" s="306">
        <v>84</v>
      </c>
      <c r="B72" s="307" t="s">
        <v>308</v>
      </c>
      <c r="C72" s="308"/>
      <c r="D72" s="113">
        <v>1.1055759482607936</v>
      </c>
      <c r="E72" s="115">
        <v>506</v>
      </c>
      <c r="F72" s="114">
        <v>497</v>
      </c>
      <c r="G72" s="114">
        <v>493</v>
      </c>
      <c r="H72" s="114">
        <v>500</v>
      </c>
      <c r="I72" s="140">
        <v>515</v>
      </c>
      <c r="J72" s="115">
        <v>-9</v>
      </c>
      <c r="K72" s="116">
        <v>-1.7475728155339805</v>
      </c>
    </row>
    <row r="73" spans="1:11" ht="14.1" customHeight="1" x14ac:dyDescent="0.2">
      <c r="A73" s="306" t="s">
        <v>309</v>
      </c>
      <c r="B73" s="307" t="s">
        <v>310</v>
      </c>
      <c r="C73" s="308"/>
      <c r="D73" s="113">
        <v>0.43043174270232476</v>
      </c>
      <c r="E73" s="115">
        <v>197</v>
      </c>
      <c r="F73" s="114">
        <v>187</v>
      </c>
      <c r="G73" s="114">
        <v>182</v>
      </c>
      <c r="H73" s="114">
        <v>184</v>
      </c>
      <c r="I73" s="140">
        <v>200</v>
      </c>
      <c r="J73" s="115">
        <v>-3</v>
      </c>
      <c r="K73" s="116">
        <v>-1.5</v>
      </c>
    </row>
    <row r="74" spans="1:11" ht="14.1" customHeight="1" x14ac:dyDescent="0.2">
      <c r="A74" s="306" t="s">
        <v>311</v>
      </c>
      <c r="B74" s="307" t="s">
        <v>312</v>
      </c>
      <c r="C74" s="308"/>
      <c r="D74" s="113">
        <v>0.20538367418283518</v>
      </c>
      <c r="E74" s="115">
        <v>94</v>
      </c>
      <c r="F74" s="114">
        <v>95</v>
      </c>
      <c r="G74" s="114">
        <v>95</v>
      </c>
      <c r="H74" s="114">
        <v>94</v>
      </c>
      <c r="I74" s="140">
        <v>91</v>
      </c>
      <c r="J74" s="115">
        <v>3</v>
      </c>
      <c r="K74" s="116">
        <v>3.2967032967032965</v>
      </c>
    </row>
    <row r="75" spans="1:11" ht="14.1" customHeight="1" x14ac:dyDescent="0.2">
      <c r="A75" s="306" t="s">
        <v>313</v>
      </c>
      <c r="B75" s="307" t="s">
        <v>314</v>
      </c>
      <c r="C75" s="308"/>
      <c r="D75" s="113">
        <v>0.27311658800908933</v>
      </c>
      <c r="E75" s="115">
        <v>125</v>
      </c>
      <c r="F75" s="114">
        <v>127</v>
      </c>
      <c r="G75" s="114">
        <v>125</v>
      </c>
      <c r="H75" s="114">
        <v>119</v>
      </c>
      <c r="I75" s="140">
        <v>122</v>
      </c>
      <c r="J75" s="115">
        <v>3</v>
      </c>
      <c r="K75" s="116">
        <v>2.459016393442623</v>
      </c>
    </row>
    <row r="76" spans="1:11" ht="14.1" customHeight="1" x14ac:dyDescent="0.2">
      <c r="A76" s="306">
        <v>91</v>
      </c>
      <c r="B76" s="307" t="s">
        <v>315</v>
      </c>
      <c r="C76" s="308"/>
      <c r="D76" s="113">
        <v>0.1660548855095263</v>
      </c>
      <c r="E76" s="115">
        <v>76</v>
      </c>
      <c r="F76" s="114">
        <v>76</v>
      </c>
      <c r="G76" s="114">
        <v>88</v>
      </c>
      <c r="H76" s="114">
        <v>74</v>
      </c>
      <c r="I76" s="140">
        <v>80</v>
      </c>
      <c r="J76" s="115">
        <v>-4</v>
      </c>
      <c r="K76" s="116">
        <v>-5</v>
      </c>
    </row>
    <row r="77" spans="1:11" ht="14.1" customHeight="1" x14ac:dyDescent="0.2">
      <c r="A77" s="306">
        <v>92</v>
      </c>
      <c r="B77" s="307" t="s">
        <v>316</v>
      </c>
      <c r="C77" s="308"/>
      <c r="D77" s="113">
        <v>0.75817164831323192</v>
      </c>
      <c r="E77" s="115">
        <v>347</v>
      </c>
      <c r="F77" s="114">
        <v>349</v>
      </c>
      <c r="G77" s="114">
        <v>348</v>
      </c>
      <c r="H77" s="114">
        <v>331</v>
      </c>
      <c r="I77" s="140">
        <v>286</v>
      </c>
      <c r="J77" s="115">
        <v>61</v>
      </c>
      <c r="K77" s="116">
        <v>21.32867132867133</v>
      </c>
    </row>
    <row r="78" spans="1:11" ht="14.1" customHeight="1" x14ac:dyDescent="0.2">
      <c r="A78" s="306">
        <v>93</v>
      </c>
      <c r="B78" s="307" t="s">
        <v>317</v>
      </c>
      <c r="C78" s="308"/>
      <c r="D78" s="113">
        <v>8.0842510050690444E-2</v>
      </c>
      <c r="E78" s="115">
        <v>37</v>
      </c>
      <c r="F78" s="114">
        <v>36</v>
      </c>
      <c r="G78" s="114">
        <v>35</v>
      </c>
      <c r="H78" s="114">
        <v>34</v>
      </c>
      <c r="I78" s="140">
        <v>40</v>
      </c>
      <c r="J78" s="115">
        <v>-3</v>
      </c>
      <c r="K78" s="116">
        <v>-7.5</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9850</v>
      </c>
      <c r="E12" s="114">
        <v>10075</v>
      </c>
      <c r="F12" s="114">
        <v>10169</v>
      </c>
      <c r="G12" s="114">
        <v>10224</v>
      </c>
      <c r="H12" s="140">
        <v>10161</v>
      </c>
      <c r="I12" s="115">
        <v>-311</v>
      </c>
      <c r="J12" s="116">
        <v>-3.0607223698454877</v>
      </c>
      <c r="K12"/>
      <c r="L12"/>
      <c r="M12"/>
      <c r="N12"/>
      <c r="O12"/>
      <c r="P12"/>
    </row>
    <row r="13" spans="1:16" s="110" customFormat="1" ht="14.45" customHeight="1" x14ac:dyDescent="0.2">
      <c r="A13" s="120" t="s">
        <v>105</v>
      </c>
      <c r="B13" s="119" t="s">
        <v>106</v>
      </c>
      <c r="C13" s="113">
        <v>40.091370558375637</v>
      </c>
      <c r="D13" s="115">
        <v>3949</v>
      </c>
      <c r="E13" s="114">
        <v>3999</v>
      </c>
      <c r="F13" s="114">
        <v>4054</v>
      </c>
      <c r="G13" s="114">
        <v>4013</v>
      </c>
      <c r="H13" s="140">
        <v>3966</v>
      </c>
      <c r="I13" s="115">
        <v>-17</v>
      </c>
      <c r="J13" s="116">
        <v>-0.42864346949067073</v>
      </c>
      <c r="K13"/>
      <c r="L13"/>
      <c r="M13"/>
      <c r="N13"/>
      <c r="O13"/>
      <c r="P13"/>
    </row>
    <row r="14" spans="1:16" s="110" customFormat="1" ht="14.45" customHeight="1" x14ac:dyDescent="0.2">
      <c r="A14" s="120"/>
      <c r="B14" s="119" t="s">
        <v>107</v>
      </c>
      <c r="C14" s="113">
        <v>59.908629441624363</v>
      </c>
      <c r="D14" s="115">
        <v>5901</v>
      </c>
      <c r="E14" s="114">
        <v>6076</v>
      </c>
      <c r="F14" s="114">
        <v>6115</v>
      </c>
      <c r="G14" s="114">
        <v>6211</v>
      </c>
      <c r="H14" s="140">
        <v>6195</v>
      </c>
      <c r="I14" s="115">
        <v>-294</v>
      </c>
      <c r="J14" s="116">
        <v>-4.7457627118644066</v>
      </c>
      <c r="K14"/>
      <c r="L14"/>
      <c r="M14"/>
      <c r="N14"/>
      <c r="O14"/>
      <c r="P14"/>
    </row>
    <row r="15" spans="1:16" s="110" customFormat="1" ht="14.45" customHeight="1" x14ac:dyDescent="0.2">
      <c r="A15" s="118" t="s">
        <v>105</v>
      </c>
      <c r="B15" s="121" t="s">
        <v>108</v>
      </c>
      <c r="C15" s="113">
        <v>13.979695431472081</v>
      </c>
      <c r="D15" s="115">
        <v>1377</v>
      </c>
      <c r="E15" s="114">
        <v>1447</v>
      </c>
      <c r="F15" s="114">
        <v>1494</v>
      </c>
      <c r="G15" s="114">
        <v>1582</v>
      </c>
      <c r="H15" s="140">
        <v>1535</v>
      </c>
      <c r="I15" s="115">
        <v>-158</v>
      </c>
      <c r="J15" s="116">
        <v>-10.29315960912052</v>
      </c>
      <c r="K15"/>
      <c r="L15"/>
      <c r="M15"/>
      <c r="N15"/>
      <c r="O15"/>
      <c r="P15"/>
    </row>
    <row r="16" spans="1:16" s="110" customFormat="1" ht="14.45" customHeight="1" x14ac:dyDescent="0.2">
      <c r="A16" s="118"/>
      <c r="B16" s="121" t="s">
        <v>109</v>
      </c>
      <c r="C16" s="113">
        <v>49.817258883248734</v>
      </c>
      <c r="D16" s="115">
        <v>4907</v>
      </c>
      <c r="E16" s="114">
        <v>5002</v>
      </c>
      <c r="F16" s="114">
        <v>5028</v>
      </c>
      <c r="G16" s="114">
        <v>5050</v>
      </c>
      <c r="H16" s="140">
        <v>5076</v>
      </c>
      <c r="I16" s="115">
        <v>-169</v>
      </c>
      <c r="J16" s="116">
        <v>-3.3293932230102441</v>
      </c>
      <c r="K16"/>
      <c r="L16"/>
      <c r="M16"/>
      <c r="N16"/>
      <c r="O16"/>
      <c r="P16"/>
    </row>
    <row r="17" spans="1:16" s="110" customFormat="1" ht="14.45" customHeight="1" x14ac:dyDescent="0.2">
      <c r="A17" s="118"/>
      <c r="B17" s="121" t="s">
        <v>110</v>
      </c>
      <c r="C17" s="113">
        <v>20.152284263959391</v>
      </c>
      <c r="D17" s="115">
        <v>1985</v>
      </c>
      <c r="E17" s="114">
        <v>2032</v>
      </c>
      <c r="F17" s="114">
        <v>2072</v>
      </c>
      <c r="G17" s="114">
        <v>2043</v>
      </c>
      <c r="H17" s="140">
        <v>2018</v>
      </c>
      <c r="I17" s="115">
        <v>-33</v>
      </c>
      <c r="J17" s="116">
        <v>-1.6352824578790881</v>
      </c>
      <c r="K17"/>
      <c r="L17"/>
      <c r="M17"/>
      <c r="N17"/>
      <c r="O17"/>
      <c r="P17"/>
    </row>
    <row r="18" spans="1:16" s="110" customFormat="1" ht="14.45" customHeight="1" x14ac:dyDescent="0.2">
      <c r="A18" s="120"/>
      <c r="B18" s="121" t="s">
        <v>111</v>
      </c>
      <c r="C18" s="113">
        <v>16.050761421319798</v>
      </c>
      <c r="D18" s="115">
        <v>1581</v>
      </c>
      <c r="E18" s="114">
        <v>1594</v>
      </c>
      <c r="F18" s="114">
        <v>1575</v>
      </c>
      <c r="G18" s="114">
        <v>1549</v>
      </c>
      <c r="H18" s="140">
        <v>1532</v>
      </c>
      <c r="I18" s="115">
        <v>49</v>
      </c>
      <c r="J18" s="116">
        <v>3.1984334203655354</v>
      </c>
      <c r="K18"/>
      <c r="L18"/>
      <c r="M18"/>
      <c r="N18"/>
      <c r="O18"/>
      <c r="P18"/>
    </row>
    <row r="19" spans="1:16" s="110" customFormat="1" ht="14.45" customHeight="1" x14ac:dyDescent="0.2">
      <c r="A19" s="120"/>
      <c r="B19" s="121" t="s">
        <v>112</v>
      </c>
      <c r="C19" s="113">
        <v>1.5228426395939085</v>
      </c>
      <c r="D19" s="115">
        <v>150</v>
      </c>
      <c r="E19" s="114">
        <v>145</v>
      </c>
      <c r="F19" s="114">
        <v>147</v>
      </c>
      <c r="G19" s="114">
        <v>143</v>
      </c>
      <c r="H19" s="140">
        <v>146</v>
      </c>
      <c r="I19" s="115">
        <v>4</v>
      </c>
      <c r="J19" s="116">
        <v>2.7397260273972601</v>
      </c>
      <c r="K19"/>
      <c r="L19"/>
      <c r="M19"/>
      <c r="N19"/>
      <c r="O19"/>
      <c r="P19"/>
    </row>
    <row r="20" spans="1:16" s="110" customFormat="1" ht="14.45" customHeight="1" x14ac:dyDescent="0.2">
      <c r="A20" s="120" t="s">
        <v>113</v>
      </c>
      <c r="B20" s="119" t="s">
        <v>116</v>
      </c>
      <c r="C20" s="113">
        <v>86.101522842639596</v>
      </c>
      <c r="D20" s="115">
        <v>8481</v>
      </c>
      <c r="E20" s="114">
        <v>8695</v>
      </c>
      <c r="F20" s="114">
        <v>8792</v>
      </c>
      <c r="G20" s="114">
        <v>8866</v>
      </c>
      <c r="H20" s="140">
        <v>8809</v>
      </c>
      <c r="I20" s="115">
        <v>-328</v>
      </c>
      <c r="J20" s="116">
        <v>-3.723464638437961</v>
      </c>
      <c r="K20"/>
      <c r="L20"/>
      <c r="M20"/>
      <c r="N20"/>
      <c r="O20"/>
      <c r="P20"/>
    </row>
    <row r="21" spans="1:16" s="110" customFormat="1" ht="14.45" customHeight="1" x14ac:dyDescent="0.2">
      <c r="A21" s="123"/>
      <c r="B21" s="124" t="s">
        <v>117</v>
      </c>
      <c r="C21" s="125">
        <v>13.664974619289341</v>
      </c>
      <c r="D21" s="143">
        <v>1346</v>
      </c>
      <c r="E21" s="144">
        <v>1365</v>
      </c>
      <c r="F21" s="144">
        <v>1358</v>
      </c>
      <c r="G21" s="144">
        <v>1340</v>
      </c>
      <c r="H21" s="145">
        <v>1332</v>
      </c>
      <c r="I21" s="143">
        <v>14</v>
      </c>
      <c r="J21" s="146">
        <v>1.0510510510510511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11683</v>
      </c>
      <c r="E56" s="114">
        <v>12049</v>
      </c>
      <c r="F56" s="114">
        <v>12138</v>
      </c>
      <c r="G56" s="114">
        <v>12230</v>
      </c>
      <c r="H56" s="140">
        <v>12087</v>
      </c>
      <c r="I56" s="115">
        <v>-404</v>
      </c>
      <c r="J56" s="116">
        <v>-3.3424340200215106</v>
      </c>
      <c r="K56"/>
      <c r="L56"/>
      <c r="M56"/>
      <c r="N56"/>
      <c r="O56"/>
      <c r="P56"/>
    </row>
    <row r="57" spans="1:16" s="110" customFormat="1" ht="14.45" customHeight="1" x14ac:dyDescent="0.2">
      <c r="A57" s="120" t="s">
        <v>105</v>
      </c>
      <c r="B57" s="119" t="s">
        <v>106</v>
      </c>
      <c r="C57" s="113">
        <v>40.186595908585126</v>
      </c>
      <c r="D57" s="115">
        <v>4695</v>
      </c>
      <c r="E57" s="114">
        <v>4760</v>
      </c>
      <c r="F57" s="114">
        <v>4815</v>
      </c>
      <c r="G57" s="114">
        <v>4783</v>
      </c>
      <c r="H57" s="140">
        <v>4702</v>
      </c>
      <c r="I57" s="115">
        <v>-7</v>
      </c>
      <c r="J57" s="116">
        <v>-0.14887282007656316</v>
      </c>
    </row>
    <row r="58" spans="1:16" s="110" customFormat="1" ht="14.45" customHeight="1" x14ac:dyDescent="0.2">
      <c r="A58" s="120"/>
      <c r="B58" s="119" t="s">
        <v>107</v>
      </c>
      <c r="C58" s="113">
        <v>59.813404091414874</v>
      </c>
      <c r="D58" s="115">
        <v>6988</v>
      </c>
      <c r="E58" s="114">
        <v>7289</v>
      </c>
      <c r="F58" s="114">
        <v>7323</v>
      </c>
      <c r="G58" s="114">
        <v>7447</v>
      </c>
      <c r="H58" s="140">
        <v>7385</v>
      </c>
      <c r="I58" s="115">
        <v>-397</v>
      </c>
      <c r="J58" s="116">
        <v>-5.3757616790792149</v>
      </c>
    </row>
    <row r="59" spans="1:16" s="110" customFormat="1" ht="14.45" customHeight="1" x14ac:dyDescent="0.2">
      <c r="A59" s="118" t="s">
        <v>105</v>
      </c>
      <c r="B59" s="121" t="s">
        <v>108</v>
      </c>
      <c r="C59" s="113">
        <v>14.876316014722246</v>
      </c>
      <c r="D59" s="115">
        <v>1738</v>
      </c>
      <c r="E59" s="114">
        <v>1821</v>
      </c>
      <c r="F59" s="114">
        <v>1852</v>
      </c>
      <c r="G59" s="114">
        <v>1978</v>
      </c>
      <c r="H59" s="140">
        <v>1913</v>
      </c>
      <c r="I59" s="115">
        <v>-175</v>
      </c>
      <c r="J59" s="116">
        <v>-9.1479351803450086</v>
      </c>
    </row>
    <row r="60" spans="1:16" s="110" customFormat="1" ht="14.45" customHeight="1" x14ac:dyDescent="0.2">
      <c r="A60" s="118"/>
      <c r="B60" s="121" t="s">
        <v>109</v>
      </c>
      <c r="C60" s="113">
        <v>51.142685953950185</v>
      </c>
      <c r="D60" s="115">
        <v>5975</v>
      </c>
      <c r="E60" s="114">
        <v>6193</v>
      </c>
      <c r="F60" s="114">
        <v>6242</v>
      </c>
      <c r="G60" s="114">
        <v>6250</v>
      </c>
      <c r="H60" s="140">
        <v>6217</v>
      </c>
      <c r="I60" s="115">
        <v>-242</v>
      </c>
      <c r="J60" s="116">
        <v>-3.8925526781405821</v>
      </c>
    </row>
    <row r="61" spans="1:16" s="110" customFormat="1" ht="14.45" customHeight="1" x14ac:dyDescent="0.2">
      <c r="A61" s="118"/>
      <c r="B61" s="121" t="s">
        <v>110</v>
      </c>
      <c r="C61" s="113">
        <v>19.429940939827098</v>
      </c>
      <c r="D61" s="115">
        <v>2270</v>
      </c>
      <c r="E61" s="114">
        <v>2306</v>
      </c>
      <c r="F61" s="114">
        <v>2348</v>
      </c>
      <c r="G61" s="114">
        <v>2330</v>
      </c>
      <c r="H61" s="140">
        <v>2304</v>
      </c>
      <c r="I61" s="115">
        <v>-34</v>
      </c>
      <c r="J61" s="116">
        <v>-1.4756944444444444</v>
      </c>
    </row>
    <row r="62" spans="1:16" s="110" customFormat="1" ht="14.45" customHeight="1" x14ac:dyDescent="0.2">
      <c r="A62" s="120"/>
      <c r="B62" s="121" t="s">
        <v>111</v>
      </c>
      <c r="C62" s="113">
        <v>14.551057091500471</v>
      </c>
      <c r="D62" s="115">
        <v>1700</v>
      </c>
      <c r="E62" s="114">
        <v>1729</v>
      </c>
      <c r="F62" s="114">
        <v>1696</v>
      </c>
      <c r="G62" s="114">
        <v>1672</v>
      </c>
      <c r="H62" s="140">
        <v>1653</v>
      </c>
      <c r="I62" s="115">
        <v>47</v>
      </c>
      <c r="J62" s="116">
        <v>2.8433151845130067</v>
      </c>
    </row>
    <row r="63" spans="1:16" s="110" customFormat="1" ht="14.45" customHeight="1" x14ac:dyDescent="0.2">
      <c r="A63" s="120"/>
      <c r="B63" s="121" t="s">
        <v>112</v>
      </c>
      <c r="C63" s="113">
        <v>1.4294273731062228</v>
      </c>
      <c r="D63" s="115">
        <v>167</v>
      </c>
      <c r="E63" s="114">
        <v>171</v>
      </c>
      <c r="F63" s="114">
        <v>166</v>
      </c>
      <c r="G63" s="114">
        <v>160</v>
      </c>
      <c r="H63" s="140">
        <v>156</v>
      </c>
      <c r="I63" s="115">
        <v>11</v>
      </c>
      <c r="J63" s="116">
        <v>7.0512820512820511</v>
      </c>
    </row>
    <row r="64" spans="1:16" s="110" customFormat="1" ht="14.45" customHeight="1" x14ac:dyDescent="0.2">
      <c r="A64" s="120" t="s">
        <v>113</v>
      </c>
      <c r="B64" s="119" t="s">
        <v>116</v>
      </c>
      <c r="C64" s="113">
        <v>85.611572370110423</v>
      </c>
      <c r="D64" s="115">
        <v>10002</v>
      </c>
      <c r="E64" s="114">
        <v>10328</v>
      </c>
      <c r="F64" s="114">
        <v>10391</v>
      </c>
      <c r="G64" s="114">
        <v>10530</v>
      </c>
      <c r="H64" s="140">
        <v>10421</v>
      </c>
      <c r="I64" s="115">
        <v>-419</v>
      </c>
      <c r="J64" s="116">
        <v>-4.0207273774109966</v>
      </c>
    </row>
    <row r="65" spans="1:10" s="110" customFormat="1" ht="14.45" customHeight="1" x14ac:dyDescent="0.2">
      <c r="A65" s="123"/>
      <c r="B65" s="124" t="s">
        <v>117</v>
      </c>
      <c r="C65" s="125">
        <v>14.217238722930754</v>
      </c>
      <c r="D65" s="143">
        <v>1661</v>
      </c>
      <c r="E65" s="144">
        <v>1703</v>
      </c>
      <c r="F65" s="144">
        <v>1732</v>
      </c>
      <c r="G65" s="144">
        <v>1685</v>
      </c>
      <c r="H65" s="145">
        <v>1650</v>
      </c>
      <c r="I65" s="143">
        <v>11</v>
      </c>
      <c r="J65" s="146">
        <v>0.66666666666666663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9850</v>
      </c>
      <c r="G11" s="114">
        <v>10075</v>
      </c>
      <c r="H11" s="114">
        <v>10169</v>
      </c>
      <c r="I11" s="114">
        <v>10224</v>
      </c>
      <c r="J11" s="140">
        <v>10161</v>
      </c>
      <c r="K11" s="114">
        <v>-311</v>
      </c>
      <c r="L11" s="116">
        <v>-3.0607223698454877</v>
      </c>
    </row>
    <row r="12" spans="1:17" s="110" customFormat="1" ht="24" customHeight="1" x14ac:dyDescent="0.2">
      <c r="A12" s="606" t="s">
        <v>185</v>
      </c>
      <c r="B12" s="607"/>
      <c r="C12" s="607"/>
      <c r="D12" s="608"/>
      <c r="E12" s="113">
        <v>40.091370558375637</v>
      </c>
      <c r="F12" s="115">
        <v>3949</v>
      </c>
      <c r="G12" s="114">
        <v>3999</v>
      </c>
      <c r="H12" s="114">
        <v>4054</v>
      </c>
      <c r="I12" s="114">
        <v>4013</v>
      </c>
      <c r="J12" s="140">
        <v>3966</v>
      </c>
      <c r="K12" s="114">
        <v>-17</v>
      </c>
      <c r="L12" s="116">
        <v>-0.42864346949067073</v>
      </c>
    </row>
    <row r="13" spans="1:17" s="110" customFormat="1" ht="15" customHeight="1" x14ac:dyDescent="0.2">
      <c r="A13" s="120"/>
      <c r="B13" s="609" t="s">
        <v>107</v>
      </c>
      <c r="C13" s="609"/>
      <c r="E13" s="113">
        <v>59.908629441624363</v>
      </c>
      <c r="F13" s="115">
        <v>5901</v>
      </c>
      <c r="G13" s="114">
        <v>6076</v>
      </c>
      <c r="H13" s="114">
        <v>6115</v>
      </c>
      <c r="I13" s="114">
        <v>6211</v>
      </c>
      <c r="J13" s="140">
        <v>6195</v>
      </c>
      <c r="K13" s="114">
        <v>-294</v>
      </c>
      <c r="L13" s="116">
        <v>-4.7457627118644066</v>
      </c>
    </row>
    <row r="14" spans="1:17" s="110" customFormat="1" ht="22.5" customHeight="1" x14ac:dyDescent="0.2">
      <c r="A14" s="606" t="s">
        <v>186</v>
      </c>
      <c r="B14" s="607"/>
      <c r="C14" s="607"/>
      <c r="D14" s="608"/>
      <c r="E14" s="113">
        <v>13.979695431472081</v>
      </c>
      <c r="F14" s="115">
        <v>1377</v>
      </c>
      <c r="G14" s="114">
        <v>1447</v>
      </c>
      <c r="H14" s="114">
        <v>1494</v>
      </c>
      <c r="I14" s="114">
        <v>1582</v>
      </c>
      <c r="J14" s="140">
        <v>1535</v>
      </c>
      <c r="K14" s="114">
        <v>-158</v>
      </c>
      <c r="L14" s="116">
        <v>-10.29315960912052</v>
      </c>
    </row>
    <row r="15" spans="1:17" s="110" customFormat="1" ht="15" customHeight="1" x14ac:dyDescent="0.2">
      <c r="A15" s="120"/>
      <c r="B15" s="119"/>
      <c r="C15" s="258" t="s">
        <v>106</v>
      </c>
      <c r="E15" s="113">
        <v>50.108932461873636</v>
      </c>
      <c r="F15" s="115">
        <v>690</v>
      </c>
      <c r="G15" s="114">
        <v>726</v>
      </c>
      <c r="H15" s="114">
        <v>757</v>
      </c>
      <c r="I15" s="114">
        <v>776</v>
      </c>
      <c r="J15" s="140">
        <v>745</v>
      </c>
      <c r="K15" s="114">
        <v>-55</v>
      </c>
      <c r="L15" s="116">
        <v>-7.3825503355704694</v>
      </c>
    </row>
    <row r="16" spans="1:17" s="110" customFormat="1" ht="15" customHeight="1" x14ac:dyDescent="0.2">
      <c r="A16" s="120"/>
      <c r="B16" s="119"/>
      <c r="C16" s="258" t="s">
        <v>107</v>
      </c>
      <c r="E16" s="113">
        <v>49.891067538126364</v>
      </c>
      <c r="F16" s="115">
        <v>687</v>
      </c>
      <c r="G16" s="114">
        <v>721</v>
      </c>
      <c r="H16" s="114">
        <v>737</v>
      </c>
      <c r="I16" s="114">
        <v>806</v>
      </c>
      <c r="J16" s="140">
        <v>790</v>
      </c>
      <c r="K16" s="114">
        <v>-103</v>
      </c>
      <c r="L16" s="116">
        <v>-13.037974683544304</v>
      </c>
    </row>
    <row r="17" spans="1:12" s="110" customFormat="1" ht="15" customHeight="1" x14ac:dyDescent="0.2">
      <c r="A17" s="120"/>
      <c r="B17" s="121" t="s">
        <v>109</v>
      </c>
      <c r="C17" s="258"/>
      <c r="E17" s="113">
        <v>49.817258883248734</v>
      </c>
      <c r="F17" s="115">
        <v>4907</v>
      </c>
      <c r="G17" s="114">
        <v>5002</v>
      </c>
      <c r="H17" s="114">
        <v>5028</v>
      </c>
      <c r="I17" s="114">
        <v>5050</v>
      </c>
      <c r="J17" s="140">
        <v>5076</v>
      </c>
      <c r="K17" s="114">
        <v>-169</v>
      </c>
      <c r="L17" s="116">
        <v>-3.3293932230102441</v>
      </c>
    </row>
    <row r="18" spans="1:12" s="110" customFormat="1" ht="15" customHeight="1" x14ac:dyDescent="0.2">
      <c r="A18" s="120"/>
      <c r="B18" s="119"/>
      <c r="C18" s="258" t="s">
        <v>106</v>
      </c>
      <c r="E18" s="113">
        <v>34.664764621968615</v>
      </c>
      <c r="F18" s="115">
        <v>1701</v>
      </c>
      <c r="G18" s="114">
        <v>1700</v>
      </c>
      <c r="H18" s="114">
        <v>1705</v>
      </c>
      <c r="I18" s="114">
        <v>1676</v>
      </c>
      <c r="J18" s="140">
        <v>1674</v>
      </c>
      <c r="K18" s="114">
        <v>27</v>
      </c>
      <c r="L18" s="116">
        <v>1.6129032258064515</v>
      </c>
    </row>
    <row r="19" spans="1:12" s="110" customFormat="1" ht="15" customHeight="1" x14ac:dyDescent="0.2">
      <c r="A19" s="120"/>
      <c r="B19" s="119"/>
      <c r="C19" s="258" t="s">
        <v>107</v>
      </c>
      <c r="E19" s="113">
        <v>65.335235378031385</v>
      </c>
      <c r="F19" s="115">
        <v>3206</v>
      </c>
      <c r="G19" s="114">
        <v>3302</v>
      </c>
      <c r="H19" s="114">
        <v>3323</v>
      </c>
      <c r="I19" s="114">
        <v>3374</v>
      </c>
      <c r="J19" s="140">
        <v>3402</v>
      </c>
      <c r="K19" s="114">
        <v>-196</v>
      </c>
      <c r="L19" s="116">
        <v>-5.761316872427984</v>
      </c>
    </row>
    <row r="20" spans="1:12" s="110" customFormat="1" ht="15" customHeight="1" x14ac:dyDescent="0.2">
      <c r="A20" s="120"/>
      <c r="B20" s="121" t="s">
        <v>110</v>
      </c>
      <c r="C20" s="258"/>
      <c r="E20" s="113">
        <v>20.152284263959391</v>
      </c>
      <c r="F20" s="115">
        <v>1985</v>
      </c>
      <c r="G20" s="114">
        <v>2032</v>
      </c>
      <c r="H20" s="114">
        <v>2072</v>
      </c>
      <c r="I20" s="114">
        <v>2043</v>
      </c>
      <c r="J20" s="140">
        <v>2018</v>
      </c>
      <c r="K20" s="114">
        <v>-33</v>
      </c>
      <c r="L20" s="116">
        <v>-1.6352824578790881</v>
      </c>
    </row>
    <row r="21" spans="1:12" s="110" customFormat="1" ht="15" customHeight="1" x14ac:dyDescent="0.2">
      <c r="A21" s="120"/>
      <c r="B21" s="119"/>
      <c r="C21" s="258" t="s">
        <v>106</v>
      </c>
      <c r="E21" s="113">
        <v>34.861460957178842</v>
      </c>
      <c r="F21" s="115">
        <v>692</v>
      </c>
      <c r="G21" s="114">
        <v>696</v>
      </c>
      <c r="H21" s="114">
        <v>719</v>
      </c>
      <c r="I21" s="114">
        <v>704</v>
      </c>
      <c r="J21" s="140">
        <v>699</v>
      </c>
      <c r="K21" s="114">
        <v>-7</v>
      </c>
      <c r="L21" s="116">
        <v>-1.0014306151645207</v>
      </c>
    </row>
    <row r="22" spans="1:12" s="110" customFormat="1" ht="15" customHeight="1" x14ac:dyDescent="0.2">
      <c r="A22" s="120"/>
      <c r="B22" s="119"/>
      <c r="C22" s="258" t="s">
        <v>107</v>
      </c>
      <c r="E22" s="113">
        <v>65.138539042821165</v>
      </c>
      <c r="F22" s="115">
        <v>1293</v>
      </c>
      <c r="G22" s="114">
        <v>1336</v>
      </c>
      <c r="H22" s="114">
        <v>1353</v>
      </c>
      <c r="I22" s="114">
        <v>1339</v>
      </c>
      <c r="J22" s="140">
        <v>1319</v>
      </c>
      <c r="K22" s="114">
        <v>-26</v>
      </c>
      <c r="L22" s="116">
        <v>-1.9711902956785443</v>
      </c>
    </row>
    <row r="23" spans="1:12" s="110" customFormat="1" ht="15" customHeight="1" x14ac:dyDescent="0.2">
      <c r="A23" s="120"/>
      <c r="B23" s="121" t="s">
        <v>111</v>
      </c>
      <c r="C23" s="258"/>
      <c r="E23" s="113">
        <v>16.050761421319798</v>
      </c>
      <c r="F23" s="115">
        <v>1581</v>
      </c>
      <c r="G23" s="114">
        <v>1594</v>
      </c>
      <c r="H23" s="114">
        <v>1575</v>
      </c>
      <c r="I23" s="114">
        <v>1549</v>
      </c>
      <c r="J23" s="140">
        <v>1532</v>
      </c>
      <c r="K23" s="114">
        <v>49</v>
      </c>
      <c r="L23" s="116">
        <v>3.1984334203655354</v>
      </c>
    </row>
    <row r="24" spans="1:12" s="110" customFormat="1" ht="15" customHeight="1" x14ac:dyDescent="0.2">
      <c r="A24" s="120"/>
      <c r="B24" s="119"/>
      <c r="C24" s="258" t="s">
        <v>106</v>
      </c>
      <c r="E24" s="113">
        <v>54.775458570524982</v>
      </c>
      <c r="F24" s="115">
        <v>866</v>
      </c>
      <c r="G24" s="114">
        <v>877</v>
      </c>
      <c r="H24" s="114">
        <v>873</v>
      </c>
      <c r="I24" s="114">
        <v>857</v>
      </c>
      <c r="J24" s="140">
        <v>848</v>
      </c>
      <c r="K24" s="114">
        <v>18</v>
      </c>
      <c r="L24" s="116">
        <v>2.1226415094339623</v>
      </c>
    </row>
    <row r="25" spans="1:12" s="110" customFormat="1" ht="15" customHeight="1" x14ac:dyDescent="0.2">
      <c r="A25" s="120"/>
      <c r="B25" s="119"/>
      <c r="C25" s="258" t="s">
        <v>107</v>
      </c>
      <c r="E25" s="113">
        <v>45.224541429475018</v>
      </c>
      <c r="F25" s="115">
        <v>715</v>
      </c>
      <c r="G25" s="114">
        <v>717</v>
      </c>
      <c r="H25" s="114">
        <v>702</v>
      </c>
      <c r="I25" s="114">
        <v>692</v>
      </c>
      <c r="J25" s="140">
        <v>684</v>
      </c>
      <c r="K25" s="114">
        <v>31</v>
      </c>
      <c r="L25" s="116">
        <v>4.5321637426900585</v>
      </c>
    </row>
    <row r="26" spans="1:12" s="110" customFormat="1" ht="15" customHeight="1" x14ac:dyDescent="0.2">
      <c r="A26" s="120"/>
      <c r="C26" s="121" t="s">
        <v>187</v>
      </c>
      <c r="D26" s="110" t="s">
        <v>188</v>
      </c>
      <c r="E26" s="113">
        <v>1.5228426395939085</v>
      </c>
      <c r="F26" s="115">
        <v>150</v>
      </c>
      <c r="G26" s="114">
        <v>145</v>
      </c>
      <c r="H26" s="114">
        <v>147</v>
      </c>
      <c r="I26" s="114">
        <v>143</v>
      </c>
      <c r="J26" s="140">
        <v>146</v>
      </c>
      <c r="K26" s="114">
        <v>4</v>
      </c>
      <c r="L26" s="116">
        <v>2.7397260273972601</v>
      </c>
    </row>
    <row r="27" spans="1:12" s="110" customFormat="1" ht="15" customHeight="1" x14ac:dyDescent="0.2">
      <c r="A27" s="120"/>
      <c r="B27" s="119"/>
      <c r="D27" s="259" t="s">
        <v>106</v>
      </c>
      <c r="E27" s="113">
        <v>43.333333333333336</v>
      </c>
      <c r="F27" s="115">
        <v>65</v>
      </c>
      <c r="G27" s="114">
        <v>68</v>
      </c>
      <c r="H27" s="114">
        <v>73</v>
      </c>
      <c r="I27" s="114">
        <v>75</v>
      </c>
      <c r="J27" s="140">
        <v>70</v>
      </c>
      <c r="K27" s="114">
        <v>-5</v>
      </c>
      <c r="L27" s="116">
        <v>-7.1428571428571432</v>
      </c>
    </row>
    <row r="28" spans="1:12" s="110" customFormat="1" ht="15" customHeight="1" x14ac:dyDescent="0.2">
      <c r="A28" s="120"/>
      <c r="B28" s="119"/>
      <c r="D28" s="259" t="s">
        <v>107</v>
      </c>
      <c r="E28" s="113">
        <v>56.666666666666664</v>
      </c>
      <c r="F28" s="115">
        <v>85</v>
      </c>
      <c r="G28" s="114">
        <v>77</v>
      </c>
      <c r="H28" s="114">
        <v>74</v>
      </c>
      <c r="I28" s="114">
        <v>68</v>
      </c>
      <c r="J28" s="140">
        <v>76</v>
      </c>
      <c r="K28" s="114">
        <v>9</v>
      </c>
      <c r="L28" s="116">
        <v>11.842105263157896</v>
      </c>
    </row>
    <row r="29" spans="1:12" s="110" customFormat="1" ht="24" customHeight="1" x14ac:dyDescent="0.2">
      <c r="A29" s="606" t="s">
        <v>189</v>
      </c>
      <c r="B29" s="607"/>
      <c r="C29" s="607"/>
      <c r="D29" s="608"/>
      <c r="E29" s="113">
        <v>86.101522842639596</v>
      </c>
      <c r="F29" s="115">
        <v>8481</v>
      </c>
      <c r="G29" s="114">
        <v>8695</v>
      </c>
      <c r="H29" s="114">
        <v>8792</v>
      </c>
      <c r="I29" s="114">
        <v>8866</v>
      </c>
      <c r="J29" s="140">
        <v>8809</v>
      </c>
      <c r="K29" s="114">
        <v>-328</v>
      </c>
      <c r="L29" s="116">
        <v>-3.723464638437961</v>
      </c>
    </row>
    <row r="30" spans="1:12" s="110" customFormat="1" ht="15" customHeight="1" x14ac:dyDescent="0.2">
      <c r="A30" s="120"/>
      <c r="B30" s="119"/>
      <c r="C30" s="258" t="s">
        <v>106</v>
      </c>
      <c r="E30" s="113">
        <v>40.066029949298432</v>
      </c>
      <c r="F30" s="115">
        <v>3398</v>
      </c>
      <c r="G30" s="114">
        <v>3454</v>
      </c>
      <c r="H30" s="114">
        <v>3508</v>
      </c>
      <c r="I30" s="114">
        <v>3494</v>
      </c>
      <c r="J30" s="140">
        <v>3433</v>
      </c>
      <c r="K30" s="114">
        <v>-35</v>
      </c>
      <c r="L30" s="116">
        <v>-1.0195164579085347</v>
      </c>
    </row>
    <row r="31" spans="1:12" s="110" customFormat="1" ht="15" customHeight="1" x14ac:dyDescent="0.2">
      <c r="A31" s="120"/>
      <c r="B31" s="119"/>
      <c r="C31" s="258" t="s">
        <v>107</v>
      </c>
      <c r="E31" s="113">
        <v>59.933970050701568</v>
      </c>
      <c r="F31" s="115">
        <v>5083</v>
      </c>
      <c r="G31" s="114">
        <v>5241</v>
      </c>
      <c r="H31" s="114">
        <v>5284</v>
      </c>
      <c r="I31" s="114">
        <v>5372</v>
      </c>
      <c r="J31" s="140">
        <v>5376</v>
      </c>
      <c r="K31" s="114">
        <v>-293</v>
      </c>
      <c r="L31" s="116">
        <v>-5.4501488095238093</v>
      </c>
    </row>
    <row r="32" spans="1:12" s="110" customFormat="1" ht="15" customHeight="1" x14ac:dyDescent="0.2">
      <c r="A32" s="120"/>
      <c r="B32" s="119" t="s">
        <v>117</v>
      </c>
      <c r="C32" s="258"/>
      <c r="E32" s="113">
        <v>13.664974619289341</v>
      </c>
      <c r="F32" s="114">
        <v>1346</v>
      </c>
      <c r="G32" s="114">
        <v>1365</v>
      </c>
      <c r="H32" s="114">
        <v>1358</v>
      </c>
      <c r="I32" s="114">
        <v>1340</v>
      </c>
      <c r="J32" s="140">
        <v>1332</v>
      </c>
      <c r="K32" s="114">
        <v>14</v>
      </c>
      <c r="L32" s="116">
        <v>1.0510510510510511</v>
      </c>
    </row>
    <row r="33" spans="1:12" s="110" customFormat="1" ht="15" customHeight="1" x14ac:dyDescent="0.2">
      <c r="A33" s="120"/>
      <c r="B33" s="119"/>
      <c r="C33" s="258" t="s">
        <v>106</v>
      </c>
      <c r="E33" s="113">
        <v>40.638930163447249</v>
      </c>
      <c r="F33" s="114">
        <v>547</v>
      </c>
      <c r="G33" s="114">
        <v>542</v>
      </c>
      <c r="H33" s="114">
        <v>542</v>
      </c>
      <c r="I33" s="114">
        <v>516</v>
      </c>
      <c r="J33" s="140">
        <v>529</v>
      </c>
      <c r="K33" s="114">
        <v>18</v>
      </c>
      <c r="L33" s="116">
        <v>3.4026465028355388</v>
      </c>
    </row>
    <row r="34" spans="1:12" s="110" customFormat="1" ht="15" customHeight="1" x14ac:dyDescent="0.2">
      <c r="A34" s="120"/>
      <c r="B34" s="119"/>
      <c r="C34" s="258" t="s">
        <v>107</v>
      </c>
      <c r="E34" s="113">
        <v>59.361069836552751</v>
      </c>
      <c r="F34" s="114">
        <v>799</v>
      </c>
      <c r="G34" s="114">
        <v>823</v>
      </c>
      <c r="H34" s="114">
        <v>816</v>
      </c>
      <c r="I34" s="114">
        <v>824</v>
      </c>
      <c r="J34" s="140">
        <v>803</v>
      </c>
      <c r="K34" s="114">
        <v>-4</v>
      </c>
      <c r="L34" s="116">
        <v>-0.49813200498132004</v>
      </c>
    </row>
    <row r="35" spans="1:12" s="110" customFormat="1" ht="24" customHeight="1" x14ac:dyDescent="0.2">
      <c r="A35" s="606" t="s">
        <v>192</v>
      </c>
      <c r="B35" s="607"/>
      <c r="C35" s="607"/>
      <c r="D35" s="608"/>
      <c r="E35" s="113">
        <v>17.411167512690355</v>
      </c>
      <c r="F35" s="114">
        <v>1715</v>
      </c>
      <c r="G35" s="114">
        <v>1742</v>
      </c>
      <c r="H35" s="114">
        <v>1779</v>
      </c>
      <c r="I35" s="114">
        <v>1848</v>
      </c>
      <c r="J35" s="114">
        <v>1800</v>
      </c>
      <c r="K35" s="318">
        <v>-85</v>
      </c>
      <c r="L35" s="319">
        <v>-4.7222222222222223</v>
      </c>
    </row>
    <row r="36" spans="1:12" s="110" customFormat="1" ht="15" customHeight="1" x14ac:dyDescent="0.2">
      <c r="A36" s="120"/>
      <c r="B36" s="119"/>
      <c r="C36" s="258" t="s">
        <v>106</v>
      </c>
      <c r="E36" s="113">
        <v>39.825072886297377</v>
      </c>
      <c r="F36" s="114">
        <v>683</v>
      </c>
      <c r="G36" s="114">
        <v>700</v>
      </c>
      <c r="H36" s="114">
        <v>726</v>
      </c>
      <c r="I36" s="114">
        <v>738</v>
      </c>
      <c r="J36" s="114">
        <v>693</v>
      </c>
      <c r="K36" s="318">
        <v>-10</v>
      </c>
      <c r="L36" s="116">
        <v>-1.4430014430014431</v>
      </c>
    </row>
    <row r="37" spans="1:12" s="110" customFormat="1" ht="15" customHeight="1" x14ac:dyDescent="0.2">
      <c r="A37" s="120"/>
      <c r="B37" s="119"/>
      <c r="C37" s="258" t="s">
        <v>107</v>
      </c>
      <c r="E37" s="113">
        <v>60.174927113702623</v>
      </c>
      <c r="F37" s="114">
        <v>1032</v>
      </c>
      <c r="G37" s="114">
        <v>1042</v>
      </c>
      <c r="H37" s="114">
        <v>1053</v>
      </c>
      <c r="I37" s="114">
        <v>1110</v>
      </c>
      <c r="J37" s="140">
        <v>1107</v>
      </c>
      <c r="K37" s="114">
        <v>-75</v>
      </c>
      <c r="L37" s="116">
        <v>-6.7750677506775068</v>
      </c>
    </row>
    <row r="38" spans="1:12" s="110" customFormat="1" ht="15" customHeight="1" x14ac:dyDescent="0.2">
      <c r="A38" s="120"/>
      <c r="B38" s="119" t="s">
        <v>328</v>
      </c>
      <c r="C38" s="258"/>
      <c r="E38" s="113">
        <v>56.649746192893403</v>
      </c>
      <c r="F38" s="114">
        <v>5580</v>
      </c>
      <c r="G38" s="114">
        <v>5702</v>
      </c>
      <c r="H38" s="114">
        <v>5728</v>
      </c>
      <c r="I38" s="114">
        <v>5693</v>
      </c>
      <c r="J38" s="140">
        <v>5659</v>
      </c>
      <c r="K38" s="114">
        <v>-79</v>
      </c>
      <c r="L38" s="116">
        <v>-1.3960063615479767</v>
      </c>
    </row>
    <row r="39" spans="1:12" s="110" customFormat="1" ht="15" customHeight="1" x14ac:dyDescent="0.2">
      <c r="A39" s="120"/>
      <c r="B39" s="119"/>
      <c r="C39" s="258" t="s">
        <v>106</v>
      </c>
      <c r="E39" s="113">
        <v>41.756272401433691</v>
      </c>
      <c r="F39" s="115">
        <v>2330</v>
      </c>
      <c r="G39" s="114">
        <v>2336</v>
      </c>
      <c r="H39" s="114">
        <v>2343</v>
      </c>
      <c r="I39" s="114">
        <v>2306</v>
      </c>
      <c r="J39" s="140">
        <v>2294</v>
      </c>
      <c r="K39" s="114">
        <v>36</v>
      </c>
      <c r="L39" s="116">
        <v>1.5693112467306016</v>
      </c>
    </row>
    <row r="40" spans="1:12" s="110" customFormat="1" ht="15" customHeight="1" x14ac:dyDescent="0.2">
      <c r="A40" s="120"/>
      <c r="B40" s="119"/>
      <c r="C40" s="258" t="s">
        <v>107</v>
      </c>
      <c r="E40" s="113">
        <v>58.243727598566309</v>
      </c>
      <c r="F40" s="115">
        <v>3250</v>
      </c>
      <c r="G40" s="114">
        <v>3366</v>
      </c>
      <c r="H40" s="114">
        <v>3385</v>
      </c>
      <c r="I40" s="114">
        <v>3387</v>
      </c>
      <c r="J40" s="140">
        <v>3365</v>
      </c>
      <c r="K40" s="114">
        <v>-115</v>
      </c>
      <c r="L40" s="116">
        <v>-3.4175334323922733</v>
      </c>
    </row>
    <row r="41" spans="1:12" s="110" customFormat="1" ht="15" customHeight="1" x14ac:dyDescent="0.2">
      <c r="A41" s="120"/>
      <c r="B41" s="320" t="s">
        <v>518</v>
      </c>
      <c r="C41" s="258"/>
      <c r="E41" s="113">
        <v>5.8883248730964466</v>
      </c>
      <c r="F41" s="115">
        <v>580</v>
      </c>
      <c r="G41" s="114">
        <v>553</v>
      </c>
      <c r="H41" s="114">
        <v>537</v>
      </c>
      <c r="I41" s="114">
        <v>554</v>
      </c>
      <c r="J41" s="140">
        <v>535</v>
      </c>
      <c r="K41" s="114">
        <v>45</v>
      </c>
      <c r="L41" s="116">
        <v>8.4112149532710276</v>
      </c>
    </row>
    <row r="42" spans="1:12" s="110" customFormat="1" ht="15" customHeight="1" x14ac:dyDescent="0.2">
      <c r="A42" s="120"/>
      <c r="B42" s="119"/>
      <c r="C42" s="268" t="s">
        <v>106</v>
      </c>
      <c r="D42" s="182"/>
      <c r="E42" s="113">
        <v>40.689655172413794</v>
      </c>
      <c r="F42" s="115">
        <v>236</v>
      </c>
      <c r="G42" s="114">
        <v>223</v>
      </c>
      <c r="H42" s="114">
        <v>214</v>
      </c>
      <c r="I42" s="114">
        <v>208</v>
      </c>
      <c r="J42" s="140">
        <v>199</v>
      </c>
      <c r="K42" s="114">
        <v>37</v>
      </c>
      <c r="L42" s="116">
        <v>18.592964824120603</v>
      </c>
    </row>
    <row r="43" spans="1:12" s="110" customFormat="1" ht="15" customHeight="1" x14ac:dyDescent="0.2">
      <c r="A43" s="120"/>
      <c r="B43" s="119"/>
      <c r="C43" s="268" t="s">
        <v>107</v>
      </c>
      <c r="D43" s="182"/>
      <c r="E43" s="113">
        <v>59.310344827586206</v>
      </c>
      <c r="F43" s="115">
        <v>344</v>
      </c>
      <c r="G43" s="114">
        <v>330</v>
      </c>
      <c r="H43" s="114">
        <v>323</v>
      </c>
      <c r="I43" s="114">
        <v>346</v>
      </c>
      <c r="J43" s="140">
        <v>336</v>
      </c>
      <c r="K43" s="114">
        <v>8</v>
      </c>
      <c r="L43" s="116">
        <v>2.3809523809523809</v>
      </c>
    </row>
    <row r="44" spans="1:12" s="110" customFormat="1" ht="15" customHeight="1" x14ac:dyDescent="0.2">
      <c r="A44" s="120"/>
      <c r="B44" s="119" t="s">
        <v>205</v>
      </c>
      <c r="C44" s="268"/>
      <c r="D44" s="182"/>
      <c r="E44" s="113">
        <v>20.050761421319798</v>
      </c>
      <c r="F44" s="115">
        <v>1975</v>
      </c>
      <c r="G44" s="114">
        <v>2078</v>
      </c>
      <c r="H44" s="114">
        <v>2125</v>
      </c>
      <c r="I44" s="114">
        <v>2129</v>
      </c>
      <c r="J44" s="140">
        <v>2167</v>
      </c>
      <c r="K44" s="114">
        <v>-192</v>
      </c>
      <c r="L44" s="116">
        <v>-8.8601753576372868</v>
      </c>
    </row>
    <row r="45" spans="1:12" s="110" customFormat="1" ht="15" customHeight="1" x14ac:dyDescent="0.2">
      <c r="A45" s="120"/>
      <c r="B45" s="119"/>
      <c r="C45" s="268" t="s">
        <v>106</v>
      </c>
      <c r="D45" s="182"/>
      <c r="E45" s="113">
        <v>35.443037974683541</v>
      </c>
      <c r="F45" s="115">
        <v>700</v>
      </c>
      <c r="G45" s="114">
        <v>740</v>
      </c>
      <c r="H45" s="114">
        <v>771</v>
      </c>
      <c r="I45" s="114">
        <v>761</v>
      </c>
      <c r="J45" s="140">
        <v>780</v>
      </c>
      <c r="K45" s="114">
        <v>-80</v>
      </c>
      <c r="L45" s="116">
        <v>-10.256410256410257</v>
      </c>
    </row>
    <row r="46" spans="1:12" s="110" customFormat="1" ht="15" customHeight="1" x14ac:dyDescent="0.2">
      <c r="A46" s="123"/>
      <c r="B46" s="124"/>
      <c r="C46" s="260" t="s">
        <v>107</v>
      </c>
      <c r="D46" s="261"/>
      <c r="E46" s="125">
        <v>64.556962025316452</v>
      </c>
      <c r="F46" s="143">
        <v>1275</v>
      </c>
      <c r="G46" s="144">
        <v>1338</v>
      </c>
      <c r="H46" s="144">
        <v>1354</v>
      </c>
      <c r="I46" s="144">
        <v>1368</v>
      </c>
      <c r="J46" s="145">
        <v>1387</v>
      </c>
      <c r="K46" s="144">
        <v>-112</v>
      </c>
      <c r="L46" s="146">
        <v>-8.0749819754866614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519</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9850</v>
      </c>
      <c r="E11" s="114">
        <v>10075</v>
      </c>
      <c r="F11" s="114">
        <v>10169</v>
      </c>
      <c r="G11" s="114">
        <v>10224</v>
      </c>
      <c r="H11" s="140">
        <v>10161</v>
      </c>
      <c r="I11" s="115">
        <v>-311</v>
      </c>
      <c r="J11" s="116">
        <v>-3.0607223698454877</v>
      </c>
    </row>
    <row r="12" spans="1:15" s="110" customFormat="1" ht="24.95" customHeight="1" x14ac:dyDescent="0.2">
      <c r="A12" s="193" t="s">
        <v>132</v>
      </c>
      <c r="B12" s="194" t="s">
        <v>133</v>
      </c>
      <c r="C12" s="113" t="s">
        <v>513</v>
      </c>
      <c r="D12" s="115" t="s">
        <v>513</v>
      </c>
      <c r="E12" s="114" t="s">
        <v>513</v>
      </c>
      <c r="F12" s="114">
        <v>154</v>
      </c>
      <c r="G12" s="114">
        <v>155</v>
      </c>
      <c r="H12" s="140">
        <v>147</v>
      </c>
      <c r="I12" s="115" t="s">
        <v>513</v>
      </c>
      <c r="J12" s="116" t="s">
        <v>513</v>
      </c>
    </row>
    <row r="13" spans="1:15" s="110" customFormat="1" ht="24.95" customHeight="1" x14ac:dyDescent="0.2">
      <c r="A13" s="193" t="s">
        <v>134</v>
      </c>
      <c r="B13" s="199" t="s">
        <v>214</v>
      </c>
      <c r="C13" s="113" t="s">
        <v>513</v>
      </c>
      <c r="D13" s="115" t="s">
        <v>513</v>
      </c>
      <c r="E13" s="114" t="s">
        <v>513</v>
      </c>
      <c r="F13" s="114">
        <v>82</v>
      </c>
      <c r="G13" s="114">
        <v>86</v>
      </c>
      <c r="H13" s="140">
        <v>88</v>
      </c>
      <c r="I13" s="115" t="s">
        <v>513</v>
      </c>
      <c r="J13" s="116" t="s">
        <v>513</v>
      </c>
    </row>
    <row r="14" spans="1:15" s="287" customFormat="1" ht="24.95" customHeight="1" x14ac:dyDescent="0.2">
      <c r="A14" s="193" t="s">
        <v>215</v>
      </c>
      <c r="B14" s="199" t="s">
        <v>137</v>
      </c>
      <c r="C14" s="113">
        <v>7.1167512690355332</v>
      </c>
      <c r="D14" s="115">
        <v>701</v>
      </c>
      <c r="E14" s="114">
        <v>699</v>
      </c>
      <c r="F14" s="114">
        <v>727</v>
      </c>
      <c r="G14" s="114">
        <v>687</v>
      </c>
      <c r="H14" s="140">
        <v>694</v>
      </c>
      <c r="I14" s="115">
        <v>7</v>
      </c>
      <c r="J14" s="116">
        <v>1.0086455331412103</v>
      </c>
      <c r="K14" s="110"/>
      <c r="L14" s="110"/>
      <c r="M14" s="110"/>
      <c r="N14" s="110"/>
      <c r="O14" s="110"/>
    </row>
    <row r="15" spans="1:15" s="110" customFormat="1" ht="24.95" customHeight="1" x14ac:dyDescent="0.2">
      <c r="A15" s="193" t="s">
        <v>216</v>
      </c>
      <c r="B15" s="199" t="s">
        <v>217</v>
      </c>
      <c r="C15" s="113">
        <v>3.6243654822335025</v>
      </c>
      <c r="D15" s="115">
        <v>357</v>
      </c>
      <c r="E15" s="114">
        <v>349</v>
      </c>
      <c r="F15" s="114">
        <v>349</v>
      </c>
      <c r="G15" s="114">
        <v>344</v>
      </c>
      <c r="H15" s="140">
        <v>335</v>
      </c>
      <c r="I15" s="115">
        <v>22</v>
      </c>
      <c r="J15" s="116">
        <v>6.5671641791044779</v>
      </c>
    </row>
    <row r="16" spans="1:15" s="287" customFormat="1" ht="24.95" customHeight="1" x14ac:dyDescent="0.2">
      <c r="A16" s="193" t="s">
        <v>218</v>
      </c>
      <c r="B16" s="199" t="s">
        <v>141</v>
      </c>
      <c r="C16" s="113">
        <v>2.9137055837563453</v>
      </c>
      <c r="D16" s="115">
        <v>287</v>
      </c>
      <c r="E16" s="114">
        <v>297</v>
      </c>
      <c r="F16" s="114">
        <v>330</v>
      </c>
      <c r="G16" s="114">
        <v>293</v>
      </c>
      <c r="H16" s="140">
        <v>310</v>
      </c>
      <c r="I16" s="115">
        <v>-23</v>
      </c>
      <c r="J16" s="116">
        <v>-7.419354838709677</v>
      </c>
      <c r="K16" s="110"/>
      <c r="L16" s="110"/>
      <c r="M16" s="110"/>
      <c r="N16" s="110"/>
      <c r="O16" s="110"/>
    </row>
    <row r="17" spans="1:15" s="110" customFormat="1" ht="24.95" customHeight="1" x14ac:dyDescent="0.2">
      <c r="A17" s="193" t="s">
        <v>142</v>
      </c>
      <c r="B17" s="199" t="s">
        <v>220</v>
      </c>
      <c r="C17" s="113">
        <v>0.57868020304568524</v>
      </c>
      <c r="D17" s="115">
        <v>57</v>
      </c>
      <c r="E17" s="114">
        <v>53</v>
      </c>
      <c r="F17" s="114">
        <v>48</v>
      </c>
      <c r="G17" s="114">
        <v>50</v>
      </c>
      <c r="H17" s="140">
        <v>49</v>
      </c>
      <c r="I17" s="115">
        <v>8</v>
      </c>
      <c r="J17" s="116">
        <v>16.326530612244898</v>
      </c>
    </row>
    <row r="18" spans="1:15" s="287" customFormat="1" ht="24.95" customHeight="1" x14ac:dyDescent="0.2">
      <c r="A18" s="201" t="s">
        <v>144</v>
      </c>
      <c r="B18" s="202" t="s">
        <v>145</v>
      </c>
      <c r="C18" s="113">
        <v>5.7766497461928932</v>
      </c>
      <c r="D18" s="115">
        <v>569</v>
      </c>
      <c r="E18" s="114">
        <v>577</v>
      </c>
      <c r="F18" s="114">
        <v>575</v>
      </c>
      <c r="G18" s="114">
        <v>576</v>
      </c>
      <c r="H18" s="140">
        <v>579</v>
      </c>
      <c r="I18" s="115">
        <v>-10</v>
      </c>
      <c r="J18" s="116">
        <v>-1.7271157167530224</v>
      </c>
      <c r="K18" s="110"/>
      <c r="L18" s="110"/>
      <c r="M18" s="110"/>
      <c r="N18" s="110"/>
      <c r="O18" s="110"/>
    </row>
    <row r="19" spans="1:15" s="110" customFormat="1" ht="24.95" customHeight="1" x14ac:dyDescent="0.2">
      <c r="A19" s="193" t="s">
        <v>146</v>
      </c>
      <c r="B19" s="199" t="s">
        <v>147</v>
      </c>
      <c r="C19" s="113">
        <v>17.208121827411169</v>
      </c>
      <c r="D19" s="115">
        <v>1695</v>
      </c>
      <c r="E19" s="114">
        <v>1750</v>
      </c>
      <c r="F19" s="114">
        <v>1733</v>
      </c>
      <c r="G19" s="114">
        <v>1736</v>
      </c>
      <c r="H19" s="140">
        <v>1753</v>
      </c>
      <c r="I19" s="115">
        <v>-58</v>
      </c>
      <c r="J19" s="116">
        <v>-3.3086138049058755</v>
      </c>
    </row>
    <row r="20" spans="1:15" s="287" customFormat="1" ht="24.95" customHeight="1" x14ac:dyDescent="0.2">
      <c r="A20" s="193" t="s">
        <v>148</v>
      </c>
      <c r="B20" s="199" t="s">
        <v>149</v>
      </c>
      <c r="C20" s="113">
        <v>12.730964467005077</v>
      </c>
      <c r="D20" s="115">
        <v>1254</v>
      </c>
      <c r="E20" s="114">
        <v>1268</v>
      </c>
      <c r="F20" s="114">
        <v>1280</v>
      </c>
      <c r="G20" s="114">
        <v>1289</v>
      </c>
      <c r="H20" s="140">
        <v>1273</v>
      </c>
      <c r="I20" s="115">
        <v>-19</v>
      </c>
      <c r="J20" s="116">
        <v>-1.4925373134328359</v>
      </c>
      <c r="K20" s="110"/>
      <c r="L20" s="110"/>
      <c r="M20" s="110"/>
      <c r="N20" s="110"/>
      <c r="O20" s="110"/>
    </row>
    <row r="21" spans="1:15" s="110" customFormat="1" ht="24.95" customHeight="1" x14ac:dyDescent="0.2">
      <c r="A21" s="201" t="s">
        <v>150</v>
      </c>
      <c r="B21" s="202" t="s">
        <v>151</v>
      </c>
      <c r="C21" s="113">
        <v>10.101522842639595</v>
      </c>
      <c r="D21" s="115">
        <v>995</v>
      </c>
      <c r="E21" s="114">
        <v>1138</v>
      </c>
      <c r="F21" s="114">
        <v>1157</v>
      </c>
      <c r="G21" s="114">
        <v>1227</v>
      </c>
      <c r="H21" s="140">
        <v>1180</v>
      </c>
      <c r="I21" s="115">
        <v>-185</v>
      </c>
      <c r="J21" s="116">
        <v>-15.677966101694915</v>
      </c>
    </row>
    <row r="22" spans="1:15" s="110" customFormat="1" ht="24.95" customHeight="1" x14ac:dyDescent="0.2">
      <c r="A22" s="201" t="s">
        <v>152</v>
      </c>
      <c r="B22" s="199" t="s">
        <v>153</v>
      </c>
      <c r="C22" s="113">
        <v>1.5736040609137056</v>
      </c>
      <c r="D22" s="115">
        <v>155</v>
      </c>
      <c r="E22" s="114">
        <v>159</v>
      </c>
      <c r="F22" s="114">
        <v>173</v>
      </c>
      <c r="G22" s="114">
        <v>168</v>
      </c>
      <c r="H22" s="140">
        <v>170</v>
      </c>
      <c r="I22" s="115">
        <v>-15</v>
      </c>
      <c r="J22" s="116">
        <v>-8.8235294117647065</v>
      </c>
    </row>
    <row r="23" spans="1:15" s="110" customFormat="1" ht="24.95" customHeight="1" x14ac:dyDescent="0.2">
      <c r="A23" s="193" t="s">
        <v>154</v>
      </c>
      <c r="B23" s="199" t="s">
        <v>155</v>
      </c>
      <c r="C23" s="113" t="s">
        <v>513</v>
      </c>
      <c r="D23" s="115" t="s">
        <v>513</v>
      </c>
      <c r="E23" s="114" t="s">
        <v>513</v>
      </c>
      <c r="F23" s="114">
        <v>66</v>
      </c>
      <c r="G23" s="114">
        <v>75</v>
      </c>
      <c r="H23" s="140">
        <v>71</v>
      </c>
      <c r="I23" s="115" t="s">
        <v>513</v>
      </c>
      <c r="J23" s="116" t="s">
        <v>513</v>
      </c>
    </row>
    <row r="24" spans="1:15" s="110" customFormat="1" ht="24.95" customHeight="1" x14ac:dyDescent="0.2">
      <c r="A24" s="193" t="s">
        <v>156</v>
      </c>
      <c r="B24" s="199" t="s">
        <v>221</v>
      </c>
      <c r="C24" s="113">
        <v>8.4873096446700504</v>
      </c>
      <c r="D24" s="115">
        <v>836</v>
      </c>
      <c r="E24" s="114">
        <v>845</v>
      </c>
      <c r="F24" s="114">
        <v>838</v>
      </c>
      <c r="G24" s="114">
        <v>846</v>
      </c>
      <c r="H24" s="140">
        <v>841</v>
      </c>
      <c r="I24" s="115">
        <v>-5</v>
      </c>
      <c r="J24" s="116">
        <v>-0.59453032104637338</v>
      </c>
    </row>
    <row r="25" spans="1:15" s="110" customFormat="1" ht="24.95" customHeight="1" x14ac:dyDescent="0.2">
      <c r="A25" s="193" t="s">
        <v>222</v>
      </c>
      <c r="B25" s="204" t="s">
        <v>159</v>
      </c>
      <c r="C25" s="113">
        <v>9.1167512690355323</v>
      </c>
      <c r="D25" s="115">
        <v>898</v>
      </c>
      <c r="E25" s="114">
        <v>854</v>
      </c>
      <c r="F25" s="114">
        <v>862</v>
      </c>
      <c r="G25" s="114">
        <v>847</v>
      </c>
      <c r="H25" s="140">
        <v>835</v>
      </c>
      <c r="I25" s="115">
        <v>63</v>
      </c>
      <c r="J25" s="116">
        <v>7.544910179640719</v>
      </c>
    </row>
    <row r="26" spans="1:15" s="110" customFormat="1" ht="24.95" customHeight="1" x14ac:dyDescent="0.2">
      <c r="A26" s="201">
        <v>782.78300000000002</v>
      </c>
      <c r="B26" s="203" t="s">
        <v>160</v>
      </c>
      <c r="C26" s="113" t="s">
        <v>513</v>
      </c>
      <c r="D26" s="115" t="s">
        <v>513</v>
      </c>
      <c r="E26" s="114" t="s">
        <v>513</v>
      </c>
      <c r="F26" s="114">
        <v>9</v>
      </c>
      <c r="G26" s="114">
        <v>11</v>
      </c>
      <c r="H26" s="140">
        <v>12</v>
      </c>
      <c r="I26" s="115" t="s">
        <v>513</v>
      </c>
      <c r="J26" s="116" t="s">
        <v>513</v>
      </c>
    </row>
    <row r="27" spans="1:15" s="110" customFormat="1" ht="24.95" customHeight="1" x14ac:dyDescent="0.2">
      <c r="A27" s="193" t="s">
        <v>161</v>
      </c>
      <c r="B27" s="199" t="s">
        <v>162</v>
      </c>
      <c r="C27" s="113">
        <v>2.3756345177664975</v>
      </c>
      <c r="D27" s="115">
        <v>234</v>
      </c>
      <c r="E27" s="114">
        <v>242</v>
      </c>
      <c r="F27" s="114">
        <v>243</v>
      </c>
      <c r="G27" s="114">
        <v>228</v>
      </c>
      <c r="H27" s="140">
        <v>223</v>
      </c>
      <c r="I27" s="115">
        <v>11</v>
      </c>
      <c r="J27" s="116">
        <v>4.9327354260089686</v>
      </c>
    </row>
    <row r="28" spans="1:15" s="110" customFormat="1" ht="24.95" customHeight="1" x14ac:dyDescent="0.2">
      <c r="A28" s="193" t="s">
        <v>163</v>
      </c>
      <c r="B28" s="199" t="s">
        <v>164</v>
      </c>
      <c r="C28" s="113">
        <v>3.3502538071065988</v>
      </c>
      <c r="D28" s="115">
        <v>330</v>
      </c>
      <c r="E28" s="114">
        <v>336</v>
      </c>
      <c r="F28" s="114">
        <v>322</v>
      </c>
      <c r="G28" s="114">
        <v>291</v>
      </c>
      <c r="H28" s="140">
        <v>312</v>
      </c>
      <c r="I28" s="115">
        <v>18</v>
      </c>
      <c r="J28" s="116">
        <v>5.7692307692307692</v>
      </c>
    </row>
    <row r="29" spans="1:15" s="110" customFormat="1" ht="24.95" customHeight="1" x14ac:dyDescent="0.2">
      <c r="A29" s="193">
        <v>86</v>
      </c>
      <c r="B29" s="199" t="s">
        <v>165</v>
      </c>
      <c r="C29" s="113">
        <v>4.9340101522842641</v>
      </c>
      <c r="D29" s="115">
        <v>486</v>
      </c>
      <c r="E29" s="114">
        <v>504</v>
      </c>
      <c r="F29" s="114">
        <v>510</v>
      </c>
      <c r="G29" s="114">
        <v>521</v>
      </c>
      <c r="H29" s="140">
        <v>519</v>
      </c>
      <c r="I29" s="115">
        <v>-33</v>
      </c>
      <c r="J29" s="116">
        <v>-6.3583815028901736</v>
      </c>
    </row>
    <row r="30" spans="1:15" s="110" customFormat="1" ht="24.95" customHeight="1" x14ac:dyDescent="0.2">
      <c r="A30" s="193">
        <v>87.88</v>
      </c>
      <c r="B30" s="204" t="s">
        <v>166</v>
      </c>
      <c r="C30" s="113">
        <v>2.9644670050761421</v>
      </c>
      <c r="D30" s="115">
        <v>292</v>
      </c>
      <c r="E30" s="114">
        <v>275</v>
      </c>
      <c r="F30" s="114">
        <v>281</v>
      </c>
      <c r="G30" s="114">
        <v>288</v>
      </c>
      <c r="H30" s="140">
        <v>293</v>
      </c>
      <c r="I30" s="115">
        <v>-1</v>
      </c>
      <c r="J30" s="116">
        <v>-0.34129692832764508</v>
      </c>
    </row>
    <row r="31" spans="1:15" s="110" customFormat="1" ht="24.95" customHeight="1" x14ac:dyDescent="0.2">
      <c r="A31" s="193" t="s">
        <v>167</v>
      </c>
      <c r="B31" s="199" t="s">
        <v>168</v>
      </c>
      <c r="C31" s="113">
        <v>11.17766497461929</v>
      </c>
      <c r="D31" s="115">
        <v>1101</v>
      </c>
      <c r="E31" s="114">
        <v>1127</v>
      </c>
      <c r="F31" s="114">
        <v>1157</v>
      </c>
      <c r="G31" s="114">
        <v>1193</v>
      </c>
      <c r="H31" s="140">
        <v>1171</v>
      </c>
      <c r="I31" s="115">
        <v>-70</v>
      </c>
      <c r="J31" s="116">
        <v>-5.977796754910333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154</v>
      </c>
      <c r="G34" s="114">
        <v>155</v>
      </c>
      <c r="H34" s="140">
        <v>147</v>
      </c>
      <c r="I34" s="115" t="s">
        <v>513</v>
      </c>
      <c r="J34" s="116" t="s">
        <v>513</v>
      </c>
    </row>
    <row r="35" spans="1:10" s="110" customFormat="1" ht="24.95" customHeight="1" x14ac:dyDescent="0.2">
      <c r="A35" s="292" t="s">
        <v>171</v>
      </c>
      <c r="B35" s="293" t="s">
        <v>172</v>
      </c>
      <c r="C35" s="113" t="s">
        <v>513</v>
      </c>
      <c r="D35" s="115" t="s">
        <v>513</v>
      </c>
      <c r="E35" s="114" t="s">
        <v>513</v>
      </c>
      <c r="F35" s="114">
        <v>1384</v>
      </c>
      <c r="G35" s="114">
        <v>1349</v>
      </c>
      <c r="H35" s="140">
        <v>1361</v>
      </c>
      <c r="I35" s="115" t="s">
        <v>513</v>
      </c>
      <c r="J35" s="116" t="s">
        <v>513</v>
      </c>
    </row>
    <row r="36" spans="1:10" s="110" customFormat="1" ht="24.95" customHeight="1" x14ac:dyDescent="0.2">
      <c r="A36" s="294" t="s">
        <v>173</v>
      </c>
      <c r="B36" s="295" t="s">
        <v>174</v>
      </c>
      <c r="C36" s="125">
        <v>84.751269035532999</v>
      </c>
      <c r="D36" s="143">
        <v>8348</v>
      </c>
      <c r="E36" s="144">
        <v>8572</v>
      </c>
      <c r="F36" s="144">
        <v>8631</v>
      </c>
      <c r="G36" s="144">
        <v>8720</v>
      </c>
      <c r="H36" s="145">
        <v>8653</v>
      </c>
      <c r="I36" s="143">
        <v>-305</v>
      </c>
      <c r="J36" s="146">
        <v>-3.5247890904888477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9850</v>
      </c>
      <c r="F11" s="264">
        <v>10075</v>
      </c>
      <c r="G11" s="264">
        <v>10169</v>
      </c>
      <c r="H11" s="264">
        <v>10224</v>
      </c>
      <c r="I11" s="265">
        <v>10161</v>
      </c>
      <c r="J11" s="263">
        <v>-311</v>
      </c>
      <c r="K11" s="266">
        <v>-3.0607223698454877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46.680203045685282</v>
      </c>
      <c r="E13" s="115">
        <v>4598</v>
      </c>
      <c r="F13" s="114">
        <v>4733</v>
      </c>
      <c r="G13" s="114">
        <v>4746</v>
      </c>
      <c r="H13" s="114">
        <v>4804</v>
      </c>
      <c r="I13" s="140">
        <v>4805</v>
      </c>
      <c r="J13" s="115">
        <v>-207</v>
      </c>
      <c r="K13" s="116">
        <v>-4.3080124869927161</v>
      </c>
    </row>
    <row r="14" spans="1:15" ht="15.95" customHeight="1" x14ac:dyDescent="0.2">
      <c r="A14" s="306" t="s">
        <v>230</v>
      </c>
      <c r="B14" s="307"/>
      <c r="C14" s="308"/>
      <c r="D14" s="113">
        <v>42.111675126903556</v>
      </c>
      <c r="E14" s="115">
        <v>4148</v>
      </c>
      <c r="F14" s="114">
        <v>4229</v>
      </c>
      <c r="G14" s="114">
        <v>4311</v>
      </c>
      <c r="H14" s="114">
        <v>4337</v>
      </c>
      <c r="I14" s="140">
        <v>4250</v>
      </c>
      <c r="J14" s="115">
        <v>-102</v>
      </c>
      <c r="K14" s="116">
        <v>-2.4</v>
      </c>
    </row>
    <row r="15" spans="1:15" ht="15.95" customHeight="1" x14ac:dyDescent="0.2">
      <c r="A15" s="306" t="s">
        <v>231</v>
      </c>
      <c r="B15" s="307"/>
      <c r="C15" s="308"/>
      <c r="D15" s="113">
        <v>3.7766497461928936</v>
      </c>
      <c r="E15" s="115">
        <v>372</v>
      </c>
      <c r="F15" s="114">
        <v>381</v>
      </c>
      <c r="G15" s="114">
        <v>386</v>
      </c>
      <c r="H15" s="114">
        <v>385</v>
      </c>
      <c r="I15" s="140">
        <v>396</v>
      </c>
      <c r="J15" s="115">
        <v>-24</v>
      </c>
      <c r="K15" s="116">
        <v>-6.0606060606060606</v>
      </c>
    </row>
    <row r="16" spans="1:15" ht="15.95" customHeight="1" x14ac:dyDescent="0.2">
      <c r="A16" s="306" t="s">
        <v>232</v>
      </c>
      <c r="B16" s="307"/>
      <c r="C16" s="308"/>
      <c r="D16" s="113">
        <v>3.3502538071065988</v>
      </c>
      <c r="E16" s="115">
        <v>330</v>
      </c>
      <c r="F16" s="114">
        <v>330</v>
      </c>
      <c r="G16" s="114">
        <v>328</v>
      </c>
      <c r="H16" s="114">
        <v>299</v>
      </c>
      <c r="I16" s="140">
        <v>312</v>
      </c>
      <c r="J16" s="115">
        <v>18</v>
      </c>
      <c r="K16" s="116">
        <v>5.7692307692307692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1.2588832487309645</v>
      </c>
      <c r="E18" s="115">
        <v>124</v>
      </c>
      <c r="F18" s="114">
        <v>122</v>
      </c>
      <c r="G18" s="114">
        <v>138</v>
      </c>
      <c r="H18" s="114">
        <v>136</v>
      </c>
      <c r="I18" s="140">
        <v>123</v>
      </c>
      <c r="J18" s="115">
        <v>1</v>
      </c>
      <c r="K18" s="116">
        <v>0.81300813008130079</v>
      </c>
    </row>
    <row r="19" spans="1:11" ht="14.1" customHeight="1" x14ac:dyDescent="0.2">
      <c r="A19" s="306" t="s">
        <v>235</v>
      </c>
      <c r="B19" s="307" t="s">
        <v>236</v>
      </c>
      <c r="C19" s="308"/>
      <c r="D19" s="113">
        <v>0.81218274111675126</v>
      </c>
      <c r="E19" s="115">
        <v>80</v>
      </c>
      <c r="F19" s="114">
        <v>77</v>
      </c>
      <c r="G19" s="114">
        <v>87</v>
      </c>
      <c r="H19" s="114">
        <v>85</v>
      </c>
      <c r="I19" s="140">
        <v>75</v>
      </c>
      <c r="J19" s="115">
        <v>5</v>
      </c>
      <c r="K19" s="116">
        <v>6.666666666666667</v>
      </c>
    </row>
    <row r="20" spans="1:11" ht="14.1" customHeight="1" x14ac:dyDescent="0.2">
      <c r="A20" s="306">
        <v>12</v>
      </c>
      <c r="B20" s="307" t="s">
        <v>237</v>
      </c>
      <c r="C20" s="308"/>
      <c r="D20" s="113">
        <v>1.3908629441624365</v>
      </c>
      <c r="E20" s="115">
        <v>137</v>
      </c>
      <c r="F20" s="114">
        <v>130</v>
      </c>
      <c r="G20" s="114">
        <v>134</v>
      </c>
      <c r="H20" s="114">
        <v>131</v>
      </c>
      <c r="I20" s="140">
        <v>131</v>
      </c>
      <c r="J20" s="115">
        <v>6</v>
      </c>
      <c r="K20" s="116">
        <v>4.5801526717557248</v>
      </c>
    </row>
    <row r="21" spans="1:11" ht="14.1" customHeight="1" x14ac:dyDescent="0.2">
      <c r="A21" s="306">
        <v>21</v>
      </c>
      <c r="B21" s="307" t="s">
        <v>238</v>
      </c>
      <c r="C21" s="308"/>
      <c r="D21" s="113">
        <v>0.1116751269035533</v>
      </c>
      <c r="E21" s="115">
        <v>11</v>
      </c>
      <c r="F21" s="114">
        <v>15</v>
      </c>
      <c r="G21" s="114">
        <v>11</v>
      </c>
      <c r="H21" s="114">
        <v>11</v>
      </c>
      <c r="I21" s="140">
        <v>13</v>
      </c>
      <c r="J21" s="115">
        <v>-2</v>
      </c>
      <c r="K21" s="116">
        <v>-15.384615384615385</v>
      </c>
    </row>
    <row r="22" spans="1:11" ht="14.1" customHeight="1" x14ac:dyDescent="0.2">
      <c r="A22" s="306">
        <v>22</v>
      </c>
      <c r="B22" s="307" t="s">
        <v>239</v>
      </c>
      <c r="C22" s="308"/>
      <c r="D22" s="113">
        <v>0.43654822335025378</v>
      </c>
      <c r="E22" s="115">
        <v>43</v>
      </c>
      <c r="F22" s="114">
        <v>44</v>
      </c>
      <c r="G22" s="114">
        <v>44</v>
      </c>
      <c r="H22" s="114">
        <v>45</v>
      </c>
      <c r="I22" s="140">
        <v>43</v>
      </c>
      <c r="J22" s="115">
        <v>0</v>
      </c>
      <c r="K22" s="116">
        <v>0</v>
      </c>
    </row>
    <row r="23" spans="1:11" ht="14.1" customHeight="1" x14ac:dyDescent="0.2">
      <c r="A23" s="306">
        <v>23</v>
      </c>
      <c r="B23" s="307" t="s">
        <v>240</v>
      </c>
      <c r="C23" s="308"/>
      <c r="D23" s="113">
        <v>0.12182741116751269</v>
      </c>
      <c r="E23" s="115">
        <v>12</v>
      </c>
      <c r="F23" s="114">
        <v>14</v>
      </c>
      <c r="G23" s="114">
        <v>12</v>
      </c>
      <c r="H23" s="114">
        <v>13</v>
      </c>
      <c r="I23" s="140">
        <v>12</v>
      </c>
      <c r="J23" s="115">
        <v>0</v>
      </c>
      <c r="K23" s="116">
        <v>0</v>
      </c>
    </row>
    <row r="24" spans="1:11" ht="14.1" customHeight="1" x14ac:dyDescent="0.2">
      <c r="A24" s="306">
        <v>24</v>
      </c>
      <c r="B24" s="307" t="s">
        <v>241</v>
      </c>
      <c r="C24" s="308"/>
      <c r="D24" s="113">
        <v>1.3705583756345177</v>
      </c>
      <c r="E24" s="115">
        <v>135</v>
      </c>
      <c r="F24" s="114">
        <v>136</v>
      </c>
      <c r="G24" s="114">
        <v>134</v>
      </c>
      <c r="H24" s="114">
        <v>134</v>
      </c>
      <c r="I24" s="140">
        <v>141</v>
      </c>
      <c r="J24" s="115">
        <v>-6</v>
      </c>
      <c r="K24" s="116">
        <v>-4.2553191489361701</v>
      </c>
    </row>
    <row r="25" spans="1:11" ht="14.1" customHeight="1" x14ac:dyDescent="0.2">
      <c r="A25" s="306">
        <v>25</v>
      </c>
      <c r="B25" s="307" t="s">
        <v>242</v>
      </c>
      <c r="C25" s="308"/>
      <c r="D25" s="113">
        <v>1.3604060913705585</v>
      </c>
      <c r="E25" s="115">
        <v>134</v>
      </c>
      <c r="F25" s="114">
        <v>134</v>
      </c>
      <c r="G25" s="114">
        <v>142</v>
      </c>
      <c r="H25" s="114">
        <v>141</v>
      </c>
      <c r="I25" s="140">
        <v>133</v>
      </c>
      <c r="J25" s="115">
        <v>1</v>
      </c>
      <c r="K25" s="116">
        <v>0.75187969924812026</v>
      </c>
    </row>
    <row r="26" spans="1:11" ht="14.1" customHeight="1" x14ac:dyDescent="0.2">
      <c r="A26" s="306">
        <v>26</v>
      </c>
      <c r="B26" s="307" t="s">
        <v>243</v>
      </c>
      <c r="C26" s="308"/>
      <c r="D26" s="113">
        <v>0.79187817258883253</v>
      </c>
      <c r="E26" s="115">
        <v>78</v>
      </c>
      <c r="F26" s="114">
        <v>82</v>
      </c>
      <c r="G26" s="114">
        <v>85</v>
      </c>
      <c r="H26" s="114">
        <v>85</v>
      </c>
      <c r="I26" s="140">
        <v>89</v>
      </c>
      <c r="J26" s="115">
        <v>-11</v>
      </c>
      <c r="K26" s="116">
        <v>-12.359550561797754</v>
      </c>
    </row>
    <row r="27" spans="1:11" ht="14.1" customHeight="1" x14ac:dyDescent="0.2">
      <c r="A27" s="306">
        <v>27</v>
      </c>
      <c r="B27" s="307" t="s">
        <v>244</v>
      </c>
      <c r="C27" s="308"/>
      <c r="D27" s="113">
        <v>0.24365482233502539</v>
      </c>
      <c r="E27" s="115">
        <v>24</v>
      </c>
      <c r="F27" s="114">
        <v>27</v>
      </c>
      <c r="G27" s="114">
        <v>29</v>
      </c>
      <c r="H27" s="114">
        <v>29</v>
      </c>
      <c r="I27" s="140">
        <v>28</v>
      </c>
      <c r="J27" s="115">
        <v>-4</v>
      </c>
      <c r="K27" s="116">
        <v>-14.285714285714286</v>
      </c>
    </row>
    <row r="28" spans="1:11" ht="14.1" customHeight="1" x14ac:dyDescent="0.2">
      <c r="A28" s="306">
        <v>28</v>
      </c>
      <c r="B28" s="307" t="s">
        <v>245</v>
      </c>
      <c r="C28" s="308"/>
      <c r="D28" s="113">
        <v>0.13197969543147209</v>
      </c>
      <c r="E28" s="115">
        <v>13</v>
      </c>
      <c r="F28" s="114">
        <v>12</v>
      </c>
      <c r="G28" s="114">
        <v>13</v>
      </c>
      <c r="H28" s="114">
        <v>9</v>
      </c>
      <c r="I28" s="140">
        <v>10</v>
      </c>
      <c r="J28" s="115">
        <v>3</v>
      </c>
      <c r="K28" s="116">
        <v>30</v>
      </c>
    </row>
    <row r="29" spans="1:11" ht="14.1" customHeight="1" x14ac:dyDescent="0.2">
      <c r="A29" s="306">
        <v>29</v>
      </c>
      <c r="B29" s="307" t="s">
        <v>246</v>
      </c>
      <c r="C29" s="308"/>
      <c r="D29" s="113">
        <v>3.1979695431472082</v>
      </c>
      <c r="E29" s="115">
        <v>315</v>
      </c>
      <c r="F29" s="114">
        <v>365</v>
      </c>
      <c r="G29" s="114">
        <v>373</v>
      </c>
      <c r="H29" s="114">
        <v>387</v>
      </c>
      <c r="I29" s="140">
        <v>369</v>
      </c>
      <c r="J29" s="115">
        <v>-54</v>
      </c>
      <c r="K29" s="116">
        <v>-14.634146341463415</v>
      </c>
    </row>
    <row r="30" spans="1:11" ht="14.1" customHeight="1" x14ac:dyDescent="0.2">
      <c r="A30" s="306" t="s">
        <v>247</v>
      </c>
      <c r="B30" s="307" t="s">
        <v>248</v>
      </c>
      <c r="C30" s="308"/>
      <c r="D30" s="113" t="s">
        <v>513</v>
      </c>
      <c r="E30" s="115" t="s">
        <v>513</v>
      </c>
      <c r="F30" s="114" t="s">
        <v>513</v>
      </c>
      <c r="G30" s="114">
        <v>61</v>
      </c>
      <c r="H30" s="114">
        <v>61</v>
      </c>
      <c r="I30" s="140">
        <v>65</v>
      </c>
      <c r="J30" s="115" t="s">
        <v>513</v>
      </c>
      <c r="K30" s="116" t="s">
        <v>513</v>
      </c>
    </row>
    <row r="31" spans="1:11" ht="14.1" customHeight="1" x14ac:dyDescent="0.2">
      <c r="A31" s="306" t="s">
        <v>249</v>
      </c>
      <c r="B31" s="307" t="s">
        <v>250</v>
      </c>
      <c r="C31" s="308"/>
      <c r="D31" s="113">
        <v>2.5685279187817258</v>
      </c>
      <c r="E31" s="115">
        <v>253</v>
      </c>
      <c r="F31" s="114">
        <v>304</v>
      </c>
      <c r="G31" s="114">
        <v>312</v>
      </c>
      <c r="H31" s="114">
        <v>326</v>
      </c>
      <c r="I31" s="140">
        <v>304</v>
      </c>
      <c r="J31" s="115">
        <v>-51</v>
      </c>
      <c r="K31" s="116">
        <v>-16.776315789473685</v>
      </c>
    </row>
    <row r="32" spans="1:11" ht="14.1" customHeight="1" x14ac:dyDescent="0.2">
      <c r="A32" s="306">
        <v>31</v>
      </c>
      <c r="B32" s="307" t="s">
        <v>251</v>
      </c>
      <c r="C32" s="308"/>
      <c r="D32" s="113">
        <v>5.0761421319796954E-2</v>
      </c>
      <c r="E32" s="115">
        <v>5</v>
      </c>
      <c r="F32" s="114">
        <v>7</v>
      </c>
      <c r="G32" s="114">
        <v>7</v>
      </c>
      <c r="H32" s="114">
        <v>4</v>
      </c>
      <c r="I32" s="140" t="s">
        <v>513</v>
      </c>
      <c r="J32" s="115" t="s">
        <v>513</v>
      </c>
      <c r="K32" s="116" t="s">
        <v>513</v>
      </c>
    </row>
    <row r="33" spans="1:11" ht="14.1" customHeight="1" x14ac:dyDescent="0.2">
      <c r="A33" s="306">
        <v>32</v>
      </c>
      <c r="B33" s="307" t="s">
        <v>252</v>
      </c>
      <c r="C33" s="308"/>
      <c r="D33" s="113">
        <v>1.6649746192893402</v>
      </c>
      <c r="E33" s="115">
        <v>164</v>
      </c>
      <c r="F33" s="114">
        <v>170</v>
      </c>
      <c r="G33" s="114">
        <v>188</v>
      </c>
      <c r="H33" s="114">
        <v>184</v>
      </c>
      <c r="I33" s="140">
        <v>182</v>
      </c>
      <c r="J33" s="115">
        <v>-18</v>
      </c>
      <c r="K33" s="116">
        <v>-9.8901098901098905</v>
      </c>
    </row>
    <row r="34" spans="1:11" ht="14.1" customHeight="1" x14ac:dyDescent="0.2">
      <c r="A34" s="306">
        <v>33</v>
      </c>
      <c r="B34" s="307" t="s">
        <v>253</v>
      </c>
      <c r="C34" s="308"/>
      <c r="D34" s="113">
        <v>0.64974619289340096</v>
      </c>
      <c r="E34" s="115">
        <v>64</v>
      </c>
      <c r="F34" s="114">
        <v>61</v>
      </c>
      <c r="G34" s="114">
        <v>62</v>
      </c>
      <c r="H34" s="114">
        <v>56</v>
      </c>
      <c r="I34" s="140">
        <v>52</v>
      </c>
      <c r="J34" s="115">
        <v>12</v>
      </c>
      <c r="K34" s="116">
        <v>23.076923076923077</v>
      </c>
    </row>
    <row r="35" spans="1:11" ht="14.1" customHeight="1" x14ac:dyDescent="0.2">
      <c r="A35" s="306">
        <v>34</v>
      </c>
      <c r="B35" s="307" t="s">
        <v>254</v>
      </c>
      <c r="C35" s="308"/>
      <c r="D35" s="113">
        <v>4.9949238578680202</v>
      </c>
      <c r="E35" s="115">
        <v>492</v>
      </c>
      <c r="F35" s="114">
        <v>501</v>
      </c>
      <c r="G35" s="114">
        <v>509</v>
      </c>
      <c r="H35" s="114">
        <v>501</v>
      </c>
      <c r="I35" s="140">
        <v>491</v>
      </c>
      <c r="J35" s="115">
        <v>1</v>
      </c>
      <c r="K35" s="116">
        <v>0.20366598778004075</v>
      </c>
    </row>
    <row r="36" spans="1:11" ht="14.1" customHeight="1" x14ac:dyDescent="0.2">
      <c r="A36" s="306">
        <v>41</v>
      </c>
      <c r="B36" s="307" t="s">
        <v>255</v>
      </c>
      <c r="C36" s="308"/>
      <c r="D36" s="113">
        <v>0.14213197969543148</v>
      </c>
      <c r="E36" s="115">
        <v>14</v>
      </c>
      <c r="F36" s="114">
        <v>12</v>
      </c>
      <c r="G36" s="114">
        <v>11</v>
      </c>
      <c r="H36" s="114">
        <v>12</v>
      </c>
      <c r="I36" s="140">
        <v>13</v>
      </c>
      <c r="J36" s="115">
        <v>1</v>
      </c>
      <c r="K36" s="116">
        <v>7.6923076923076925</v>
      </c>
    </row>
    <row r="37" spans="1:11" ht="14.1" customHeight="1" x14ac:dyDescent="0.2">
      <c r="A37" s="306">
        <v>42</v>
      </c>
      <c r="B37" s="307" t="s">
        <v>256</v>
      </c>
      <c r="C37" s="308"/>
      <c r="D37" s="113" t="s">
        <v>513</v>
      </c>
      <c r="E37" s="115" t="s">
        <v>513</v>
      </c>
      <c r="F37" s="114" t="s">
        <v>513</v>
      </c>
      <c r="G37" s="114" t="s">
        <v>513</v>
      </c>
      <c r="H37" s="114" t="s">
        <v>513</v>
      </c>
      <c r="I37" s="140">
        <v>4</v>
      </c>
      <c r="J37" s="115" t="s">
        <v>513</v>
      </c>
      <c r="K37" s="116" t="s">
        <v>513</v>
      </c>
    </row>
    <row r="38" spans="1:11" ht="14.1" customHeight="1" x14ac:dyDescent="0.2">
      <c r="A38" s="306">
        <v>43</v>
      </c>
      <c r="B38" s="307" t="s">
        <v>257</v>
      </c>
      <c r="C38" s="308"/>
      <c r="D38" s="113">
        <v>0.32487309644670048</v>
      </c>
      <c r="E38" s="115">
        <v>32</v>
      </c>
      <c r="F38" s="114">
        <v>30</v>
      </c>
      <c r="G38" s="114">
        <v>32</v>
      </c>
      <c r="H38" s="114">
        <v>29</v>
      </c>
      <c r="I38" s="140">
        <v>28</v>
      </c>
      <c r="J38" s="115">
        <v>4</v>
      </c>
      <c r="K38" s="116">
        <v>14.285714285714286</v>
      </c>
    </row>
    <row r="39" spans="1:11" ht="14.1" customHeight="1" x14ac:dyDescent="0.2">
      <c r="A39" s="306">
        <v>51</v>
      </c>
      <c r="B39" s="307" t="s">
        <v>258</v>
      </c>
      <c r="C39" s="308"/>
      <c r="D39" s="113">
        <v>13.654822335025381</v>
      </c>
      <c r="E39" s="115">
        <v>1345</v>
      </c>
      <c r="F39" s="114">
        <v>1364</v>
      </c>
      <c r="G39" s="114">
        <v>1382</v>
      </c>
      <c r="H39" s="114">
        <v>1378</v>
      </c>
      <c r="I39" s="140">
        <v>1374</v>
      </c>
      <c r="J39" s="115">
        <v>-29</v>
      </c>
      <c r="K39" s="116">
        <v>-2.1106259097525473</v>
      </c>
    </row>
    <row r="40" spans="1:11" ht="14.1" customHeight="1" x14ac:dyDescent="0.2">
      <c r="A40" s="306" t="s">
        <v>259</v>
      </c>
      <c r="B40" s="307" t="s">
        <v>260</v>
      </c>
      <c r="C40" s="308"/>
      <c r="D40" s="113">
        <v>13.380710659898478</v>
      </c>
      <c r="E40" s="115">
        <v>1318</v>
      </c>
      <c r="F40" s="114">
        <v>1338</v>
      </c>
      <c r="G40" s="114">
        <v>1358</v>
      </c>
      <c r="H40" s="114">
        <v>1354</v>
      </c>
      <c r="I40" s="140">
        <v>1350</v>
      </c>
      <c r="J40" s="115">
        <v>-32</v>
      </c>
      <c r="K40" s="116">
        <v>-2.3703703703703702</v>
      </c>
    </row>
    <row r="41" spans="1:11" ht="14.1" customHeight="1" x14ac:dyDescent="0.2">
      <c r="A41" s="306"/>
      <c r="B41" s="307" t="s">
        <v>261</v>
      </c>
      <c r="C41" s="308"/>
      <c r="D41" s="113">
        <v>3.6446700507614214</v>
      </c>
      <c r="E41" s="115">
        <v>359</v>
      </c>
      <c r="F41" s="114">
        <v>356</v>
      </c>
      <c r="G41" s="114">
        <v>366</v>
      </c>
      <c r="H41" s="114">
        <v>370</v>
      </c>
      <c r="I41" s="140">
        <v>366</v>
      </c>
      <c r="J41" s="115">
        <v>-7</v>
      </c>
      <c r="K41" s="116">
        <v>-1.9125683060109289</v>
      </c>
    </row>
    <row r="42" spans="1:11" ht="14.1" customHeight="1" x14ac:dyDescent="0.2">
      <c r="A42" s="306">
        <v>52</v>
      </c>
      <c r="B42" s="307" t="s">
        <v>262</v>
      </c>
      <c r="C42" s="308"/>
      <c r="D42" s="113">
        <v>4.4873096446700504</v>
      </c>
      <c r="E42" s="115">
        <v>442</v>
      </c>
      <c r="F42" s="114">
        <v>443</v>
      </c>
      <c r="G42" s="114">
        <v>455</v>
      </c>
      <c r="H42" s="114">
        <v>487</v>
      </c>
      <c r="I42" s="140">
        <v>483</v>
      </c>
      <c r="J42" s="115">
        <v>-41</v>
      </c>
      <c r="K42" s="116">
        <v>-8.4886128364389233</v>
      </c>
    </row>
    <row r="43" spans="1:11" ht="14.1" customHeight="1" x14ac:dyDescent="0.2">
      <c r="A43" s="306" t="s">
        <v>263</v>
      </c>
      <c r="B43" s="307" t="s">
        <v>264</v>
      </c>
      <c r="C43" s="308"/>
      <c r="D43" s="113">
        <v>4.2639593908629445</v>
      </c>
      <c r="E43" s="115">
        <v>420</v>
      </c>
      <c r="F43" s="114">
        <v>420</v>
      </c>
      <c r="G43" s="114">
        <v>430</v>
      </c>
      <c r="H43" s="114">
        <v>464</v>
      </c>
      <c r="I43" s="140">
        <v>461</v>
      </c>
      <c r="J43" s="115">
        <v>-41</v>
      </c>
      <c r="K43" s="116">
        <v>-8.8937093275488071</v>
      </c>
    </row>
    <row r="44" spans="1:11" ht="14.1" customHeight="1" x14ac:dyDescent="0.2">
      <c r="A44" s="306">
        <v>53</v>
      </c>
      <c r="B44" s="307" t="s">
        <v>265</v>
      </c>
      <c r="C44" s="308"/>
      <c r="D44" s="113">
        <v>0.9441624365482234</v>
      </c>
      <c r="E44" s="115">
        <v>93</v>
      </c>
      <c r="F44" s="114">
        <v>113</v>
      </c>
      <c r="G44" s="114">
        <v>111</v>
      </c>
      <c r="H44" s="114">
        <v>112</v>
      </c>
      <c r="I44" s="140">
        <v>116</v>
      </c>
      <c r="J44" s="115">
        <v>-23</v>
      </c>
      <c r="K44" s="116">
        <v>-19.827586206896552</v>
      </c>
    </row>
    <row r="45" spans="1:11" ht="14.1" customHeight="1" x14ac:dyDescent="0.2">
      <c r="A45" s="306" t="s">
        <v>266</v>
      </c>
      <c r="B45" s="307" t="s">
        <v>267</v>
      </c>
      <c r="C45" s="308"/>
      <c r="D45" s="113">
        <v>0.92385786802030456</v>
      </c>
      <c r="E45" s="115">
        <v>91</v>
      </c>
      <c r="F45" s="114">
        <v>111</v>
      </c>
      <c r="G45" s="114">
        <v>109</v>
      </c>
      <c r="H45" s="114">
        <v>110</v>
      </c>
      <c r="I45" s="140">
        <v>114</v>
      </c>
      <c r="J45" s="115">
        <v>-23</v>
      </c>
      <c r="K45" s="116">
        <v>-20.17543859649123</v>
      </c>
    </row>
    <row r="46" spans="1:11" ht="14.1" customHeight="1" x14ac:dyDescent="0.2">
      <c r="A46" s="306">
        <v>54</v>
      </c>
      <c r="B46" s="307" t="s">
        <v>268</v>
      </c>
      <c r="C46" s="308"/>
      <c r="D46" s="113">
        <v>14.944162436548224</v>
      </c>
      <c r="E46" s="115">
        <v>1472</v>
      </c>
      <c r="F46" s="114">
        <v>1439</v>
      </c>
      <c r="G46" s="114">
        <v>1442</v>
      </c>
      <c r="H46" s="114">
        <v>1434</v>
      </c>
      <c r="I46" s="140">
        <v>1433</v>
      </c>
      <c r="J46" s="115">
        <v>39</v>
      </c>
      <c r="K46" s="116">
        <v>2.7215631542219119</v>
      </c>
    </row>
    <row r="47" spans="1:11" ht="14.1" customHeight="1" x14ac:dyDescent="0.2">
      <c r="A47" s="306">
        <v>61</v>
      </c>
      <c r="B47" s="307" t="s">
        <v>269</v>
      </c>
      <c r="C47" s="308"/>
      <c r="D47" s="113">
        <v>0.36548223350253806</v>
      </c>
      <c r="E47" s="115">
        <v>36</v>
      </c>
      <c r="F47" s="114">
        <v>40</v>
      </c>
      <c r="G47" s="114">
        <v>39</v>
      </c>
      <c r="H47" s="114">
        <v>46</v>
      </c>
      <c r="I47" s="140">
        <v>47</v>
      </c>
      <c r="J47" s="115">
        <v>-11</v>
      </c>
      <c r="K47" s="116">
        <v>-23.404255319148938</v>
      </c>
    </row>
    <row r="48" spans="1:11" ht="14.1" customHeight="1" x14ac:dyDescent="0.2">
      <c r="A48" s="306">
        <v>62</v>
      </c>
      <c r="B48" s="307" t="s">
        <v>270</v>
      </c>
      <c r="C48" s="308"/>
      <c r="D48" s="113">
        <v>10.984771573604061</v>
      </c>
      <c r="E48" s="115">
        <v>1082</v>
      </c>
      <c r="F48" s="114">
        <v>1140</v>
      </c>
      <c r="G48" s="114">
        <v>1123</v>
      </c>
      <c r="H48" s="114">
        <v>1155</v>
      </c>
      <c r="I48" s="140">
        <v>1160</v>
      </c>
      <c r="J48" s="115">
        <v>-78</v>
      </c>
      <c r="K48" s="116">
        <v>-6.7241379310344831</v>
      </c>
    </row>
    <row r="49" spans="1:11" ht="14.1" customHeight="1" x14ac:dyDescent="0.2">
      <c r="A49" s="306">
        <v>63</v>
      </c>
      <c r="B49" s="307" t="s">
        <v>271</v>
      </c>
      <c r="C49" s="308"/>
      <c r="D49" s="113">
        <v>7.6954314720812187</v>
      </c>
      <c r="E49" s="115">
        <v>758</v>
      </c>
      <c r="F49" s="114">
        <v>841</v>
      </c>
      <c r="G49" s="114">
        <v>836</v>
      </c>
      <c r="H49" s="114">
        <v>899</v>
      </c>
      <c r="I49" s="140">
        <v>874</v>
      </c>
      <c r="J49" s="115">
        <v>-116</v>
      </c>
      <c r="K49" s="116">
        <v>-13.272311212814646</v>
      </c>
    </row>
    <row r="50" spans="1:11" ht="14.1" customHeight="1" x14ac:dyDescent="0.2">
      <c r="A50" s="306" t="s">
        <v>272</v>
      </c>
      <c r="B50" s="307" t="s">
        <v>273</v>
      </c>
      <c r="C50" s="308"/>
      <c r="D50" s="113">
        <v>0.59898477157360408</v>
      </c>
      <c r="E50" s="115">
        <v>59</v>
      </c>
      <c r="F50" s="114">
        <v>58</v>
      </c>
      <c r="G50" s="114">
        <v>58</v>
      </c>
      <c r="H50" s="114">
        <v>63</v>
      </c>
      <c r="I50" s="140">
        <v>65</v>
      </c>
      <c r="J50" s="115">
        <v>-6</v>
      </c>
      <c r="K50" s="116">
        <v>-9.2307692307692299</v>
      </c>
    </row>
    <row r="51" spans="1:11" ht="14.1" customHeight="1" x14ac:dyDescent="0.2">
      <c r="A51" s="306" t="s">
        <v>274</v>
      </c>
      <c r="B51" s="307" t="s">
        <v>275</v>
      </c>
      <c r="C51" s="308"/>
      <c r="D51" s="113">
        <v>6.6598984771573608</v>
      </c>
      <c r="E51" s="115">
        <v>656</v>
      </c>
      <c r="F51" s="114">
        <v>731</v>
      </c>
      <c r="G51" s="114">
        <v>733</v>
      </c>
      <c r="H51" s="114">
        <v>792</v>
      </c>
      <c r="I51" s="140">
        <v>760</v>
      </c>
      <c r="J51" s="115">
        <v>-104</v>
      </c>
      <c r="K51" s="116">
        <v>-13.684210526315789</v>
      </c>
    </row>
    <row r="52" spans="1:11" ht="14.1" customHeight="1" x14ac:dyDescent="0.2">
      <c r="A52" s="306">
        <v>71</v>
      </c>
      <c r="B52" s="307" t="s">
        <v>276</v>
      </c>
      <c r="C52" s="308"/>
      <c r="D52" s="113">
        <v>12.355329949238579</v>
      </c>
      <c r="E52" s="115">
        <v>1217</v>
      </c>
      <c r="F52" s="114">
        <v>1220</v>
      </c>
      <c r="G52" s="114">
        <v>1250</v>
      </c>
      <c r="H52" s="114">
        <v>1200</v>
      </c>
      <c r="I52" s="140">
        <v>1193</v>
      </c>
      <c r="J52" s="115">
        <v>24</v>
      </c>
      <c r="K52" s="116">
        <v>2.0117351215423303</v>
      </c>
    </row>
    <row r="53" spans="1:11" ht="14.1" customHeight="1" x14ac:dyDescent="0.2">
      <c r="A53" s="306" t="s">
        <v>277</v>
      </c>
      <c r="B53" s="307" t="s">
        <v>278</v>
      </c>
      <c r="C53" s="308"/>
      <c r="D53" s="113">
        <v>0.63959390862944165</v>
      </c>
      <c r="E53" s="115">
        <v>63</v>
      </c>
      <c r="F53" s="114">
        <v>58</v>
      </c>
      <c r="G53" s="114">
        <v>89</v>
      </c>
      <c r="H53" s="114">
        <v>58</v>
      </c>
      <c r="I53" s="140">
        <v>61</v>
      </c>
      <c r="J53" s="115">
        <v>2</v>
      </c>
      <c r="K53" s="116">
        <v>3.278688524590164</v>
      </c>
    </row>
    <row r="54" spans="1:11" ht="14.1" customHeight="1" x14ac:dyDescent="0.2">
      <c r="A54" s="306" t="s">
        <v>279</v>
      </c>
      <c r="B54" s="307" t="s">
        <v>280</v>
      </c>
      <c r="C54" s="308"/>
      <c r="D54" s="113">
        <v>11.065989847715736</v>
      </c>
      <c r="E54" s="115">
        <v>1090</v>
      </c>
      <c r="F54" s="114">
        <v>1097</v>
      </c>
      <c r="G54" s="114">
        <v>1097</v>
      </c>
      <c r="H54" s="114">
        <v>1092</v>
      </c>
      <c r="I54" s="140">
        <v>1077</v>
      </c>
      <c r="J54" s="115">
        <v>13</v>
      </c>
      <c r="K54" s="116">
        <v>1.2070566388115134</v>
      </c>
    </row>
    <row r="55" spans="1:11" ht="14.1" customHeight="1" x14ac:dyDescent="0.2">
      <c r="A55" s="306">
        <v>72</v>
      </c>
      <c r="B55" s="307" t="s">
        <v>281</v>
      </c>
      <c r="C55" s="308"/>
      <c r="D55" s="113">
        <v>0.98477157360406087</v>
      </c>
      <c r="E55" s="115">
        <v>97</v>
      </c>
      <c r="F55" s="114">
        <v>95</v>
      </c>
      <c r="G55" s="114">
        <v>96</v>
      </c>
      <c r="H55" s="114">
        <v>96</v>
      </c>
      <c r="I55" s="140">
        <v>95</v>
      </c>
      <c r="J55" s="115">
        <v>2</v>
      </c>
      <c r="K55" s="116">
        <v>2.1052631578947367</v>
      </c>
    </row>
    <row r="56" spans="1:11" ht="14.1" customHeight="1" x14ac:dyDescent="0.2">
      <c r="A56" s="306" t="s">
        <v>282</v>
      </c>
      <c r="B56" s="307" t="s">
        <v>283</v>
      </c>
      <c r="C56" s="308"/>
      <c r="D56" s="113">
        <v>9.1370558375634514E-2</v>
      </c>
      <c r="E56" s="115">
        <v>9</v>
      </c>
      <c r="F56" s="114">
        <v>9</v>
      </c>
      <c r="G56" s="114">
        <v>9</v>
      </c>
      <c r="H56" s="114">
        <v>11</v>
      </c>
      <c r="I56" s="140">
        <v>11</v>
      </c>
      <c r="J56" s="115">
        <v>-2</v>
      </c>
      <c r="K56" s="116">
        <v>-18.181818181818183</v>
      </c>
    </row>
    <row r="57" spans="1:11" ht="14.1" customHeight="1" x14ac:dyDescent="0.2">
      <c r="A57" s="306" t="s">
        <v>284</v>
      </c>
      <c r="B57" s="307" t="s">
        <v>285</v>
      </c>
      <c r="C57" s="308"/>
      <c r="D57" s="113">
        <v>0.73096446700507611</v>
      </c>
      <c r="E57" s="115">
        <v>72</v>
      </c>
      <c r="F57" s="114">
        <v>69</v>
      </c>
      <c r="G57" s="114">
        <v>68</v>
      </c>
      <c r="H57" s="114">
        <v>67</v>
      </c>
      <c r="I57" s="140">
        <v>67</v>
      </c>
      <c r="J57" s="115">
        <v>5</v>
      </c>
      <c r="K57" s="116">
        <v>7.4626865671641793</v>
      </c>
    </row>
    <row r="58" spans="1:11" ht="14.1" customHeight="1" x14ac:dyDescent="0.2">
      <c r="A58" s="306">
        <v>73</v>
      </c>
      <c r="B58" s="307" t="s">
        <v>286</v>
      </c>
      <c r="C58" s="308"/>
      <c r="D58" s="113">
        <v>0.98477157360406087</v>
      </c>
      <c r="E58" s="115">
        <v>97</v>
      </c>
      <c r="F58" s="114">
        <v>95</v>
      </c>
      <c r="G58" s="114">
        <v>91</v>
      </c>
      <c r="H58" s="114">
        <v>87</v>
      </c>
      <c r="I58" s="140">
        <v>88</v>
      </c>
      <c r="J58" s="115">
        <v>9</v>
      </c>
      <c r="K58" s="116">
        <v>10.227272727272727</v>
      </c>
    </row>
    <row r="59" spans="1:11" ht="14.1" customHeight="1" x14ac:dyDescent="0.2">
      <c r="A59" s="306" t="s">
        <v>287</v>
      </c>
      <c r="B59" s="307" t="s">
        <v>288</v>
      </c>
      <c r="C59" s="308"/>
      <c r="D59" s="113">
        <v>0.65989847715736039</v>
      </c>
      <c r="E59" s="115">
        <v>65</v>
      </c>
      <c r="F59" s="114">
        <v>64</v>
      </c>
      <c r="G59" s="114">
        <v>60</v>
      </c>
      <c r="H59" s="114">
        <v>53</v>
      </c>
      <c r="I59" s="140">
        <v>51</v>
      </c>
      <c r="J59" s="115">
        <v>14</v>
      </c>
      <c r="K59" s="116">
        <v>27.450980392156861</v>
      </c>
    </row>
    <row r="60" spans="1:11" ht="14.1" customHeight="1" x14ac:dyDescent="0.2">
      <c r="A60" s="306">
        <v>81</v>
      </c>
      <c r="B60" s="307" t="s">
        <v>289</v>
      </c>
      <c r="C60" s="308"/>
      <c r="D60" s="113">
        <v>3.015228426395939</v>
      </c>
      <c r="E60" s="115">
        <v>297</v>
      </c>
      <c r="F60" s="114">
        <v>294</v>
      </c>
      <c r="G60" s="114">
        <v>307</v>
      </c>
      <c r="H60" s="114">
        <v>321</v>
      </c>
      <c r="I60" s="140">
        <v>316</v>
      </c>
      <c r="J60" s="115">
        <v>-19</v>
      </c>
      <c r="K60" s="116">
        <v>-6.0126582278481013</v>
      </c>
    </row>
    <row r="61" spans="1:11" ht="14.1" customHeight="1" x14ac:dyDescent="0.2">
      <c r="A61" s="306" t="s">
        <v>290</v>
      </c>
      <c r="B61" s="307" t="s">
        <v>291</v>
      </c>
      <c r="C61" s="308"/>
      <c r="D61" s="113">
        <v>1.2791878172588833</v>
      </c>
      <c r="E61" s="115">
        <v>126</v>
      </c>
      <c r="F61" s="114">
        <v>123</v>
      </c>
      <c r="G61" s="114">
        <v>127</v>
      </c>
      <c r="H61" s="114">
        <v>136</v>
      </c>
      <c r="I61" s="140">
        <v>133</v>
      </c>
      <c r="J61" s="115">
        <v>-7</v>
      </c>
      <c r="K61" s="116">
        <v>-5.2631578947368425</v>
      </c>
    </row>
    <row r="62" spans="1:11" ht="14.1" customHeight="1" x14ac:dyDescent="0.2">
      <c r="A62" s="306" t="s">
        <v>292</v>
      </c>
      <c r="B62" s="307" t="s">
        <v>293</v>
      </c>
      <c r="C62" s="308"/>
      <c r="D62" s="113">
        <v>0.73096446700507611</v>
      </c>
      <c r="E62" s="115">
        <v>72</v>
      </c>
      <c r="F62" s="114">
        <v>64</v>
      </c>
      <c r="G62" s="114">
        <v>74</v>
      </c>
      <c r="H62" s="114">
        <v>73</v>
      </c>
      <c r="I62" s="140">
        <v>73</v>
      </c>
      <c r="J62" s="115">
        <v>-1</v>
      </c>
      <c r="K62" s="116">
        <v>-1.3698630136986301</v>
      </c>
    </row>
    <row r="63" spans="1:11" ht="14.1" customHeight="1" x14ac:dyDescent="0.2">
      <c r="A63" s="306"/>
      <c r="B63" s="307" t="s">
        <v>294</v>
      </c>
      <c r="C63" s="308"/>
      <c r="D63" s="113">
        <v>0.64974619289340096</v>
      </c>
      <c r="E63" s="115">
        <v>64</v>
      </c>
      <c r="F63" s="114">
        <v>56</v>
      </c>
      <c r="G63" s="114">
        <v>66</v>
      </c>
      <c r="H63" s="114">
        <v>66</v>
      </c>
      <c r="I63" s="140">
        <v>67</v>
      </c>
      <c r="J63" s="115">
        <v>-3</v>
      </c>
      <c r="K63" s="116">
        <v>-4.4776119402985071</v>
      </c>
    </row>
    <row r="64" spans="1:11" ht="14.1" customHeight="1" x14ac:dyDescent="0.2">
      <c r="A64" s="306" t="s">
        <v>295</v>
      </c>
      <c r="B64" s="307" t="s">
        <v>296</v>
      </c>
      <c r="C64" s="308"/>
      <c r="D64" s="113">
        <v>5.0761421319796954E-2</v>
      </c>
      <c r="E64" s="115">
        <v>5</v>
      </c>
      <c r="F64" s="114">
        <v>6</v>
      </c>
      <c r="G64" s="114">
        <v>8</v>
      </c>
      <c r="H64" s="114">
        <v>7</v>
      </c>
      <c r="I64" s="140">
        <v>8</v>
      </c>
      <c r="J64" s="115">
        <v>-3</v>
      </c>
      <c r="K64" s="116">
        <v>-37.5</v>
      </c>
    </row>
    <row r="65" spans="1:11" ht="14.1" customHeight="1" x14ac:dyDescent="0.2">
      <c r="A65" s="306" t="s">
        <v>297</v>
      </c>
      <c r="B65" s="307" t="s">
        <v>298</v>
      </c>
      <c r="C65" s="308"/>
      <c r="D65" s="113">
        <v>0.59898477157360408</v>
      </c>
      <c r="E65" s="115">
        <v>59</v>
      </c>
      <c r="F65" s="114">
        <v>67</v>
      </c>
      <c r="G65" s="114">
        <v>64</v>
      </c>
      <c r="H65" s="114">
        <v>69</v>
      </c>
      <c r="I65" s="140">
        <v>67</v>
      </c>
      <c r="J65" s="115">
        <v>-8</v>
      </c>
      <c r="K65" s="116">
        <v>-11.940298507462687</v>
      </c>
    </row>
    <row r="66" spans="1:11" ht="14.1" customHeight="1" x14ac:dyDescent="0.2">
      <c r="A66" s="306">
        <v>82</v>
      </c>
      <c r="B66" s="307" t="s">
        <v>299</v>
      </c>
      <c r="C66" s="308"/>
      <c r="D66" s="113">
        <v>1.8375634517766497</v>
      </c>
      <c r="E66" s="115">
        <v>181</v>
      </c>
      <c r="F66" s="114">
        <v>188</v>
      </c>
      <c r="G66" s="114">
        <v>190</v>
      </c>
      <c r="H66" s="114">
        <v>175</v>
      </c>
      <c r="I66" s="140">
        <v>170</v>
      </c>
      <c r="J66" s="115">
        <v>11</v>
      </c>
      <c r="K66" s="116">
        <v>6.4705882352941178</v>
      </c>
    </row>
    <row r="67" spans="1:11" ht="14.1" customHeight="1" x14ac:dyDescent="0.2">
      <c r="A67" s="306" t="s">
        <v>300</v>
      </c>
      <c r="B67" s="307" t="s">
        <v>301</v>
      </c>
      <c r="C67" s="308"/>
      <c r="D67" s="113">
        <v>0.73096446700507611</v>
      </c>
      <c r="E67" s="115">
        <v>72</v>
      </c>
      <c r="F67" s="114">
        <v>68</v>
      </c>
      <c r="G67" s="114">
        <v>68</v>
      </c>
      <c r="H67" s="114">
        <v>37</v>
      </c>
      <c r="I67" s="140">
        <v>37</v>
      </c>
      <c r="J67" s="115">
        <v>35</v>
      </c>
      <c r="K67" s="116">
        <v>94.594594594594597</v>
      </c>
    </row>
    <row r="68" spans="1:11" ht="14.1" customHeight="1" x14ac:dyDescent="0.2">
      <c r="A68" s="306" t="s">
        <v>302</v>
      </c>
      <c r="B68" s="307" t="s">
        <v>303</v>
      </c>
      <c r="C68" s="308"/>
      <c r="D68" s="113">
        <v>0.82233502538071068</v>
      </c>
      <c r="E68" s="115">
        <v>81</v>
      </c>
      <c r="F68" s="114">
        <v>93</v>
      </c>
      <c r="G68" s="114">
        <v>97</v>
      </c>
      <c r="H68" s="114">
        <v>111</v>
      </c>
      <c r="I68" s="140">
        <v>106</v>
      </c>
      <c r="J68" s="115">
        <v>-25</v>
      </c>
      <c r="K68" s="116">
        <v>-23.584905660377359</v>
      </c>
    </row>
    <row r="69" spans="1:11" ht="14.1" customHeight="1" x14ac:dyDescent="0.2">
      <c r="A69" s="306">
        <v>83</v>
      </c>
      <c r="B69" s="307" t="s">
        <v>304</v>
      </c>
      <c r="C69" s="308"/>
      <c r="D69" s="113">
        <v>3.0456852791878171</v>
      </c>
      <c r="E69" s="115">
        <v>300</v>
      </c>
      <c r="F69" s="114">
        <v>306</v>
      </c>
      <c r="G69" s="114">
        <v>306</v>
      </c>
      <c r="H69" s="114">
        <v>316</v>
      </c>
      <c r="I69" s="140">
        <v>327</v>
      </c>
      <c r="J69" s="115">
        <v>-27</v>
      </c>
      <c r="K69" s="116">
        <v>-8.2568807339449535</v>
      </c>
    </row>
    <row r="70" spans="1:11" ht="14.1" customHeight="1" x14ac:dyDescent="0.2">
      <c r="A70" s="306" t="s">
        <v>305</v>
      </c>
      <c r="B70" s="307" t="s">
        <v>306</v>
      </c>
      <c r="C70" s="308"/>
      <c r="D70" s="113">
        <v>1.7766497461928934</v>
      </c>
      <c r="E70" s="115">
        <v>175</v>
      </c>
      <c r="F70" s="114">
        <v>183</v>
      </c>
      <c r="G70" s="114">
        <v>183</v>
      </c>
      <c r="H70" s="114">
        <v>178</v>
      </c>
      <c r="I70" s="140">
        <v>183</v>
      </c>
      <c r="J70" s="115">
        <v>-8</v>
      </c>
      <c r="K70" s="116">
        <v>-4.3715846994535523</v>
      </c>
    </row>
    <row r="71" spans="1:11" ht="14.1" customHeight="1" x14ac:dyDescent="0.2">
      <c r="A71" s="306"/>
      <c r="B71" s="307" t="s">
        <v>307</v>
      </c>
      <c r="C71" s="308"/>
      <c r="D71" s="113">
        <v>1.0964467005076142</v>
      </c>
      <c r="E71" s="115">
        <v>108</v>
      </c>
      <c r="F71" s="114">
        <v>114</v>
      </c>
      <c r="G71" s="114">
        <v>114</v>
      </c>
      <c r="H71" s="114">
        <v>114</v>
      </c>
      <c r="I71" s="140">
        <v>117</v>
      </c>
      <c r="J71" s="115">
        <v>-9</v>
      </c>
      <c r="K71" s="116">
        <v>-7.6923076923076925</v>
      </c>
    </row>
    <row r="72" spans="1:11" ht="14.1" customHeight="1" x14ac:dyDescent="0.2">
      <c r="A72" s="306">
        <v>84</v>
      </c>
      <c r="B72" s="307" t="s">
        <v>308</v>
      </c>
      <c r="C72" s="308"/>
      <c r="D72" s="113">
        <v>1.6345177664974619</v>
      </c>
      <c r="E72" s="115">
        <v>161</v>
      </c>
      <c r="F72" s="114">
        <v>163</v>
      </c>
      <c r="G72" s="114">
        <v>154</v>
      </c>
      <c r="H72" s="114">
        <v>146</v>
      </c>
      <c r="I72" s="140">
        <v>156</v>
      </c>
      <c r="J72" s="115">
        <v>5</v>
      </c>
      <c r="K72" s="116">
        <v>3.2051282051282053</v>
      </c>
    </row>
    <row r="73" spans="1:11" ht="14.1" customHeight="1" x14ac:dyDescent="0.2">
      <c r="A73" s="306" t="s">
        <v>309</v>
      </c>
      <c r="B73" s="307" t="s">
        <v>310</v>
      </c>
      <c r="C73" s="308"/>
      <c r="D73" s="113">
        <v>0.30456852791878175</v>
      </c>
      <c r="E73" s="115">
        <v>30</v>
      </c>
      <c r="F73" s="114">
        <v>31</v>
      </c>
      <c r="G73" s="114">
        <v>27</v>
      </c>
      <c r="H73" s="114">
        <v>21</v>
      </c>
      <c r="I73" s="140">
        <v>30</v>
      </c>
      <c r="J73" s="115">
        <v>0</v>
      </c>
      <c r="K73" s="116">
        <v>0</v>
      </c>
    </row>
    <row r="74" spans="1:11" ht="14.1" customHeight="1" x14ac:dyDescent="0.2">
      <c r="A74" s="306" t="s">
        <v>311</v>
      </c>
      <c r="B74" s="307" t="s">
        <v>312</v>
      </c>
      <c r="C74" s="308"/>
      <c r="D74" s="113" t="s">
        <v>513</v>
      </c>
      <c r="E74" s="115" t="s">
        <v>513</v>
      </c>
      <c r="F74" s="114" t="s">
        <v>513</v>
      </c>
      <c r="G74" s="114">
        <v>4</v>
      </c>
      <c r="H74" s="114">
        <v>4</v>
      </c>
      <c r="I74" s="140">
        <v>3</v>
      </c>
      <c r="J74" s="115" t="s">
        <v>513</v>
      </c>
      <c r="K74" s="116" t="s">
        <v>513</v>
      </c>
    </row>
    <row r="75" spans="1:11" ht="14.1" customHeight="1" x14ac:dyDescent="0.2">
      <c r="A75" s="306" t="s">
        <v>313</v>
      </c>
      <c r="B75" s="307" t="s">
        <v>314</v>
      </c>
      <c r="C75" s="308"/>
      <c r="D75" s="113">
        <v>0.30456852791878175</v>
      </c>
      <c r="E75" s="115">
        <v>30</v>
      </c>
      <c r="F75" s="114">
        <v>31</v>
      </c>
      <c r="G75" s="114">
        <v>27</v>
      </c>
      <c r="H75" s="114">
        <v>28</v>
      </c>
      <c r="I75" s="140">
        <v>26</v>
      </c>
      <c r="J75" s="115">
        <v>4</v>
      </c>
      <c r="K75" s="116">
        <v>15.384615384615385</v>
      </c>
    </row>
    <row r="76" spans="1:11" ht="14.1" customHeight="1" x14ac:dyDescent="0.2">
      <c r="A76" s="306">
        <v>91</v>
      </c>
      <c r="B76" s="307" t="s">
        <v>315</v>
      </c>
      <c r="C76" s="308"/>
      <c r="D76" s="113">
        <v>0.15228426395939088</v>
      </c>
      <c r="E76" s="115">
        <v>15</v>
      </c>
      <c r="F76" s="114">
        <v>12</v>
      </c>
      <c r="G76" s="114">
        <v>10</v>
      </c>
      <c r="H76" s="114">
        <v>10</v>
      </c>
      <c r="I76" s="140">
        <v>12</v>
      </c>
      <c r="J76" s="115">
        <v>3</v>
      </c>
      <c r="K76" s="116">
        <v>25</v>
      </c>
    </row>
    <row r="77" spans="1:11" ht="14.1" customHeight="1" x14ac:dyDescent="0.2">
      <c r="A77" s="306">
        <v>92</v>
      </c>
      <c r="B77" s="307" t="s">
        <v>316</v>
      </c>
      <c r="C77" s="308"/>
      <c r="D77" s="113">
        <v>0.13197969543147209</v>
      </c>
      <c r="E77" s="115">
        <v>13</v>
      </c>
      <c r="F77" s="114">
        <v>13</v>
      </c>
      <c r="G77" s="114">
        <v>9</v>
      </c>
      <c r="H77" s="114">
        <v>12</v>
      </c>
      <c r="I77" s="140">
        <v>10</v>
      </c>
      <c r="J77" s="115">
        <v>3</v>
      </c>
      <c r="K77" s="116">
        <v>30</v>
      </c>
    </row>
    <row r="78" spans="1:11" ht="14.1" customHeight="1" x14ac:dyDescent="0.2">
      <c r="A78" s="306">
        <v>93</v>
      </c>
      <c r="B78" s="307" t="s">
        <v>317</v>
      </c>
      <c r="C78" s="308"/>
      <c r="D78" s="113">
        <v>5.0761421319796954E-2</v>
      </c>
      <c r="E78" s="115">
        <v>5</v>
      </c>
      <c r="F78" s="114">
        <v>7</v>
      </c>
      <c r="G78" s="114">
        <v>8</v>
      </c>
      <c r="H78" s="114">
        <v>8</v>
      </c>
      <c r="I78" s="140">
        <v>7</v>
      </c>
      <c r="J78" s="115">
        <v>-2</v>
      </c>
      <c r="K78" s="116">
        <v>-28.571428571428573</v>
      </c>
    </row>
    <row r="79" spans="1:11" ht="14.1" customHeight="1" x14ac:dyDescent="0.2">
      <c r="A79" s="306">
        <v>94</v>
      </c>
      <c r="B79" s="307" t="s">
        <v>318</v>
      </c>
      <c r="C79" s="308"/>
      <c r="D79" s="113">
        <v>0.36548223350253806</v>
      </c>
      <c r="E79" s="115">
        <v>36</v>
      </c>
      <c r="F79" s="114">
        <v>35</v>
      </c>
      <c r="G79" s="114">
        <v>34</v>
      </c>
      <c r="H79" s="114">
        <v>32</v>
      </c>
      <c r="I79" s="140">
        <v>36</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4.0812182741116754</v>
      </c>
      <c r="E81" s="143">
        <v>402</v>
      </c>
      <c r="F81" s="144">
        <v>402</v>
      </c>
      <c r="G81" s="144">
        <v>398</v>
      </c>
      <c r="H81" s="144">
        <v>399</v>
      </c>
      <c r="I81" s="145">
        <v>398</v>
      </c>
      <c r="J81" s="143">
        <v>4</v>
      </c>
      <c r="K81" s="146">
        <v>1.0050251256281406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522</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2932</v>
      </c>
      <c r="G12" s="535">
        <v>15820</v>
      </c>
      <c r="H12" s="535">
        <v>4413</v>
      </c>
      <c r="I12" s="535">
        <v>3165</v>
      </c>
      <c r="J12" s="536">
        <v>3078</v>
      </c>
      <c r="K12" s="537">
        <v>-146</v>
      </c>
      <c r="L12" s="348">
        <v>-4.7433398310591297</v>
      </c>
    </row>
    <row r="13" spans="1:17" s="110" customFormat="1" ht="15" customHeight="1" x14ac:dyDescent="0.2">
      <c r="A13" s="349" t="s">
        <v>344</v>
      </c>
      <c r="B13" s="350" t="s">
        <v>345</v>
      </c>
      <c r="C13" s="346"/>
      <c r="D13" s="346"/>
      <c r="E13" s="347"/>
      <c r="F13" s="535">
        <v>1806</v>
      </c>
      <c r="G13" s="535">
        <v>12771</v>
      </c>
      <c r="H13" s="535">
        <v>2714</v>
      </c>
      <c r="I13" s="535">
        <v>2022</v>
      </c>
      <c r="J13" s="536">
        <v>1858</v>
      </c>
      <c r="K13" s="537">
        <v>-52</v>
      </c>
      <c r="L13" s="348">
        <v>-2.798708288482239</v>
      </c>
    </row>
    <row r="14" spans="1:17" s="110" customFormat="1" ht="22.5" customHeight="1" x14ac:dyDescent="0.2">
      <c r="A14" s="349"/>
      <c r="B14" s="350" t="s">
        <v>346</v>
      </c>
      <c r="C14" s="346"/>
      <c r="D14" s="346"/>
      <c r="E14" s="347"/>
      <c r="F14" s="535">
        <v>1126</v>
      </c>
      <c r="G14" s="535">
        <v>3049</v>
      </c>
      <c r="H14" s="535">
        <v>1699</v>
      </c>
      <c r="I14" s="535">
        <v>1143</v>
      </c>
      <c r="J14" s="536">
        <v>1220</v>
      </c>
      <c r="K14" s="537">
        <v>-94</v>
      </c>
      <c r="L14" s="348">
        <v>-7.7049180327868854</v>
      </c>
    </row>
    <row r="15" spans="1:17" s="110" customFormat="1" ht="15" customHeight="1" x14ac:dyDescent="0.2">
      <c r="A15" s="349" t="s">
        <v>347</v>
      </c>
      <c r="B15" s="350" t="s">
        <v>108</v>
      </c>
      <c r="C15" s="346"/>
      <c r="D15" s="346"/>
      <c r="E15" s="347"/>
      <c r="F15" s="535">
        <v>586</v>
      </c>
      <c r="G15" s="535">
        <v>1861</v>
      </c>
      <c r="H15" s="535">
        <v>1876</v>
      </c>
      <c r="I15" s="535">
        <v>1070</v>
      </c>
      <c r="J15" s="536">
        <v>630</v>
      </c>
      <c r="K15" s="537">
        <v>-44</v>
      </c>
      <c r="L15" s="348">
        <v>-6.9841269841269842</v>
      </c>
    </row>
    <row r="16" spans="1:17" s="110" customFormat="1" ht="15" customHeight="1" x14ac:dyDescent="0.2">
      <c r="A16" s="349"/>
      <c r="B16" s="350" t="s">
        <v>109</v>
      </c>
      <c r="C16" s="346"/>
      <c r="D16" s="346"/>
      <c r="E16" s="347"/>
      <c r="F16" s="535">
        <v>2012</v>
      </c>
      <c r="G16" s="535">
        <v>10700</v>
      </c>
      <c r="H16" s="535">
        <v>2268</v>
      </c>
      <c r="I16" s="535">
        <v>1839</v>
      </c>
      <c r="J16" s="536">
        <v>2085</v>
      </c>
      <c r="K16" s="537">
        <v>-73</v>
      </c>
      <c r="L16" s="348">
        <v>-3.5011990407673861</v>
      </c>
    </row>
    <row r="17" spans="1:12" s="110" customFormat="1" ht="15" customHeight="1" x14ac:dyDescent="0.2">
      <c r="A17" s="349"/>
      <c r="B17" s="350" t="s">
        <v>110</v>
      </c>
      <c r="C17" s="346"/>
      <c r="D17" s="346"/>
      <c r="E17" s="347"/>
      <c r="F17" s="535">
        <v>298</v>
      </c>
      <c r="G17" s="535">
        <v>3222</v>
      </c>
      <c r="H17" s="535">
        <v>236</v>
      </c>
      <c r="I17" s="535">
        <v>229</v>
      </c>
      <c r="J17" s="536">
        <v>307</v>
      </c>
      <c r="K17" s="537">
        <v>-9</v>
      </c>
      <c r="L17" s="348">
        <v>-2.9315960912052117</v>
      </c>
    </row>
    <row r="18" spans="1:12" s="110" customFormat="1" ht="15" customHeight="1" x14ac:dyDescent="0.2">
      <c r="A18" s="349"/>
      <c r="B18" s="350" t="s">
        <v>111</v>
      </c>
      <c r="C18" s="346"/>
      <c r="D18" s="346"/>
      <c r="E18" s="347"/>
      <c r="F18" s="535">
        <v>36</v>
      </c>
      <c r="G18" s="535">
        <v>37</v>
      </c>
      <c r="H18" s="535">
        <v>33</v>
      </c>
      <c r="I18" s="535">
        <v>27</v>
      </c>
      <c r="J18" s="536">
        <v>56</v>
      </c>
      <c r="K18" s="537">
        <v>-20</v>
      </c>
      <c r="L18" s="348">
        <v>-35.714285714285715</v>
      </c>
    </row>
    <row r="19" spans="1:12" s="110" customFormat="1" ht="15" customHeight="1" x14ac:dyDescent="0.2">
      <c r="A19" s="118" t="s">
        <v>113</v>
      </c>
      <c r="B19" s="119" t="s">
        <v>181</v>
      </c>
      <c r="C19" s="346"/>
      <c r="D19" s="346"/>
      <c r="E19" s="347"/>
      <c r="F19" s="535">
        <v>2090</v>
      </c>
      <c r="G19" s="535">
        <v>13605</v>
      </c>
      <c r="H19" s="535">
        <v>3519</v>
      </c>
      <c r="I19" s="535">
        <v>2381</v>
      </c>
      <c r="J19" s="536">
        <v>2090</v>
      </c>
      <c r="K19" s="537">
        <v>0</v>
      </c>
      <c r="L19" s="348">
        <v>0</v>
      </c>
    </row>
    <row r="20" spans="1:12" s="110" customFormat="1" ht="15" customHeight="1" x14ac:dyDescent="0.2">
      <c r="A20" s="118"/>
      <c r="B20" s="119" t="s">
        <v>182</v>
      </c>
      <c r="C20" s="346"/>
      <c r="D20" s="346"/>
      <c r="E20" s="347"/>
      <c r="F20" s="535">
        <v>842</v>
      </c>
      <c r="G20" s="535">
        <v>2215</v>
      </c>
      <c r="H20" s="535">
        <v>894</v>
      </c>
      <c r="I20" s="535">
        <v>784</v>
      </c>
      <c r="J20" s="536">
        <v>988</v>
      </c>
      <c r="K20" s="537">
        <v>-146</v>
      </c>
      <c r="L20" s="348">
        <v>-14.777327935222672</v>
      </c>
    </row>
    <row r="21" spans="1:12" s="110" customFormat="1" ht="15" customHeight="1" x14ac:dyDescent="0.2">
      <c r="A21" s="118" t="s">
        <v>113</v>
      </c>
      <c r="B21" s="119" t="s">
        <v>116</v>
      </c>
      <c r="C21" s="346"/>
      <c r="D21" s="346"/>
      <c r="E21" s="347"/>
      <c r="F21" s="535">
        <v>1928</v>
      </c>
      <c r="G21" s="535">
        <v>13167</v>
      </c>
      <c r="H21" s="535">
        <v>2986</v>
      </c>
      <c r="I21" s="535">
        <v>2182</v>
      </c>
      <c r="J21" s="536">
        <v>2055</v>
      </c>
      <c r="K21" s="537">
        <v>-127</v>
      </c>
      <c r="L21" s="348">
        <v>-6.1800486618004866</v>
      </c>
    </row>
    <row r="22" spans="1:12" s="110" customFormat="1" ht="15" customHeight="1" x14ac:dyDescent="0.2">
      <c r="A22" s="118"/>
      <c r="B22" s="119" t="s">
        <v>117</v>
      </c>
      <c r="C22" s="346"/>
      <c r="D22" s="346"/>
      <c r="E22" s="347"/>
      <c r="F22" s="535">
        <v>1003</v>
      </c>
      <c r="G22" s="535">
        <v>2650</v>
      </c>
      <c r="H22" s="535">
        <v>1425</v>
      </c>
      <c r="I22" s="535">
        <v>982</v>
      </c>
      <c r="J22" s="536">
        <v>1022</v>
      </c>
      <c r="K22" s="537">
        <v>-19</v>
      </c>
      <c r="L22" s="348">
        <v>-1.8590998043052838</v>
      </c>
    </row>
    <row r="23" spans="1:12" s="110" customFormat="1" ht="15" customHeight="1" x14ac:dyDescent="0.2">
      <c r="A23" s="351" t="s">
        <v>347</v>
      </c>
      <c r="B23" s="352" t="s">
        <v>193</v>
      </c>
      <c r="C23" s="353"/>
      <c r="D23" s="353"/>
      <c r="E23" s="354"/>
      <c r="F23" s="538">
        <v>67</v>
      </c>
      <c r="G23" s="538">
        <v>573</v>
      </c>
      <c r="H23" s="538">
        <v>649</v>
      </c>
      <c r="I23" s="538">
        <v>37</v>
      </c>
      <c r="J23" s="539">
        <v>46</v>
      </c>
      <c r="K23" s="540">
        <v>21</v>
      </c>
      <c r="L23" s="355">
        <v>45.652173913043477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36.1</v>
      </c>
      <c r="G25" s="541">
        <v>10.4</v>
      </c>
      <c r="H25" s="541">
        <v>49.5</v>
      </c>
      <c r="I25" s="541">
        <v>47.4</v>
      </c>
      <c r="J25" s="541">
        <v>36.299999999999997</v>
      </c>
      <c r="K25" s="542" t="s">
        <v>349</v>
      </c>
      <c r="L25" s="363">
        <v>-0.19999999999999574</v>
      </c>
    </row>
    <row r="26" spans="1:12" s="110" customFormat="1" ht="15" customHeight="1" x14ac:dyDescent="0.2">
      <c r="A26" s="364" t="s">
        <v>105</v>
      </c>
      <c r="B26" s="365" t="s">
        <v>345</v>
      </c>
      <c r="C26" s="361"/>
      <c r="D26" s="361"/>
      <c r="E26" s="362"/>
      <c r="F26" s="541">
        <v>34</v>
      </c>
      <c r="G26" s="541">
        <v>7.4</v>
      </c>
      <c r="H26" s="541">
        <v>45.4</v>
      </c>
      <c r="I26" s="541">
        <v>44.1</v>
      </c>
      <c r="J26" s="543">
        <v>32.4</v>
      </c>
      <c r="K26" s="542" t="s">
        <v>349</v>
      </c>
      <c r="L26" s="363">
        <v>1.6000000000000014</v>
      </c>
    </row>
    <row r="27" spans="1:12" s="110" customFormat="1" ht="15" customHeight="1" x14ac:dyDescent="0.2">
      <c r="A27" s="364"/>
      <c r="B27" s="365" t="s">
        <v>346</v>
      </c>
      <c r="C27" s="361"/>
      <c r="D27" s="361"/>
      <c r="E27" s="362"/>
      <c r="F27" s="541">
        <v>39.4</v>
      </c>
      <c r="G27" s="541">
        <v>23.2</v>
      </c>
      <c r="H27" s="541">
        <v>56.4</v>
      </c>
      <c r="I27" s="541">
        <v>53.3</v>
      </c>
      <c r="J27" s="541">
        <v>42.3</v>
      </c>
      <c r="K27" s="542" t="s">
        <v>349</v>
      </c>
      <c r="L27" s="363">
        <v>-2.8999999999999986</v>
      </c>
    </row>
    <row r="28" spans="1:12" s="110" customFormat="1" ht="15" customHeight="1" x14ac:dyDescent="0.2">
      <c r="A28" s="364" t="s">
        <v>113</v>
      </c>
      <c r="B28" s="365" t="s">
        <v>108</v>
      </c>
      <c r="C28" s="361"/>
      <c r="D28" s="361"/>
      <c r="E28" s="362"/>
      <c r="F28" s="541">
        <v>48.1</v>
      </c>
      <c r="G28" s="541">
        <v>57.9</v>
      </c>
      <c r="H28" s="541">
        <v>75.599999999999994</v>
      </c>
      <c r="I28" s="541">
        <v>67.5</v>
      </c>
      <c r="J28" s="541">
        <v>52.1</v>
      </c>
      <c r="K28" s="542" t="s">
        <v>349</v>
      </c>
      <c r="L28" s="363">
        <v>-4</v>
      </c>
    </row>
    <row r="29" spans="1:12" s="110" customFormat="1" ht="11.25" x14ac:dyDescent="0.2">
      <c r="A29" s="364"/>
      <c r="B29" s="365" t="s">
        <v>109</v>
      </c>
      <c r="C29" s="361"/>
      <c r="D29" s="361"/>
      <c r="E29" s="362"/>
      <c r="F29" s="541">
        <v>33.799999999999997</v>
      </c>
      <c r="G29" s="541">
        <v>6.8</v>
      </c>
      <c r="H29" s="541">
        <v>36.5</v>
      </c>
      <c r="I29" s="541">
        <v>37.200000000000003</v>
      </c>
      <c r="J29" s="543">
        <v>32.4</v>
      </c>
      <c r="K29" s="542" t="s">
        <v>349</v>
      </c>
      <c r="L29" s="363">
        <v>1.3999999999999986</v>
      </c>
    </row>
    <row r="30" spans="1:12" s="110" customFormat="1" ht="15" customHeight="1" x14ac:dyDescent="0.2">
      <c r="A30" s="364"/>
      <c r="B30" s="365" t="s">
        <v>110</v>
      </c>
      <c r="C30" s="361"/>
      <c r="D30" s="361"/>
      <c r="E30" s="362"/>
      <c r="F30" s="541">
        <v>27.9</v>
      </c>
      <c r="G30" s="541">
        <v>1.9</v>
      </c>
      <c r="H30" s="541">
        <v>35.200000000000003</v>
      </c>
      <c r="I30" s="541">
        <v>37.700000000000003</v>
      </c>
      <c r="J30" s="541">
        <v>30.3</v>
      </c>
      <c r="K30" s="542" t="s">
        <v>349</v>
      </c>
      <c r="L30" s="363">
        <v>-2.4000000000000021</v>
      </c>
    </row>
    <row r="31" spans="1:12" s="110" customFormat="1" ht="15" customHeight="1" x14ac:dyDescent="0.2">
      <c r="A31" s="364"/>
      <c r="B31" s="365" t="s">
        <v>111</v>
      </c>
      <c r="C31" s="361"/>
      <c r="D31" s="361"/>
      <c r="E31" s="362"/>
      <c r="F31" s="541">
        <v>55.6</v>
      </c>
      <c r="G31" s="541">
        <v>35.1</v>
      </c>
      <c r="H31" s="541">
        <v>57.6</v>
      </c>
      <c r="I31" s="541">
        <v>51.9</v>
      </c>
      <c r="J31" s="541">
        <v>51.8</v>
      </c>
      <c r="K31" s="542" t="s">
        <v>349</v>
      </c>
      <c r="L31" s="363">
        <v>3.8000000000000043</v>
      </c>
    </row>
    <row r="32" spans="1:12" s="110" customFormat="1" ht="15" customHeight="1" x14ac:dyDescent="0.2">
      <c r="A32" s="366" t="s">
        <v>113</v>
      </c>
      <c r="B32" s="367" t="s">
        <v>181</v>
      </c>
      <c r="C32" s="361"/>
      <c r="D32" s="361"/>
      <c r="E32" s="362"/>
      <c r="F32" s="541">
        <v>34.700000000000003</v>
      </c>
      <c r="G32" s="541">
        <v>8.1</v>
      </c>
      <c r="H32" s="541">
        <v>50.9</v>
      </c>
      <c r="I32" s="541">
        <v>48.5</v>
      </c>
      <c r="J32" s="543">
        <v>34.1</v>
      </c>
      <c r="K32" s="542" t="s">
        <v>349</v>
      </c>
      <c r="L32" s="363">
        <v>0.60000000000000142</v>
      </c>
    </row>
    <row r="33" spans="1:12" s="110" customFormat="1" ht="15" customHeight="1" x14ac:dyDescent="0.2">
      <c r="A33" s="366"/>
      <c r="B33" s="367" t="s">
        <v>182</v>
      </c>
      <c r="C33" s="361"/>
      <c r="D33" s="361"/>
      <c r="E33" s="362"/>
      <c r="F33" s="541">
        <v>39.4</v>
      </c>
      <c r="G33" s="541">
        <v>23.8</v>
      </c>
      <c r="H33" s="541">
        <v>45.2</v>
      </c>
      <c r="I33" s="541">
        <v>44</v>
      </c>
      <c r="J33" s="541">
        <v>40.9</v>
      </c>
      <c r="K33" s="542" t="s">
        <v>349</v>
      </c>
      <c r="L33" s="363">
        <v>-1.5</v>
      </c>
    </row>
    <row r="34" spans="1:12" s="368" customFormat="1" ht="15" customHeight="1" x14ac:dyDescent="0.2">
      <c r="A34" s="366" t="s">
        <v>113</v>
      </c>
      <c r="B34" s="367" t="s">
        <v>116</v>
      </c>
      <c r="C34" s="361"/>
      <c r="D34" s="361"/>
      <c r="E34" s="362"/>
      <c r="F34" s="541">
        <v>33.9</v>
      </c>
      <c r="G34" s="541">
        <v>8.6</v>
      </c>
      <c r="H34" s="541">
        <v>52</v>
      </c>
      <c r="I34" s="541">
        <v>47.2</v>
      </c>
      <c r="J34" s="541">
        <v>32.799999999999997</v>
      </c>
      <c r="K34" s="542" t="s">
        <v>349</v>
      </c>
      <c r="L34" s="363">
        <v>1.1000000000000014</v>
      </c>
    </row>
    <row r="35" spans="1:12" s="368" customFormat="1" ht="11.25" x14ac:dyDescent="0.2">
      <c r="A35" s="369"/>
      <c r="B35" s="370" t="s">
        <v>117</v>
      </c>
      <c r="C35" s="371"/>
      <c r="D35" s="371"/>
      <c r="E35" s="372"/>
      <c r="F35" s="544">
        <v>40.200000000000003</v>
      </c>
      <c r="G35" s="544">
        <v>18.8</v>
      </c>
      <c r="H35" s="544">
        <v>45.4</v>
      </c>
      <c r="I35" s="544">
        <v>47.9</v>
      </c>
      <c r="J35" s="545">
        <v>43.4</v>
      </c>
      <c r="K35" s="546" t="s">
        <v>349</v>
      </c>
      <c r="L35" s="373">
        <v>-3.1999999999999957</v>
      </c>
    </row>
    <row r="36" spans="1:12" s="368" customFormat="1" ht="15.95" customHeight="1" x14ac:dyDescent="0.2">
      <c r="A36" s="374" t="s">
        <v>350</v>
      </c>
      <c r="B36" s="375"/>
      <c r="C36" s="376"/>
      <c r="D36" s="375"/>
      <c r="E36" s="377"/>
      <c r="F36" s="547">
        <v>2852</v>
      </c>
      <c r="G36" s="547">
        <v>15233</v>
      </c>
      <c r="H36" s="547">
        <v>3688</v>
      </c>
      <c r="I36" s="547">
        <v>3115</v>
      </c>
      <c r="J36" s="547">
        <v>3021</v>
      </c>
      <c r="K36" s="548">
        <v>-169</v>
      </c>
      <c r="L36" s="379">
        <v>-5.5941741145316124</v>
      </c>
    </row>
    <row r="37" spans="1:12" s="368" customFormat="1" ht="15.95" customHeight="1" x14ac:dyDescent="0.2">
      <c r="A37" s="380"/>
      <c r="B37" s="381" t="s">
        <v>113</v>
      </c>
      <c r="C37" s="381" t="s">
        <v>351</v>
      </c>
      <c r="D37" s="381"/>
      <c r="E37" s="382"/>
      <c r="F37" s="547">
        <v>1029</v>
      </c>
      <c r="G37" s="547">
        <v>1577</v>
      </c>
      <c r="H37" s="547">
        <v>1827</v>
      </c>
      <c r="I37" s="547">
        <v>1477</v>
      </c>
      <c r="J37" s="547">
        <v>1098</v>
      </c>
      <c r="K37" s="548">
        <v>-69</v>
      </c>
      <c r="L37" s="379">
        <v>-6.2841530054644812</v>
      </c>
    </row>
    <row r="38" spans="1:12" s="368" customFormat="1" ht="15.95" customHeight="1" x14ac:dyDescent="0.2">
      <c r="A38" s="380"/>
      <c r="B38" s="383" t="s">
        <v>105</v>
      </c>
      <c r="C38" s="383" t="s">
        <v>106</v>
      </c>
      <c r="D38" s="384"/>
      <c r="E38" s="382"/>
      <c r="F38" s="547">
        <v>1759</v>
      </c>
      <c r="G38" s="547">
        <v>12366</v>
      </c>
      <c r="H38" s="547">
        <v>2295</v>
      </c>
      <c r="I38" s="547">
        <v>1993</v>
      </c>
      <c r="J38" s="549">
        <v>1828</v>
      </c>
      <c r="K38" s="548">
        <v>-69</v>
      </c>
      <c r="L38" s="379">
        <v>-3.7746170678336979</v>
      </c>
    </row>
    <row r="39" spans="1:12" s="368" customFormat="1" ht="15.95" customHeight="1" x14ac:dyDescent="0.2">
      <c r="A39" s="380"/>
      <c r="B39" s="384"/>
      <c r="C39" s="381" t="s">
        <v>352</v>
      </c>
      <c r="D39" s="384"/>
      <c r="E39" s="382"/>
      <c r="F39" s="547">
        <v>598</v>
      </c>
      <c r="G39" s="547">
        <v>913</v>
      </c>
      <c r="H39" s="547">
        <v>1041</v>
      </c>
      <c r="I39" s="547">
        <v>879</v>
      </c>
      <c r="J39" s="547">
        <v>593</v>
      </c>
      <c r="K39" s="548">
        <v>5</v>
      </c>
      <c r="L39" s="379">
        <v>0.84317032040472173</v>
      </c>
    </row>
    <row r="40" spans="1:12" s="368" customFormat="1" ht="15.95" customHeight="1" x14ac:dyDescent="0.2">
      <c r="A40" s="380"/>
      <c r="B40" s="383"/>
      <c r="C40" s="383" t="s">
        <v>107</v>
      </c>
      <c r="D40" s="384"/>
      <c r="E40" s="382"/>
      <c r="F40" s="547">
        <v>1093</v>
      </c>
      <c r="G40" s="547">
        <v>2867</v>
      </c>
      <c r="H40" s="547">
        <v>1393</v>
      </c>
      <c r="I40" s="547">
        <v>1122</v>
      </c>
      <c r="J40" s="547">
        <v>1193</v>
      </c>
      <c r="K40" s="548">
        <v>-100</v>
      </c>
      <c r="L40" s="379">
        <v>-8.3822296730930432</v>
      </c>
    </row>
    <row r="41" spans="1:12" s="368" customFormat="1" ht="24" customHeight="1" x14ac:dyDescent="0.2">
      <c r="A41" s="380"/>
      <c r="B41" s="384"/>
      <c r="C41" s="381" t="s">
        <v>352</v>
      </c>
      <c r="D41" s="384"/>
      <c r="E41" s="382"/>
      <c r="F41" s="547">
        <v>431</v>
      </c>
      <c r="G41" s="547">
        <v>664</v>
      </c>
      <c r="H41" s="547">
        <v>786</v>
      </c>
      <c r="I41" s="547">
        <v>598</v>
      </c>
      <c r="J41" s="549">
        <v>505</v>
      </c>
      <c r="K41" s="548">
        <v>-74</v>
      </c>
      <c r="L41" s="379">
        <v>-14.653465346534654</v>
      </c>
    </row>
    <row r="42" spans="1:12" s="110" customFormat="1" ht="15" customHeight="1" x14ac:dyDescent="0.2">
      <c r="A42" s="380"/>
      <c r="B42" s="383" t="s">
        <v>113</v>
      </c>
      <c r="C42" s="383" t="s">
        <v>353</v>
      </c>
      <c r="D42" s="384"/>
      <c r="E42" s="382"/>
      <c r="F42" s="547">
        <v>522</v>
      </c>
      <c r="G42" s="547">
        <v>1336</v>
      </c>
      <c r="H42" s="547">
        <v>1223</v>
      </c>
      <c r="I42" s="547">
        <v>1034</v>
      </c>
      <c r="J42" s="547">
        <v>583</v>
      </c>
      <c r="K42" s="548">
        <v>-61</v>
      </c>
      <c r="L42" s="379">
        <v>-10.463121783876501</v>
      </c>
    </row>
    <row r="43" spans="1:12" s="110" customFormat="1" ht="15" customHeight="1" x14ac:dyDescent="0.2">
      <c r="A43" s="380"/>
      <c r="B43" s="384"/>
      <c r="C43" s="381" t="s">
        <v>352</v>
      </c>
      <c r="D43" s="384"/>
      <c r="E43" s="382"/>
      <c r="F43" s="547">
        <v>251</v>
      </c>
      <c r="G43" s="547">
        <v>774</v>
      </c>
      <c r="H43" s="547">
        <v>924</v>
      </c>
      <c r="I43" s="547">
        <v>698</v>
      </c>
      <c r="J43" s="547">
        <v>304</v>
      </c>
      <c r="K43" s="548">
        <v>-53</v>
      </c>
      <c r="L43" s="379">
        <v>-17.434210526315791</v>
      </c>
    </row>
    <row r="44" spans="1:12" s="110" customFormat="1" ht="15" customHeight="1" x14ac:dyDescent="0.2">
      <c r="A44" s="380"/>
      <c r="B44" s="383"/>
      <c r="C44" s="365" t="s">
        <v>109</v>
      </c>
      <c r="D44" s="384"/>
      <c r="E44" s="382"/>
      <c r="F44" s="547">
        <v>1996</v>
      </c>
      <c r="G44" s="547">
        <v>10638</v>
      </c>
      <c r="H44" s="547">
        <v>2196</v>
      </c>
      <c r="I44" s="547">
        <v>1826</v>
      </c>
      <c r="J44" s="549">
        <v>2075</v>
      </c>
      <c r="K44" s="548">
        <v>-79</v>
      </c>
      <c r="L44" s="379">
        <v>-3.8072289156626504</v>
      </c>
    </row>
    <row r="45" spans="1:12" s="110" customFormat="1" ht="15" customHeight="1" x14ac:dyDescent="0.2">
      <c r="A45" s="380"/>
      <c r="B45" s="384"/>
      <c r="C45" s="381" t="s">
        <v>352</v>
      </c>
      <c r="D45" s="384"/>
      <c r="E45" s="382"/>
      <c r="F45" s="547">
        <v>675</v>
      </c>
      <c r="G45" s="547">
        <v>728</v>
      </c>
      <c r="H45" s="547">
        <v>801</v>
      </c>
      <c r="I45" s="547">
        <v>679</v>
      </c>
      <c r="J45" s="547">
        <v>672</v>
      </c>
      <c r="K45" s="548">
        <v>3</v>
      </c>
      <c r="L45" s="379">
        <v>0.44642857142857145</v>
      </c>
    </row>
    <row r="46" spans="1:12" s="110" customFormat="1" ht="15" customHeight="1" x14ac:dyDescent="0.2">
      <c r="A46" s="380"/>
      <c r="B46" s="383"/>
      <c r="C46" s="365" t="s">
        <v>110</v>
      </c>
      <c r="D46" s="384"/>
      <c r="E46" s="382"/>
      <c r="F46" s="547">
        <v>298</v>
      </c>
      <c r="G46" s="547">
        <v>3222</v>
      </c>
      <c r="H46" s="547">
        <v>236</v>
      </c>
      <c r="I46" s="547">
        <v>228</v>
      </c>
      <c r="J46" s="547">
        <v>307</v>
      </c>
      <c r="K46" s="548">
        <v>-9</v>
      </c>
      <c r="L46" s="379">
        <v>-2.9315960912052117</v>
      </c>
    </row>
    <row r="47" spans="1:12" s="110" customFormat="1" ht="15" customHeight="1" x14ac:dyDescent="0.2">
      <c r="A47" s="380"/>
      <c r="B47" s="384"/>
      <c r="C47" s="381" t="s">
        <v>352</v>
      </c>
      <c r="D47" s="384"/>
      <c r="E47" s="382"/>
      <c r="F47" s="547">
        <v>83</v>
      </c>
      <c r="G47" s="547">
        <v>62</v>
      </c>
      <c r="H47" s="547">
        <v>83</v>
      </c>
      <c r="I47" s="547">
        <v>86</v>
      </c>
      <c r="J47" s="549">
        <v>93</v>
      </c>
      <c r="K47" s="548">
        <v>-10</v>
      </c>
      <c r="L47" s="379">
        <v>-10.75268817204301</v>
      </c>
    </row>
    <row r="48" spans="1:12" s="110" customFormat="1" ht="15" customHeight="1" x14ac:dyDescent="0.2">
      <c r="A48" s="380"/>
      <c r="B48" s="384"/>
      <c r="C48" s="365" t="s">
        <v>111</v>
      </c>
      <c r="D48" s="385"/>
      <c r="E48" s="386"/>
      <c r="F48" s="547">
        <v>36</v>
      </c>
      <c r="G48" s="547">
        <v>37</v>
      </c>
      <c r="H48" s="547">
        <v>33</v>
      </c>
      <c r="I48" s="547">
        <v>27</v>
      </c>
      <c r="J48" s="547">
        <v>56</v>
      </c>
      <c r="K48" s="548">
        <v>-20</v>
      </c>
      <c r="L48" s="379">
        <v>-35.714285714285715</v>
      </c>
    </row>
    <row r="49" spans="1:12" s="110" customFormat="1" ht="15" customHeight="1" x14ac:dyDescent="0.2">
      <c r="A49" s="380"/>
      <c r="B49" s="384"/>
      <c r="C49" s="381" t="s">
        <v>352</v>
      </c>
      <c r="D49" s="384"/>
      <c r="E49" s="382"/>
      <c r="F49" s="547">
        <v>20</v>
      </c>
      <c r="G49" s="547">
        <v>13</v>
      </c>
      <c r="H49" s="547">
        <v>19</v>
      </c>
      <c r="I49" s="547">
        <v>14</v>
      </c>
      <c r="J49" s="547">
        <v>29</v>
      </c>
      <c r="K49" s="548">
        <v>-9</v>
      </c>
      <c r="L49" s="379">
        <v>-31.03448275862069</v>
      </c>
    </row>
    <row r="50" spans="1:12" s="110" customFormat="1" ht="15" customHeight="1" x14ac:dyDescent="0.2">
      <c r="A50" s="380"/>
      <c r="B50" s="383" t="s">
        <v>113</v>
      </c>
      <c r="C50" s="381" t="s">
        <v>181</v>
      </c>
      <c r="D50" s="384"/>
      <c r="E50" s="382"/>
      <c r="F50" s="547">
        <v>2015</v>
      </c>
      <c r="G50" s="547">
        <v>13024</v>
      </c>
      <c r="H50" s="547">
        <v>2818</v>
      </c>
      <c r="I50" s="547">
        <v>2336</v>
      </c>
      <c r="J50" s="549">
        <v>2039</v>
      </c>
      <c r="K50" s="548">
        <v>-24</v>
      </c>
      <c r="L50" s="379">
        <v>-1.1770475723393821</v>
      </c>
    </row>
    <row r="51" spans="1:12" s="110" customFormat="1" ht="15" customHeight="1" x14ac:dyDescent="0.2">
      <c r="A51" s="380"/>
      <c r="B51" s="384"/>
      <c r="C51" s="381" t="s">
        <v>352</v>
      </c>
      <c r="D51" s="384"/>
      <c r="E51" s="382"/>
      <c r="F51" s="547">
        <v>699</v>
      </c>
      <c r="G51" s="547">
        <v>1051</v>
      </c>
      <c r="H51" s="547">
        <v>1434</v>
      </c>
      <c r="I51" s="547">
        <v>1134</v>
      </c>
      <c r="J51" s="547">
        <v>696</v>
      </c>
      <c r="K51" s="548">
        <v>3</v>
      </c>
      <c r="L51" s="379">
        <v>0.43103448275862066</v>
      </c>
    </row>
    <row r="52" spans="1:12" s="110" customFormat="1" ht="15" customHeight="1" x14ac:dyDescent="0.2">
      <c r="A52" s="380"/>
      <c r="B52" s="383"/>
      <c r="C52" s="381" t="s">
        <v>182</v>
      </c>
      <c r="D52" s="384"/>
      <c r="E52" s="382"/>
      <c r="F52" s="547">
        <v>837</v>
      </c>
      <c r="G52" s="547">
        <v>2209</v>
      </c>
      <c r="H52" s="547">
        <v>870</v>
      </c>
      <c r="I52" s="547">
        <v>779</v>
      </c>
      <c r="J52" s="547">
        <v>982</v>
      </c>
      <c r="K52" s="548">
        <v>-145</v>
      </c>
      <c r="L52" s="379">
        <v>-14.765784114052954</v>
      </c>
    </row>
    <row r="53" spans="1:12" s="269" customFormat="1" ht="11.25" customHeight="1" x14ac:dyDescent="0.2">
      <c r="A53" s="380"/>
      <c r="B53" s="384"/>
      <c r="C53" s="381" t="s">
        <v>352</v>
      </c>
      <c r="D53" s="384"/>
      <c r="E53" s="382"/>
      <c r="F53" s="547">
        <v>330</v>
      </c>
      <c r="G53" s="547">
        <v>526</v>
      </c>
      <c r="H53" s="547">
        <v>393</v>
      </c>
      <c r="I53" s="547">
        <v>343</v>
      </c>
      <c r="J53" s="549">
        <v>402</v>
      </c>
      <c r="K53" s="548">
        <v>-72</v>
      </c>
      <c r="L53" s="379">
        <v>-17.910447761194028</v>
      </c>
    </row>
    <row r="54" spans="1:12" s="151" customFormat="1" ht="12.75" customHeight="1" x14ac:dyDescent="0.2">
      <c r="A54" s="380"/>
      <c r="B54" s="383" t="s">
        <v>113</v>
      </c>
      <c r="C54" s="383" t="s">
        <v>116</v>
      </c>
      <c r="D54" s="384"/>
      <c r="E54" s="382"/>
      <c r="F54" s="547">
        <v>1854</v>
      </c>
      <c r="G54" s="547">
        <v>12623</v>
      </c>
      <c r="H54" s="547">
        <v>2331</v>
      </c>
      <c r="I54" s="547">
        <v>2141</v>
      </c>
      <c r="J54" s="547">
        <v>2003</v>
      </c>
      <c r="K54" s="548">
        <v>-149</v>
      </c>
      <c r="L54" s="379">
        <v>-7.4388417373939095</v>
      </c>
    </row>
    <row r="55" spans="1:12" ht="11.25" x14ac:dyDescent="0.2">
      <c r="A55" s="380"/>
      <c r="B55" s="384"/>
      <c r="C55" s="381" t="s">
        <v>352</v>
      </c>
      <c r="D55" s="384"/>
      <c r="E55" s="382"/>
      <c r="F55" s="547">
        <v>628</v>
      </c>
      <c r="G55" s="547">
        <v>1085</v>
      </c>
      <c r="H55" s="547">
        <v>1211</v>
      </c>
      <c r="I55" s="547">
        <v>1011</v>
      </c>
      <c r="J55" s="547">
        <v>656</v>
      </c>
      <c r="K55" s="548">
        <v>-28</v>
      </c>
      <c r="L55" s="379">
        <v>-4.2682926829268295</v>
      </c>
    </row>
    <row r="56" spans="1:12" ht="14.25" customHeight="1" x14ac:dyDescent="0.2">
      <c r="A56" s="380"/>
      <c r="B56" s="384"/>
      <c r="C56" s="383" t="s">
        <v>117</v>
      </c>
      <c r="D56" s="384"/>
      <c r="E56" s="382"/>
      <c r="F56" s="547">
        <v>997</v>
      </c>
      <c r="G56" s="547">
        <v>2608</v>
      </c>
      <c r="H56" s="547">
        <v>1356</v>
      </c>
      <c r="I56" s="547">
        <v>973</v>
      </c>
      <c r="J56" s="547">
        <v>1017</v>
      </c>
      <c r="K56" s="548">
        <v>-20</v>
      </c>
      <c r="L56" s="379">
        <v>-1.9665683382497541</v>
      </c>
    </row>
    <row r="57" spans="1:12" ht="18.75" customHeight="1" x14ac:dyDescent="0.2">
      <c r="A57" s="387"/>
      <c r="B57" s="388"/>
      <c r="C57" s="389" t="s">
        <v>352</v>
      </c>
      <c r="D57" s="388"/>
      <c r="E57" s="390"/>
      <c r="F57" s="550">
        <v>401</v>
      </c>
      <c r="G57" s="551">
        <v>491</v>
      </c>
      <c r="H57" s="551">
        <v>615</v>
      </c>
      <c r="I57" s="551">
        <v>466</v>
      </c>
      <c r="J57" s="551">
        <v>441</v>
      </c>
      <c r="K57" s="552">
        <f t="shared" ref="K57" si="0">IF(OR(F57=".",J57=".")=TRUE,".",IF(OR(F57="*",J57="*")=TRUE,"*",IF(AND(F57="-",J57="-")=TRUE,"-",IF(AND(ISNUMBER(J57),ISNUMBER(F57))=TRUE,IF(F57-J57=0,0,F57-J57),IF(ISNUMBER(F57)=TRUE,F57,-J57)))))</f>
        <v>-40</v>
      </c>
      <c r="L57" s="391">
        <f t="shared" ref="L57" si="1">IF(K57 =".",".",IF(K57 ="*","*",IF(K57="-","-",IF(K57=0,0,IF(OR(J57="-",J57=".",F57="-",F57=".")=TRUE,"X",IF(J57=0,"0,0",IF(ABS(K57*100/J57)&gt;250,".X",(K57*100/J57))))))))</f>
        <v>-9.0702947845804989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522</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2932</v>
      </c>
      <c r="E11" s="114">
        <v>15820</v>
      </c>
      <c r="F11" s="114">
        <v>4413</v>
      </c>
      <c r="G11" s="114">
        <v>3165</v>
      </c>
      <c r="H11" s="140">
        <v>3078</v>
      </c>
      <c r="I11" s="115">
        <v>-146</v>
      </c>
      <c r="J11" s="116">
        <v>-4.7433398310591297</v>
      </c>
    </row>
    <row r="12" spans="1:15" s="110" customFormat="1" ht="24.95" customHeight="1" x14ac:dyDescent="0.2">
      <c r="A12" s="193" t="s">
        <v>132</v>
      </c>
      <c r="B12" s="194" t="s">
        <v>133</v>
      </c>
      <c r="C12" s="113" t="s">
        <v>513</v>
      </c>
      <c r="D12" s="115" t="s">
        <v>513</v>
      </c>
      <c r="E12" s="114" t="s">
        <v>513</v>
      </c>
      <c r="F12" s="114">
        <v>316</v>
      </c>
      <c r="G12" s="114">
        <v>159</v>
      </c>
      <c r="H12" s="140">
        <v>141</v>
      </c>
      <c r="I12" s="115" t="s">
        <v>513</v>
      </c>
      <c r="J12" s="116" t="s">
        <v>513</v>
      </c>
    </row>
    <row r="13" spans="1:15" s="110" customFormat="1" ht="24.95" customHeight="1" x14ac:dyDescent="0.2">
      <c r="A13" s="193" t="s">
        <v>134</v>
      </c>
      <c r="B13" s="199" t="s">
        <v>214</v>
      </c>
      <c r="C13" s="113" t="s">
        <v>513</v>
      </c>
      <c r="D13" s="115" t="s">
        <v>513</v>
      </c>
      <c r="E13" s="114" t="s">
        <v>513</v>
      </c>
      <c r="F13" s="114">
        <v>30</v>
      </c>
      <c r="G13" s="114">
        <v>37</v>
      </c>
      <c r="H13" s="140">
        <v>26</v>
      </c>
      <c r="I13" s="115" t="s">
        <v>513</v>
      </c>
      <c r="J13" s="116" t="s">
        <v>513</v>
      </c>
    </row>
    <row r="14" spans="1:15" s="287" customFormat="1" ht="24.95" customHeight="1" x14ac:dyDescent="0.2">
      <c r="A14" s="193" t="s">
        <v>215</v>
      </c>
      <c r="B14" s="199" t="s">
        <v>137</v>
      </c>
      <c r="C14" s="113">
        <v>23.63574351978172</v>
      </c>
      <c r="D14" s="115">
        <v>693</v>
      </c>
      <c r="E14" s="114">
        <v>11181</v>
      </c>
      <c r="F14" s="114">
        <v>1458</v>
      </c>
      <c r="G14" s="114">
        <v>975</v>
      </c>
      <c r="H14" s="140">
        <v>552</v>
      </c>
      <c r="I14" s="115">
        <v>141</v>
      </c>
      <c r="J14" s="116">
        <v>25.543478260869566</v>
      </c>
      <c r="K14" s="110"/>
      <c r="L14" s="110"/>
      <c r="M14" s="110"/>
      <c r="N14" s="110"/>
      <c r="O14" s="110"/>
    </row>
    <row r="15" spans="1:15" s="110" customFormat="1" ht="24.95" customHeight="1" x14ac:dyDescent="0.2">
      <c r="A15" s="193" t="s">
        <v>216</v>
      </c>
      <c r="B15" s="199" t="s">
        <v>217</v>
      </c>
      <c r="C15" s="113">
        <v>11.562073669849932</v>
      </c>
      <c r="D15" s="115">
        <v>339</v>
      </c>
      <c r="E15" s="114">
        <v>52</v>
      </c>
      <c r="F15" s="114">
        <v>70</v>
      </c>
      <c r="G15" s="114">
        <v>66</v>
      </c>
      <c r="H15" s="140">
        <v>47</v>
      </c>
      <c r="I15" s="115">
        <v>292</v>
      </c>
      <c r="J15" s="116" t="s">
        <v>515</v>
      </c>
    </row>
    <row r="16" spans="1:15" s="287" customFormat="1" ht="24.95" customHeight="1" x14ac:dyDescent="0.2">
      <c r="A16" s="193" t="s">
        <v>218</v>
      </c>
      <c r="B16" s="199" t="s">
        <v>141</v>
      </c>
      <c r="C16" s="113">
        <v>10.095497953615279</v>
      </c>
      <c r="D16" s="115">
        <v>296</v>
      </c>
      <c r="E16" s="114">
        <v>11092</v>
      </c>
      <c r="F16" s="114">
        <v>1223</v>
      </c>
      <c r="G16" s="114">
        <v>863</v>
      </c>
      <c r="H16" s="140">
        <v>458</v>
      </c>
      <c r="I16" s="115">
        <v>-162</v>
      </c>
      <c r="J16" s="116">
        <v>-35.37117903930131</v>
      </c>
      <c r="K16" s="110"/>
      <c r="L16" s="110"/>
      <c r="M16" s="110"/>
      <c r="N16" s="110"/>
      <c r="O16" s="110"/>
    </row>
    <row r="17" spans="1:15" s="110" customFormat="1" ht="24.95" customHeight="1" x14ac:dyDescent="0.2">
      <c r="A17" s="193" t="s">
        <v>142</v>
      </c>
      <c r="B17" s="199" t="s">
        <v>220</v>
      </c>
      <c r="C17" s="113">
        <v>1.9781718963165076</v>
      </c>
      <c r="D17" s="115">
        <v>58</v>
      </c>
      <c r="E17" s="114">
        <v>37</v>
      </c>
      <c r="F17" s="114">
        <v>165</v>
      </c>
      <c r="G17" s="114">
        <v>46</v>
      </c>
      <c r="H17" s="140">
        <v>47</v>
      </c>
      <c r="I17" s="115">
        <v>11</v>
      </c>
      <c r="J17" s="116">
        <v>23.404255319148938</v>
      </c>
    </row>
    <row r="18" spans="1:15" s="287" customFormat="1" ht="24.95" customHeight="1" x14ac:dyDescent="0.2">
      <c r="A18" s="201" t="s">
        <v>144</v>
      </c>
      <c r="B18" s="202" t="s">
        <v>145</v>
      </c>
      <c r="C18" s="113">
        <v>10.641200545702592</v>
      </c>
      <c r="D18" s="115">
        <v>312</v>
      </c>
      <c r="E18" s="114">
        <v>125</v>
      </c>
      <c r="F18" s="114">
        <v>325</v>
      </c>
      <c r="G18" s="114">
        <v>264</v>
      </c>
      <c r="H18" s="140">
        <v>332</v>
      </c>
      <c r="I18" s="115">
        <v>-20</v>
      </c>
      <c r="J18" s="116">
        <v>-6.024096385542169</v>
      </c>
      <c r="K18" s="110"/>
      <c r="L18" s="110"/>
      <c r="M18" s="110"/>
      <c r="N18" s="110"/>
      <c r="O18" s="110"/>
    </row>
    <row r="19" spans="1:15" s="110" customFormat="1" ht="24.95" customHeight="1" x14ac:dyDescent="0.2">
      <c r="A19" s="193" t="s">
        <v>146</v>
      </c>
      <c r="B19" s="199" t="s">
        <v>147</v>
      </c>
      <c r="C19" s="113">
        <v>13.165075034106412</v>
      </c>
      <c r="D19" s="115">
        <v>386</v>
      </c>
      <c r="E19" s="114">
        <v>3209</v>
      </c>
      <c r="F19" s="114">
        <v>652</v>
      </c>
      <c r="G19" s="114">
        <v>428</v>
      </c>
      <c r="H19" s="140">
        <v>432</v>
      </c>
      <c r="I19" s="115">
        <v>-46</v>
      </c>
      <c r="J19" s="116">
        <v>-10.648148148148149</v>
      </c>
    </row>
    <row r="20" spans="1:15" s="287" customFormat="1" ht="24.95" customHeight="1" x14ac:dyDescent="0.2">
      <c r="A20" s="193" t="s">
        <v>148</v>
      </c>
      <c r="B20" s="199" t="s">
        <v>149</v>
      </c>
      <c r="C20" s="113">
        <v>8.9699863574351983</v>
      </c>
      <c r="D20" s="115">
        <v>263</v>
      </c>
      <c r="E20" s="114">
        <v>319</v>
      </c>
      <c r="F20" s="114">
        <v>437</v>
      </c>
      <c r="G20" s="114">
        <v>297</v>
      </c>
      <c r="H20" s="140">
        <v>360</v>
      </c>
      <c r="I20" s="115">
        <v>-97</v>
      </c>
      <c r="J20" s="116">
        <v>-26.944444444444443</v>
      </c>
      <c r="K20" s="110"/>
      <c r="L20" s="110"/>
      <c r="M20" s="110"/>
      <c r="N20" s="110"/>
      <c r="O20" s="110"/>
    </row>
    <row r="21" spans="1:15" s="110" customFormat="1" ht="24.95" customHeight="1" x14ac:dyDescent="0.2">
      <c r="A21" s="201" t="s">
        <v>150</v>
      </c>
      <c r="B21" s="202" t="s">
        <v>151</v>
      </c>
      <c r="C21" s="113">
        <v>3.9222373806275579</v>
      </c>
      <c r="D21" s="115">
        <v>115</v>
      </c>
      <c r="E21" s="114">
        <v>127</v>
      </c>
      <c r="F21" s="114">
        <v>106</v>
      </c>
      <c r="G21" s="114">
        <v>137</v>
      </c>
      <c r="H21" s="140">
        <v>133</v>
      </c>
      <c r="I21" s="115">
        <v>-18</v>
      </c>
      <c r="J21" s="116">
        <v>-13.533834586466165</v>
      </c>
    </row>
    <row r="22" spans="1:15" s="110" customFormat="1" ht="24.95" customHeight="1" x14ac:dyDescent="0.2">
      <c r="A22" s="201" t="s">
        <v>152</v>
      </c>
      <c r="B22" s="199" t="s">
        <v>153</v>
      </c>
      <c r="C22" s="113">
        <v>1.3642564802182811</v>
      </c>
      <c r="D22" s="115">
        <v>40</v>
      </c>
      <c r="E22" s="114">
        <v>56</v>
      </c>
      <c r="F22" s="114">
        <v>46</v>
      </c>
      <c r="G22" s="114">
        <v>47</v>
      </c>
      <c r="H22" s="140">
        <v>62</v>
      </c>
      <c r="I22" s="115">
        <v>-22</v>
      </c>
      <c r="J22" s="116">
        <v>-35.483870967741936</v>
      </c>
    </row>
    <row r="23" spans="1:15" s="110" customFormat="1" ht="24.95" customHeight="1" x14ac:dyDescent="0.2">
      <c r="A23" s="193" t="s">
        <v>154</v>
      </c>
      <c r="B23" s="199" t="s">
        <v>155</v>
      </c>
      <c r="C23" s="113" t="s">
        <v>513</v>
      </c>
      <c r="D23" s="115" t="s">
        <v>513</v>
      </c>
      <c r="E23" s="114" t="s">
        <v>513</v>
      </c>
      <c r="F23" s="114">
        <v>18</v>
      </c>
      <c r="G23" s="114">
        <v>8</v>
      </c>
      <c r="H23" s="140">
        <v>20</v>
      </c>
      <c r="I23" s="115" t="s">
        <v>513</v>
      </c>
      <c r="J23" s="116" t="s">
        <v>513</v>
      </c>
    </row>
    <row r="24" spans="1:15" s="110" customFormat="1" ht="24.95" customHeight="1" x14ac:dyDescent="0.2">
      <c r="A24" s="193" t="s">
        <v>156</v>
      </c>
      <c r="B24" s="199" t="s">
        <v>221</v>
      </c>
      <c r="C24" s="113">
        <v>4.1268758526602998</v>
      </c>
      <c r="D24" s="115">
        <v>121</v>
      </c>
      <c r="E24" s="114">
        <v>93</v>
      </c>
      <c r="F24" s="114">
        <v>174</v>
      </c>
      <c r="G24" s="114">
        <v>120</v>
      </c>
      <c r="H24" s="140">
        <v>145</v>
      </c>
      <c r="I24" s="115">
        <v>-24</v>
      </c>
      <c r="J24" s="116">
        <v>-16.551724137931036</v>
      </c>
    </row>
    <row r="25" spans="1:15" s="110" customFormat="1" ht="24.95" customHeight="1" x14ac:dyDescent="0.2">
      <c r="A25" s="193" t="s">
        <v>222</v>
      </c>
      <c r="B25" s="204" t="s">
        <v>159</v>
      </c>
      <c r="C25" s="113">
        <v>7.6739427012278307</v>
      </c>
      <c r="D25" s="115">
        <v>225</v>
      </c>
      <c r="E25" s="114">
        <v>83</v>
      </c>
      <c r="F25" s="114">
        <v>130</v>
      </c>
      <c r="G25" s="114">
        <v>154</v>
      </c>
      <c r="H25" s="140">
        <v>195</v>
      </c>
      <c r="I25" s="115">
        <v>30</v>
      </c>
      <c r="J25" s="116">
        <v>15.384615384615385</v>
      </c>
    </row>
    <row r="26" spans="1:15" s="110" customFormat="1" ht="24.95" customHeight="1" x14ac:dyDescent="0.2">
      <c r="A26" s="201">
        <v>782.78300000000002</v>
      </c>
      <c r="B26" s="203" t="s">
        <v>160</v>
      </c>
      <c r="C26" s="113" t="s">
        <v>513</v>
      </c>
      <c r="D26" s="115" t="s">
        <v>513</v>
      </c>
      <c r="E26" s="114" t="s">
        <v>513</v>
      </c>
      <c r="F26" s="114">
        <v>14</v>
      </c>
      <c r="G26" s="114">
        <v>20</v>
      </c>
      <c r="H26" s="140">
        <v>57</v>
      </c>
      <c r="I26" s="115" t="s">
        <v>513</v>
      </c>
      <c r="J26" s="116" t="s">
        <v>513</v>
      </c>
    </row>
    <row r="27" spans="1:15" s="110" customFormat="1" ht="24.95" customHeight="1" x14ac:dyDescent="0.2">
      <c r="A27" s="193" t="s">
        <v>161</v>
      </c>
      <c r="B27" s="199" t="s">
        <v>162</v>
      </c>
      <c r="C27" s="113">
        <v>2.2851296043656206</v>
      </c>
      <c r="D27" s="115">
        <v>67</v>
      </c>
      <c r="E27" s="114">
        <v>34</v>
      </c>
      <c r="F27" s="114">
        <v>69</v>
      </c>
      <c r="G27" s="114">
        <v>61</v>
      </c>
      <c r="H27" s="140">
        <v>41</v>
      </c>
      <c r="I27" s="115">
        <v>26</v>
      </c>
      <c r="J27" s="116">
        <v>63.414634146341463</v>
      </c>
    </row>
    <row r="28" spans="1:15" s="110" customFormat="1" ht="24.95" customHeight="1" x14ac:dyDescent="0.2">
      <c r="A28" s="193" t="s">
        <v>163</v>
      </c>
      <c r="B28" s="199" t="s">
        <v>164</v>
      </c>
      <c r="C28" s="113">
        <v>5.2182810368349246</v>
      </c>
      <c r="D28" s="115">
        <v>153</v>
      </c>
      <c r="E28" s="114">
        <v>108</v>
      </c>
      <c r="F28" s="114">
        <v>241</v>
      </c>
      <c r="G28" s="114">
        <v>115</v>
      </c>
      <c r="H28" s="140">
        <v>160</v>
      </c>
      <c r="I28" s="115">
        <v>-7</v>
      </c>
      <c r="J28" s="116">
        <v>-4.375</v>
      </c>
    </row>
    <row r="29" spans="1:15" s="110" customFormat="1" ht="24.95" customHeight="1" x14ac:dyDescent="0.2">
      <c r="A29" s="193">
        <v>86</v>
      </c>
      <c r="B29" s="199" t="s">
        <v>165</v>
      </c>
      <c r="C29" s="113">
        <v>4.1609822646657575</v>
      </c>
      <c r="D29" s="115">
        <v>122</v>
      </c>
      <c r="E29" s="114">
        <v>94</v>
      </c>
      <c r="F29" s="114">
        <v>98</v>
      </c>
      <c r="G29" s="114">
        <v>100</v>
      </c>
      <c r="H29" s="140">
        <v>145</v>
      </c>
      <c r="I29" s="115">
        <v>-23</v>
      </c>
      <c r="J29" s="116">
        <v>-15.862068965517242</v>
      </c>
    </row>
    <row r="30" spans="1:15" s="110" customFormat="1" ht="24.95" customHeight="1" x14ac:dyDescent="0.2">
      <c r="A30" s="193">
        <v>87.88</v>
      </c>
      <c r="B30" s="204" t="s">
        <v>166</v>
      </c>
      <c r="C30" s="113">
        <v>3.6493860845839019</v>
      </c>
      <c r="D30" s="115">
        <v>107</v>
      </c>
      <c r="E30" s="114">
        <v>128</v>
      </c>
      <c r="F30" s="114">
        <v>189</v>
      </c>
      <c r="G30" s="114">
        <v>145</v>
      </c>
      <c r="H30" s="140">
        <v>193</v>
      </c>
      <c r="I30" s="115">
        <v>-86</v>
      </c>
      <c r="J30" s="116">
        <v>-44.559585492227981</v>
      </c>
    </row>
    <row r="31" spans="1:15" s="110" customFormat="1" ht="24.95" customHeight="1" x14ac:dyDescent="0.2">
      <c r="A31" s="193" t="s">
        <v>167</v>
      </c>
      <c r="B31" s="199" t="s">
        <v>168</v>
      </c>
      <c r="C31" s="113">
        <v>3.1718963165075036</v>
      </c>
      <c r="D31" s="115">
        <v>93</v>
      </c>
      <c r="E31" s="114">
        <v>65</v>
      </c>
      <c r="F31" s="114">
        <v>110</v>
      </c>
      <c r="G31" s="114">
        <v>98</v>
      </c>
      <c r="H31" s="140">
        <v>84</v>
      </c>
      <c r="I31" s="115">
        <v>9</v>
      </c>
      <c r="J31" s="116">
        <v>10.714285714285714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316</v>
      </c>
      <c r="G34" s="114">
        <v>159</v>
      </c>
      <c r="H34" s="140">
        <v>141</v>
      </c>
      <c r="I34" s="115" t="s">
        <v>513</v>
      </c>
      <c r="J34" s="116" t="s">
        <v>513</v>
      </c>
    </row>
    <row r="35" spans="1:10" s="110" customFormat="1" ht="24.95" customHeight="1" x14ac:dyDescent="0.2">
      <c r="A35" s="292" t="s">
        <v>171</v>
      </c>
      <c r="B35" s="293" t="s">
        <v>172</v>
      </c>
      <c r="C35" s="113" t="s">
        <v>513</v>
      </c>
      <c r="D35" s="115" t="s">
        <v>513</v>
      </c>
      <c r="E35" s="114" t="s">
        <v>513</v>
      </c>
      <c r="F35" s="114">
        <v>1813</v>
      </c>
      <c r="G35" s="114">
        <v>1276</v>
      </c>
      <c r="H35" s="140">
        <v>910</v>
      </c>
      <c r="I35" s="115" t="s">
        <v>513</v>
      </c>
      <c r="J35" s="116" t="s">
        <v>513</v>
      </c>
    </row>
    <row r="36" spans="1:10" s="110" customFormat="1" ht="24.95" customHeight="1" x14ac:dyDescent="0.2">
      <c r="A36" s="294" t="s">
        <v>173</v>
      </c>
      <c r="B36" s="295" t="s">
        <v>174</v>
      </c>
      <c r="C36" s="125">
        <v>58.731241473396999</v>
      </c>
      <c r="D36" s="143">
        <v>1722</v>
      </c>
      <c r="E36" s="144">
        <v>4328</v>
      </c>
      <c r="F36" s="144">
        <v>2284</v>
      </c>
      <c r="G36" s="144">
        <v>1730</v>
      </c>
      <c r="H36" s="145">
        <v>2027</v>
      </c>
      <c r="I36" s="143">
        <v>-305</v>
      </c>
      <c r="J36" s="146">
        <v>-15.046867291563888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522</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2932</v>
      </c>
      <c r="F11" s="264">
        <v>15820</v>
      </c>
      <c r="G11" s="264">
        <v>4413</v>
      </c>
      <c r="H11" s="264">
        <v>3165</v>
      </c>
      <c r="I11" s="265">
        <v>3078</v>
      </c>
      <c r="J11" s="263">
        <v>-146</v>
      </c>
      <c r="K11" s="266">
        <v>-4.7433398310591297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30.968622100954981</v>
      </c>
      <c r="E13" s="115">
        <v>908</v>
      </c>
      <c r="F13" s="114">
        <v>5637</v>
      </c>
      <c r="G13" s="114">
        <v>1937</v>
      </c>
      <c r="H13" s="114">
        <v>1475</v>
      </c>
      <c r="I13" s="140">
        <v>1019</v>
      </c>
      <c r="J13" s="115">
        <v>-111</v>
      </c>
      <c r="K13" s="116">
        <v>-10.893032384690873</v>
      </c>
    </row>
    <row r="14" spans="1:15" ht="15.95" customHeight="1" x14ac:dyDescent="0.2">
      <c r="A14" s="306" t="s">
        <v>230</v>
      </c>
      <c r="B14" s="307"/>
      <c r="C14" s="308"/>
      <c r="D14" s="113">
        <v>52.660300136425647</v>
      </c>
      <c r="E14" s="115">
        <v>1544</v>
      </c>
      <c r="F14" s="114">
        <v>6952</v>
      </c>
      <c r="G14" s="114">
        <v>2028</v>
      </c>
      <c r="H14" s="114">
        <v>1341</v>
      </c>
      <c r="I14" s="140">
        <v>1634</v>
      </c>
      <c r="J14" s="115">
        <v>-90</v>
      </c>
      <c r="K14" s="116">
        <v>-5.5079559363525092</v>
      </c>
    </row>
    <row r="15" spans="1:15" ht="15.95" customHeight="1" x14ac:dyDescent="0.2">
      <c r="A15" s="306" t="s">
        <v>231</v>
      </c>
      <c r="B15" s="307"/>
      <c r="C15" s="308"/>
      <c r="D15" s="113">
        <v>8.7653478854024556</v>
      </c>
      <c r="E15" s="115">
        <v>257</v>
      </c>
      <c r="F15" s="114">
        <v>2046</v>
      </c>
      <c r="G15" s="114">
        <v>198</v>
      </c>
      <c r="H15" s="114">
        <v>176</v>
      </c>
      <c r="I15" s="140">
        <v>208</v>
      </c>
      <c r="J15" s="115">
        <v>49</v>
      </c>
      <c r="K15" s="116">
        <v>23.557692307692307</v>
      </c>
    </row>
    <row r="16" spans="1:15" ht="15.95" customHeight="1" x14ac:dyDescent="0.2">
      <c r="A16" s="306" t="s">
        <v>232</v>
      </c>
      <c r="B16" s="307"/>
      <c r="C16" s="308"/>
      <c r="D16" s="113">
        <v>7.6057298772169171</v>
      </c>
      <c r="E16" s="115">
        <v>223</v>
      </c>
      <c r="F16" s="114">
        <v>1185</v>
      </c>
      <c r="G16" s="114">
        <v>250</v>
      </c>
      <c r="H16" s="114">
        <v>173</v>
      </c>
      <c r="I16" s="140">
        <v>217</v>
      </c>
      <c r="J16" s="115">
        <v>6</v>
      </c>
      <c r="K16" s="116">
        <v>2.7649769585253456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5.3547066848567528</v>
      </c>
      <c r="E18" s="115">
        <v>157</v>
      </c>
      <c r="F18" s="114">
        <v>158</v>
      </c>
      <c r="G18" s="114">
        <v>315</v>
      </c>
      <c r="H18" s="114">
        <v>160</v>
      </c>
      <c r="I18" s="140">
        <v>124</v>
      </c>
      <c r="J18" s="115">
        <v>33</v>
      </c>
      <c r="K18" s="116">
        <v>26.612903225806452</v>
      </c>
    </row>
    <row r="19" spans="1:11" ht="14.1" customHeight="1" x14ac:dyDescent="0.2">
      <c r="A19" s="306" t="s">
        <v>235</v>
      </c>
      <c r="B19" s="307" t="s">
        <v>236</v>
      </c>
      <c r="C19" s="308"/>
      <c r="D19" s="113">
        <v>4.9795361527967259</v>
      </c>
      <c r="E19" s="115">
        <v>146</v>
      </c>
      <c r="F19" s="114">
        <v>155</v>
      </c>
      <c r="G19" s="114">
        <v>309</v>
      </c>
      <c r="H19" s="114">
        <v>153</v>
      </c>
      <c r="I19" s="140">
        <v>121</v>
      </c>
      <c r="J19" s="115">
        <v>25</v>
      </c>
      <c r="K19" s="116">
        <v>20.66115702479339</v>
      </c>
    </row>
    <row r="20" spans="1:11" ht="14.1" customHeight="1" x14ac:dyDescent="0.2">
      <c r="A20" s="306">
        <v>12</v>
      </c>
      <c r="B20" s="307" t="s">
        <v>237</v>
      </c>
      <c r="C20" s="308"/>
      <c r="D20" s="113">
        <v>1.6030013642564802</v>
      </c>
      <c r="E20" s="115">
        <v>47</v>
      </c>
      <c r="F20" s="114">
        <v>22</v>
      </c>
      <c r="G20" s="114">
        <v>27</v>
      </c>
      <c r="H20" s="114">
        <v>47</v>
      </c>
      <c r="I20" s="140">
        <v>57</v>
      </c>
      <c r="J20" s="115">
        <v>-10</v>
      </c>
      <c r="K20" s="116">
        <v>-17.543859649122808</v>
      </c>
    </row>
    <row r="21" spans="1:11" ht="14.1" customHeight="1" x14ac:dyDescent="0.2">
      <c r="A21" s="306">
        <v>21</v>
      </c>
      <c r="B21" s="307" t="s">
        <v>238</v>
      </c>
      <c r="C21" s="308"/>
      <c r="D21" s="113">
        <v>0.37517053206002726</v>
      </c>
      <c r="E21" s="115">
        <v>11</v>
      </c>
      <c r="F21" s="114">
        <v>11</v>
      </c>
      <c r="G21" s="114">
        <v>13</v>
      </c>
      <c r="H21" s="114">
        <v>8</v>
      </c>
      <c r="I21" s="140">
        <v>5</v>
      </c>
      <c r="J21" s="115">
        <v>6</v>
      </c>
      <c r="K21" s="116">
        <v>120</v>
      </c>
    </row>
    <row r="22" spans="1:11" ht="14.1" customHeight="1" x14ac:dyDescent="0.2">
      <c r="A22" s="306">
        <v>22</v>
      </c>
      <c r="B22" s="307" t="s">
        <v>239</v>
      </c>
      <c r="C22" s="308"/>
      <c r="D22" s="113">
        <v>1.8417462482946794</v>
      </c>
      <c r="E22" s="115">
        <v>54</v>
      </c>
      <c r="F22" s="114">
        <v>356</v>
      </c>
      <c r="G22" s="114">
        <v>58</v>
      </c>
      <c r="H22" s="114">
        <v>34</v>
      </c>
      <c r="I22" s="140">
        <v>32</v>
      </c>
      <c r="J22" s="115">
        <v>22</v>
      </c>
      <c r="K22" s="116">
        <v>68.75</v>
      </c>
    </row>
    <row r="23" spans="1:11" ht="14.1" customHeight="1" x14ac:dyDescent="0.2">
      <c r="A23" s="306">
        <v>23</v>
      </c>
      <c r="B23" s="307" t="s">
        <v>240</v>
      </c>
      <c r="C23" s="308"/>
      <c r="D23" s="113">
        <v>0.64802182810368347</v>
      </c>
      <c r="E23" s="115">
        <v>19</v>
      </c>
      <c r="F23" s="114">
        <v>34</v>
      </c>
      <c r="G23" s="114">
        <v>24</v>
      </c>
      <c r="H23" s="114">
        <v>13</v>
      </c>
      <c r="I23" s="140">
        <v>12</v>
      </c>
      <c r="J23" s="115">
        <v>7</v>
      </c>
      <c r="K23" s="116">
        <v>58.333333333333336</v>
      </c>
    </row>
    <row r="24" spans="1:11" ht="14.1" customHeight="1" x14ac:dyDescent="0.2">
      <c r="A24" s="306">
        <v>24</v>
      </c>
      <c r="B24" s="307" t="s">
        <v>241</v>
      </c>
      <c r="C24" s="308"/>
      <c r="D24" s="113">
        <v>3.990450204638472</v>
      </c>
      <c r="E24" s="115">
        <v>117</v>
      </c>
      <c r="F24" s="114">
        <v>179</v>
      </c>
      <c r="G24" s="114">
        <v>187</v>
      </c>
      <c r="H24" s="114">
        <v>90</v>
      </c>
      <c r="I24" s="140">
        <v>119</v>
      </c>
      <c r="J24" s="115">
        <v>-2</v>
      </c>
      <c r="K24" s="116">
        <v>-1.680672268907563</v>
      </c>
    </row>
    <row r="25" spans="1:11" ht="14.1" customHeight="1" x14ac:dyDescent="0.2">
      <c r="A25" s="306">
        <v>25</v>
      </c>
      <c r="B25" s="307" t="s">
        <v>242</v>
      </c>
      <c r="C25" s="308"/>
      <c r="D25" s="113">
        <v>7.1623465211459756</v>
      </c>
      <c r="E25" s="115">
        <v>210</v>
      </c>
      <c r="F25" s="114">
        <v>5177</v>
      </c>
      <c r="G25" s="114">
        <v>381</v>
      </c>
      <c r="H25" s="114">
        <v>233</v>
      </c>
      <c r="I25" s="140">
        <v>272</v>
      </c>
      <c r="J25" s="115">
        <v>-62</v>
      </c>
      <c r="K25" s="116">
        <v>-22.794117647058822</v>
      </c>
    </row>
    <row r="26" spans="1:11" ht="14.1" customHeight="1" x14ac:dyDescent="0.2">
      <c r="A26" s="306">
        <v>26</v>
      </c>
      <c r="B26" s="307" t="s">
        <v>243</v>
      </c>
      <c r="C26" s="308"/>
      <c r="D26" s="113">
        <v>2.1828103683492497</v>
      </c>
      <c r="E26" s="115">
        <v>64</v>
      </c>
      <c r="F26" s="114">
        <v>306</v>
      </c>
      <c r="G26" s="114">
        <v>92</v>
      </c>
      <c r="H26" s="114">
        <v>46</v>
      </c>
      <c r="I26" s="140">
        <v>94</v>
      </c>
      <c r="J26" s="115">
        <v>-30</v>
      </c>
      <c r="K26" s="116">
        <v>-31.914893617021278</v>
      </c>
    </row>
    <row r="27" spans="1:11" ht="14.1" customHeight="1" x14ac:dyDescent="0.2">
      <c r="A27" s="306">
        <v>27</v>
      </c>
      <c r="B27" s="307" t="s">
        <v>244</v>
      </c>
      <c r="C27" s="308"/>
      <c r="D27" s="113">
        <v>3.5470668485675305</v>
      </c>
      <c r="E27" s="115">
        <v>104</v>
      </c>
      <c r="F27" s="114">
        <v>2616</v>
      </c>
      <c r="G27" s="114">
        <v>104</v>
      </c>
      <c r="H27" s="114">
        <v>88</v>
      </c>
      <c r="I27" s="140">
        <v>89</v>
      </c>
      <c r="J27" s="115">
        <v>15</v>
      </c>
      <c r="K27" s="116">
        <v>16.853932584269664</v>
      </c>
    </row>
    <row r="28" spans="1:11" ht="14.1" customHeight="1" x14ac:dyDescent="0.2">
      <c r="A28" s="306">
        <v>28</v>
      </c>
      <c r="B28" s="307" t="s">
        <v>245</v>
      </c>
      <c r="C28" s="308"/>
      <c r="D28" s="113" t="s">
        <v>513</v>
      </c>
      <c r="E28" s="115" t="s">
        <v>513</v>
      </c>
      <c r="F28" s="114" t="s">
        <v>513</v>
      </c>
      <c r="G28" s="114">
        <v>3</v>
      </c>
      <c r="H28" s="114">
        <v>0</v>
      </c>
      <c r="I28" s="140" t="s">
        <v>513</v>
      </c>
      <c r="J28" s="115" t="s">
        <v>513</v>
      </c>
      <c r="K28" s="116" t="s">
        <v>513</v>
      </c>
    </row>
    <row r="29" spans="1:11" ht="14.1" customHeight="1" x14ac:dyDescent="0.2">
      <c r="A29" s="306">
        <v>29</v>
      </c>
      <c r="B29" s="307" t="s">
        <v>246</v>
      </c>
      <c r="C29" s="308"/>
      <c r="D29" s="113">
        <v>3.0695770804911322</v>
      </c>
      <c r="E29" s="115">
        <v>90</v>
      </c>
      <c r="F29" s="114">
        <v>114</v>
      </c>
      <c r="G29" s="114">
        <v>89</v>
      </c>
      <c r="H29" s="114">
        <v>89</v>
      </c>
      <c r="I29" s="140">
        <v>88</v>
      </c>
      <c r="J29" s="115">
        <v>2</v>
      </c>
      <c r="K29" s="116">
        <v>2.2727272727272729</v>
      </c>
    </row>
    <row r="30" spans="1:11" ht="14.1" customHeight="1" x14ac:dyDescent="0.2">
      <c r="A30" s="306" t="s">
        <v>247</v>
      </c>
      <c r="B30" s="307" t="s">
        <v>248</v>
      </c>
      <c r="C30" s="308"/>
      <c r="D30" s="113">
        <v>0.98908594815825379</v>
      </c>
      <c r="E30" s="115">
        <v>29</v>
      </c>
      <c r="F30" s="114">
        <v>21</v>
      </c>
      <c r="G30" s="114">
        <v>32</v>
      </c>
      <c r="H30" s="114">
        <v>21</v>
      </c>
      <c r="I30" s="140">
        <v>22</v>
      </c>
      <c r="J30" s="115">
        <v>7</v>
      </c>
      <c r="K30" s="116">
        <v>31.818181818181817</v>
      </c>
    </row>
    <row r="31" spans="1:11" ht="14.1" customHeight="1" x14ac:dyDescent="0.2">
      <c r="A31" s="306" t="s">
        <v>249</v>
      </c>
      <c r="B31" s="307" t="s">
        <v>250</v>
      </c>
      <c r="C31" s="308"/>
      <c r="D31" s="113">
        <v>1.9781718963165076</v>
      </c>
      <c r="E31" s="115">
        <v>58</v>
      </c>
      <c r="F31" s="114">
        <v>90</v>
      </c>
      <c r="G31" s="114">
        <v>53</v>
      </c>
      <c r="H31" s="114">
        <v>68</v>
      </c>
      <c r="I31" s="140">
        <v>63</v>
      </c>
      <c r="J31" s="115">
        <v>-5</v>
      </c>
      <c r="K31" s="116">
        <v>-7.9365079365079367</v>
      </c>
    </row>
    <row r="32" spans="1:11" ht="14.1" customHeight="1" x14ac:dyDescent="0.2">
      <c r="A32" s="306">
        <v>31</v>
      </c>
      <c r="B32" s="307" t="s">
        <v>251</v>
      </c>
      <c r="C32" s="308"/>
      <c r="D32" s="113">
        <v>0.30695770804911321</v>
      </c>
      <c r="E32" s="115">
        <v>9</v>
      </c>
      <c r="F32" s="114">
        <v>6</v>
      </c>
      <c r="G32" s="114">
        <v>12</v>
      </c>
      <c r="H32" s="114">
        <v>15</v>
      </c>
      <c r="I32" s="140">
        <v>16</v>
      </c>
      <c r="J32" s="115">
        <v>-7</v>
      </c>
      <c r="K32" s="116">
        <v>-43.75</v>
      </c>
    </row>
    <row r="33" spans="1:11" ht="14.1" customHeight="1" x14ac:dyDescent="0.2">
      <c r="A33" s="306">
        <v>32</v>
      </c>
      <c r="B33" s="307" t="s">
        <v>252</v>
      </c>
      <c r="C33" s="308"/>
      <c r="D33" s="113">
        <v>4.3656207366984994</v>
      </c>
      <c r="E33" s="115">
        <v>128</v>
      </c>
      <c r="F33" s="114">
        <v>76</v>
      </c>
      <c r="G33" s="114">
        <v>154</v>
      </c>
      <c r="H33" s="114">
        <v>134</v>
      </c>
      <c r="I33" s="140">
        <v>153</v>
      </c>
      <c r="J33" s="115">
        <v>-25</v>
      </c>
      <c r="K33" s="116">
        <v>-16.33986928104575</v>
      </c>
    </row>
    <row r="34" spans="1:11" ht="14.1" customHeight="1" x14ac:dyDescent="0.2">
      <c r="A34" s="306">
        <v>33</v>
      </c>
      <c r="B34" s="307" t="s">
        <v>253</v>
      </c>
      <c r="C34" s="308"/>
      <c r="D34" s="113">
        <v>1.7053206002728514</v>
      </c>
      <c r="E34" s="115">
        <v>50</v>
      </c>
      <c r="F34" s="114">
        <v>12</v>
      </c>
      <c r="G34" s="114">
        <v>58</v>
      </c>
      <c r="H34" s="114">
        <v>55</v>
      </c>
      <c r="I34" s="140">
        <v>58</v>
      </c>
      <c r="J34" s="115">
        <v>-8</v>
      </c>
      <c r="K34" s="116">
        <v>-13.793103448275861</v>
      </c>
    </row>
    <row r="35" spans="1:11" ht="14.1" customHeight="1" x14ac:dyDescent="0.2">
      <c r="A35" s="306">
        <v>34</v>
      </c>
      <c r="B35" s="307" t="s">
        <v>254</v>
      </c>
      <c r="C35" s="308"/>
      <c r="D35" s="113">
        <v>1.9781718963165076</v>
      </c>
      <c r="E35" s="115">
        <v>58</v>
      </c>
      <c r="F35" s="114">
        <v>62</v>
      </c>
      <c r="G35" s="114">
        <v>61</v>
      </c>
      <c r="H35" s="114">
        <v>47</v>
      </c>
      <c r="I35" s="140">
        <v>56</v>
      </c>
      <c r="J35" s="115">
        <v>2</v>
      </c>
      <c r="K35" s="116">
        <v>3.5714285714285716</v>
      </c>
    </row>
    <row r="36" spans="1:11" ht="14.1" customHeight="1" x14ac:dyDescent="0.2">
      <c r="A36" s="306">
        <v>41</v>
      </c>
      <c r="B36" s="307" t="s">
        <v>255</v>
      </c>
      <c r="C36" s="308"/>
      <c r="D36" s="113">
        <v>0.13642564802182811</v>
      </c>
      <c r="E36" s="115">
        <v>4</v>
      </c>
      <c r="F36" s="114">
        <v>6</v>
      </c>
      <c r="G36" s="114">
        <v>6</v>
      </c>
      <c r="H36" s="114">
        <v>7</v>
      </c>
      <c r="I36" s="140">
        <v>6</v>
      </c>
      <c r="J36" s="115">
        <v>-2</v>
      </c>
      <c r="K36" s="116">
        <v>-33.333333333333336</v>
      </c>
    </row>
    <row r="37" spans="1:11" ht="14.1" customHeight="1" x14ac:dyDescent="0.2">
      <c r="A37" s="306">
        <v>42</v>
      </c>
      <c r="B37" s="307" t="s">
        <v>256</v>
      </c>
      <c r="C37" s="308"/>
      <c r="D37" s="113">
        <v>0.10231923601637108</v>
      </c>
      <c r="E37" s="115">
        <v>3</v>
      </c>
      <c r="F37" s="114">
        <v>11</v>
      </c>
      <c r="G37" s="114">
        <v>7</v>
      </c>
      <c r="H37" s="114" t="s">
        <v>513</v>
      </c>
      <c r="I37" s="140">
        <v>3</v>
      </c>
      <c r="J37" s="115">
        <v>0</v>
      </c>
      <c r="K37" s="116">
        <v>0</v>
      </c>
    </row>
    <row r="38" spans="1:11" ht="14.1" customHeight="1" x14ac:dyDescent="0.2">
      <c r="A38" s="306">
        <v>43</v>
      </c>
      <c r="B38" s="307" t="s">
        <v>257</v>
      </c>
      <c r="C38" s="308"/>
      <c r="D38" s="113">
        <v>1.330150068212824</v>
      </c>
      <c r="E38" s="115">
        <v>39</v>
      </c>
      <c r="F38" s="114">
        <v>74</v>
      </c>
      <c r="G38" s="114">
        <v>29</v>
      </c>
      <c r="H38" s="114">
        <v>19</v>
      </c>
      <c r="I38" s="140">
        <v>32</v>
      </c>
      <c r="J38" s="115">
        <v>7</v>
      </c>
      <c r="K38" s="116">
        <v>21.875</v>
      </c>
    </row>
    <row r="39" spans="1:11" ht="14.1" customHeight="1" x14ac:dyDescent="0.2">
      <c r="A39" s="306">
        <v>51</v>
      </c>
      <c r="B39" s="307" t="s">
        <v>258</v>
      </c>
      <c r="C39" s="308"/>
      <c r="D39" s="113">
        <v>8.9017735334242829</v>
      </c>
      <c r="E39" s="115">
        <v>261</v>
      </c>
      <c r="F39" s="114">
        <v>3199</v>
      </c>
      <c r="G39" s="114">
        <v>485</v>
      </c>
      <c r="H39" s="114">
        <v>382</v>
      </c>
      <c r="I39" s="140">
        <v>285</v>
      </c>
      <c r="J39" s="115">
        <v>-24</v>
      </c>
      <c r="K39" s="116">
        <v>-8.4210526315789469</v>
      </c>
    </row>
    <row r="40" spans="1:11" ht="14.1" customHeight="1" x14ac:dyDescent="0.2">
      <c r="A40" s="306" t="s">
        <v>259</v>
      </c>
      <c r="B40" s="307" t="s">
        <v>260</v>
      </c>
      <c r="C40" s="308"/>
      <c r="D40" s="113">
        <v>7.6398362892223739</v>
      </c>
      <c r="E40" s="115">
        <v>224</v>
      </c>
      <c r="F40" s="114">
        <v>2878</v>
      </c>
      <c r="G40" s="114">
        <v>451</v>
      </c>
      <c r="H40" s="114">
        <v>332</v>
      </c>
      <c r="I40" s="140">
        <v>244</v>
      </c>
      <c r="J40" s="115">
        <v>-20</v>
      </c>
      <c r="K40" s="116">
        <v>-8.1967213114754092</v>
      </c>
    </row>
    <row r="41" spans="1:11" ht="14.1" customHeight="1" x14ac:dyDescent="0.2">
      <c r="A41" s="306"/>
      <c r="B41" s="307" t="s">
        <v>261</v>
      </c>
      <c r="C41" s="308"/>
      <c r="D41" s="113">
        <v>5.2864938608458392</v>
      </c>
      <c r="E41" s="115">
        <v>155</v>
      </c>
      <c r="F41" s="114">
        <v>2723</v>
      </c>
      <c r="G41" s="114">
        <v>316</v>
      </c>
      <c r="H41" s="114">
        <v>236</v>
      </c>
      <c r="I41" s="140">
        <v>204</v>
      </c>
      <c r="J41" s="115">
        <v>-49</v>
      </c>
      <c r="K41" s="116">
        <v>-24.019607843137255</v>
      </c>
    </row>
    <row r="42" spans="1:11" ht="14.1" customHeight="1" x14ac:dyDescent="0.2">
      <c r="A42" s="306">
        <v>52</v>
      </c>
      <c r="B42" s="307" t="s">
        <v>262</v>
      </c>
      <c r="C42" s="308"/>
      <c r="D42" s="113">
        <v>3.5470668485675305</v>
      </c>
      <c r="E42" s="115">
        <v>104</v>
      </c>
      <c r="F42" s="114">
        <v>115</v>
      </c>
      <c r="G42" s="114">
        <v>120</v>
      </c>
      <c r="H42" s="114">
        <v>108</v>
      </c>
      <c r="I42" s="140">
        <v>175</v>
      </c>
      <c r="J42" s="115">
        <v>-71</v>
      </c>
      <c r="K42" s="116">
        <v>-40.571428571428569</v>
      </c>
    </row>
    <row r="43" spans="1:11" ht="14.1" customHeight="1" x14ac:dyDescent="0.2">
      <c r="A43" s="306" t="s">
        <v>263</v>
      </c>
      <c r="B43" s="307" t="s">
        <v>264</v>
      </c>
      <c r="C43" s="308"/>
      <c r="D43" s="113">
        <v>3.1036834924965895</v>
      </c>
      <c r="E43" s="115">
        <v>91</v>
      </c>
      <c r="F43" s="114">
        <v>108</v>
      </c>
      <c r="G43" s="114">
        <v>94</v>
      </c>
      <c r="H43" s="114">
        <v>88</v>
      </c>
      <c r="I43" s="140">
        <v>149</v>
      </c>
      <c r="J43" s="115">
        <v>-58</v>
      </c>
      <c r="K43" s="116">
        <v>-38.926174496644293</v>
      </c>
    </row>
    <row r="44" spans="1:11" ht="14.1" customHeight="1" x14ac:dyDescent="0.2">
      <c r="A44" s="306">
        <v>53</v>
      </c>
      <c r="B44" s="307" t="s">
        <v>265</v>
      </c>
      <c r="C44" s="308"/>
      <c r="D44" s="113">
        <v>0.57980900409276948</v>
      </c>
      <c r="E44" s="115">
        <v>17</v>
      </c>
      <c r="F44" s="114">
        <v>128</v>
      </c>
      <c r="G44" s="114">
        <v>8</v>
      </c>
      <c r="H44" s="114">
        <v>21</v>
      </c>
      <c r="I44" s="140">
        <v>22</v>
      </c>
      <c r="J44" s="115">
        <v>-5</v>
      </c>
      <c r="K44" s="116">
        <v>-22.727272727272727</v>
      </c>
    </row>
    <row r="45" spans="1:11" ht="14.1" customHeight="1" x14ac:dyDescent="0.2">
      <c r="A45" s="306" t="s">
        <v>266</v>
      </c>
      <c r="B45" s="307" t="s">
        <v>267</v>
      </c>
      <c r="C45" s="308"/>
      <c r="D45" s="113">
        <v>0.57980900409276948</v>
      </c>
      <c r="E45" s="115">
        <v>17</v>
      </c>
      <c r="F45" s="114">
        <v>128</v>
      </c>
      <c r="G45" s="114">
        <v>8</v>
      </c>
      <c r="H45" s="114">
        <v>21</v>
      </c>
      <c r="I45" s="140">
        <v>22</v>
      </c>
      <c r="J45" s="115">
        <v>-5</v>
      </c>
      <c r="K45" s="116">
        <v>-22.727272727272727</v>
      </c>
    </row>
    <row r="46" spans="1:11" ht="14.1" customHeight="1" x14ac:dyDescent="0.2">
      <c r="A46" s="306">
        <v>54</v>
      </c>
      <c r="B46" s="307" t="s">
        <v>268</v>
      </c>
      <c r="C46" s="308"/>
      <c r="D46" s="113">
        <v>5.9686221009549794</v>
      </c>
      <c r="E46" s="115">
        <v>175</v>
      </c>
      <c r="F46" s="114">
        <v>104</v>
      </c>
      <c r="G46" s="114">
        <v>97</v>
      </c>
      <c r="H46" s="114">
        <v>92</v>
      </c>
      <c r="I46" s="140">
        <v>99</v>
      </c>
      <c r="J46" s="115">
        <v>76</v>
      </c>
      <c r="K46" s="116">
        <v>76.767676767676761</v>
      </c>
    </row>
    <row r="47" spans="1:11" ht="14.1" customHeight="1" x14ac:dyDescent="0.2">
      <c r="A47" s="306">
        <v>61</v>
      </c>
      <c r="B47" s="307" t="s">
        <v>269</v>
      </c>
      <c r="C47" s="308"/>
      <c r="D47" s="113">
        <v>2.7626193724420189</v>
      </c>
      <c r="E47" s="115">
        <v>81</v>
      </c>
      <c r="F47" s="114">
        <v>266</v>
      </c>
      <c r="G47" s="114">
        <v>38</v>
      </c>
      <c r="H47" s="114">
        <v>41</v>
      </c>
      <c r="I47" s="140">
        <v>41</v>
      </c>
      <c r="J47" s="115">
        <v>40</v>
      </c>
      <c r="K47" s="116">
        <v>97.560975609756099</v>
      </c>
    </row>
    <row r="48" spans="1:11" ht="14.1" customHeight="1" x14ac:dyDescent="0.2">
      <c r="A48" s="306">
        <v>62</v>
      </c>
      <c r="B48" s="307" t="s">
        <v>270</v>
      </c>
      <c r="C48" s="308"/>
      <c r="D48" s="113">
        <v>6.8212824010914055</v>
      </c>
      <c r="E48" s="115">
        <v>200</v>
      </c>
      <c r="F48" s="114">
        <v>301</v>
      </c>
      <c r="G48" s="114">
        <v>262</v>
      </c>
      <c r="H48" s="114">
        <v>182</v>
      </c>
      <c r="I48" s="140">
        <v>231</v>
      </c>
      <c r="J48" s="115">
        <v>-31</v>
      </c>
      <c r="K48" s="116">
        <v>-13.419913419913421</v>
      </c>
    </row>
    <row r="49" spans="1:11" ht="14.1" customHeight="1" x14ac:dyDescent="0.2">
      <c r="A49" s="306">
        <v>63</v>
      </c>
      <c r="B49" s="307" t="s">
        <v>271</v>
      </c>
      <c r="C49" s="308"/>
      <c r="D49" s="113">
        <v>3.7517053206002728</v>
      </c>
      <c r="E49" s="115">
        <v>110</v>
      </c>
      <c r="F49" s="114">
        <v>907</v>
      </c>
      <c r="G49" s="114">
        <v>778</v>
      </c>
      <c r="H49" s="114">
        <v>570</v>
      </c>
      <c r="I49" s="140">
        <v>130</v>
      </c>
      <c r="J49" s="115">
        <v>-20</v>
      </c>
      <c r="K49" s="116">
        <v>-15.384615384615385</v>
      </c>
    </row>
    <row r="50" spans="1:11" ht="14.1" customHeight="1" x14ac:dyDescent="0.2">
      <c r="A50" s="306" t="s">
        <v>272</v>
      </c>
      <c r="B50" s="307" t="s">
        <v>273</v>
      </c>
      <c r="C50" s="308"/>
      <c r="D50" s="113">
        <v>0.17053206002728513</v>
      </c>
      <c r="E50" s="115">
        <v>5</v>
      </c>
      <c r="F50" s="114">
        <v>7</v>
      </c>
      <c r="G50" s="114">
        <v>9</v>
      </c>
      <c r="H50" s="114">
        <v>8</v>
      </c>
      <c r="I50" s="140">
        <v>6</v>
      </c>
      <c r="J50" s="115">
        <v>-1</v>
      </c>
      <c r="K50" s="116">
        <v>-16.666666666666668</v>
      </c>
    </row>
    <row r="51" spans="1:11" ht="14.1" customHeight="1" x14ac:dyDescent="0.2">
      <c r="A51" s="306" t="s">
        <v>274</v>
      </c>
      <c r="B51" s="307" t="s">
        <v>275</v>
      </c>
      <c r="C51" s="308"/>
      <c r="D51" s="113">
        <v>1.8417462482946794</v>
      </c>
      <c r="E51" s="115">
        <v>54</v>
      </c>
      <c r="F51" s="114">
        <v>75</v>
      </c>
      <c r="G51" s="114">
        <v>48</v>
      </c>
      <c r="H51" s="114">
        <v>46</v>
      </c>
      <c r="I51" s="140">
        <v>54</v>
      </c>
      <c r="J51" s="115">
        <v>0</v>
      </c>
      <c r="K51" s="116">
        <v>0</v>
      </c>
    </row>
    <row r="52" spans="1:11" ht="14.1" customHeight="1" x14ac:dyDescent="0.2">
      <c r="A52" s="306">
        <v>71</v>
      </c>
      <c r="B52" s="307" t="s">
        <v>276</v>
      </c>
      <c r="C52" s="308"/>
      <c r="D52" s="113">
        <v>9.2087312414733962</v>
      </c>
      <c r="E52" s="115">
        <v>270</v>
      </c>
      <c r="F52" s="114">
        <v>642</v>
      </c>
      <c r="G52" s="114">
        <v>286</v>
      </c>
      <c r="H52" s="114">
        <v>192</v>
      </c>
      <c r="I52" s="140">
        <v>253</v>
      </c>
      <c r="J52" s="115">
        <v>17</v>
      </c>
      <c r="K52" s="116">
        <v>6.7193675889328066</v>
      </c>
    </row>
    <row r="53" spans="1:11" ht="14.1" customHeight="1" x14ac:dyDescent="0.2">
      <c r="A53" s="306" t="s">
        <v>277</v>
      </c>
      <c r="B53" s="307" t="s">
        <v>278</v>
      </c>
      <c r="C53" s="308"/>
      <c r="D53" s="113">
        <v>4.774897680763984</v>
      </c>
      <c r="E53" s="115">
        <v>140</v>
      </c>
      <c r="F53" s="114">
        <v>364</v>
      </c>
      <c r="G53" s="114">
        <v>102</v>
      </c>
      <c r="H53" s="114">
        <v>84</v>
      </c>
      <c r="I53" s="140">
        <v>110</v>
      </c>
      <c r="J53" s="115">
        <v>30</v>
      </c>
      <c r="K53" s="116">
        <v>27.272727272727273</v>
      </c>
    </row>
    <row r="54" spans="1:11" ht="14.1" customHeight="1" x14ac:dyDescent="0.2">
      <c r="A54" s="306" t="s">
        <v>279</v>
      </c>
      <c r="B54" s="307" t="s">
        <v>280</v>
      </c>
      <c r="C54" s="308"/>
      <c r="D54" s="113">
        <v>3.6834924965893587</v>
      </c>
      <c r="E54" s="115">
        <v>108</v>
      </c>
      <c r="F54" s="114">
        <v>178</v>
      </c>
      <c r="G54" s="114">
        <v>159</v>
      </c>
      <c r="H54" s="114">
        <v>94</v>
      </c>
      <c r="I54" s="140">
        <v>133</v>
      </c>
      <c r="J54" s="115">
        <v>-25</v>
      </c>
      <c r="K54" s="116">
        <v>-18.796992481203006</v>
      </c>
    </row>
    <row r="55" spans="1:11" ht="14.1" customHeight="1" x14ac:dyDescent="0.2">
      <c r="A55" s="306">
        <v>72</v>
      </c>
      <c r="B55" s="307" t="s">
        <v>281</v>
      </c>
      <c r="C55" s="308"/>
      <c r="D55" s="113">
        <v>2.2510231923601638</v>
      </c>
      <c r="E55" s="115">
        <v>66</v>
      </c>
      <c r="F55" s="114">
        <v>254</v>
      </c>
      <c r="G55" s="114">
        <v>54</v>
      </c>
      <c r="H55" s="114">
        <v>38</v>
      </c>
      <c r="I55" s="140">
        <v>54</v>
      </c>
      <c r="J55" s="115">
        <v>12</v>
      </c>
      <c r="K55" s="116">
        <v>22.222222222222221</v>
      </c>
    </row>
    <row r="56" spans="1:11" ht="14.1" customHeight="1" x14ac:dyDescent="0.2">
      <c r="A56" s="306" t="s">
        <v>282</v>
      </c>
      <c r="B56" s="307" t="s">
        <v>283</v>
      </c>
      <c r="C56" s="308"/>
      <c r="D56" s="113">
        <v>0.51159618008185537</v>
      </c>
      <c r="E56" s="115">
        <v>15</v>
      </c>
      <c r="F56" s="114">
        <v>20</v>
      </c>
      <c r="G56" s="114">
        <v>16</v>
      </c>
      <c r="H56" s="114">
        <v>6</v>
      </c>
      <c r="I56" s="140">
        <v>17</v>
      </c>
      <c r="J56" s="115">
        <v>-2</v>
      </c>
      <c r="K56" s="116">
        <v>-11.764705882352942</v>
      </c>
    </row>
    <row r="57" spans="1:11" ht="14.1" customHeight="1" x14ac:dyDescent="0.2">
      <c r="A57" s="306" t="s">
        <v>284</v>
      </c>
      <c r="B57" s="307" t="s">
        <v>285</v>
      </c>
      <c r="C57" s="308"/>
      <c r="D57" s="113">
        <v>1.3983628922237381</v>
      </c>
      <c r="E57" s="115">
        <v>41</v>
      </c>
      <c r="F57" s="114">
        <v>230</v>
      </c>
      <c r="G57" s="114">
        <v>22</v>
      </c>
      <c r="H57" s="114">
        <v>25</v>
      </c>
      <c r="I57" s="140">
        <v>27</v>
      </c>
      <c r="J57" s="115">
        <v>14</v>
      </c>
      <c r="K57" s="116">
        <v>51.851851851851855</v>
      </c>
    </row>
    <row r="58" spans="1:11" ht="14.1" customHeight="1" x14ac:dyDescent="0.2">
      <c r="A58" s="306">
        <v>73</v>
      </c>
      <c r="B58" s="307" t="s">
        <v>286</v>
      </c>
      <c r="C58" s="308"/>
      <c r="D58" s="113">
        <v>1.6030013642564802</v>
      </c>
      <c r="E58" s="115">
        <v>47</v>
      </c>
      <c r="F58" s="114">
        <v>98</v>
      </c>
      <c r="G58" s="114">
        <v>46</v>
      </c>
      <c r="H58" s="114">
        <v>49</v>
      </c>
      <c r="I58" s="140">
        <v>29</v>
      </c>
      <c r="J58" s="115">
        <v>18</v>
      </c>
      <c r="K58" s="116">
        <v>62.068965517241381</v>
      </c>
    </row>
    <row r="59" spans="1:11" ht="14.1" customHeight="1" x14ac:dyDescent="0.2">
      <c r="A59" s="306" t="s">
        <v>287</v>
      </c>
      <c r="B59" s="307" t="s">
        <v>288</v>
      </c>
      <c r="C59" s="308"/>
      <c r="D59" s="113">
        <v>1.2278308321964528</v>
      </c>
      <c r="E59" s="115">
        <v>36</v>
      </c>
      <c r="F59" s="114">
        <v>19</v>
      </c>
      <c r="G59" s="114">
        <v>31</v>
      </c>
      <c r="H59" s="114">
        <v>37</v>
      </c>
      <c r="I59" s="140">
        <v>23</v>
      </c>
      <c r="J59" s="115">
        <v>13</v>
      </c>
      <c r="K59" s="116">
        <v>56.521739130434781</v>
      </c>
    </row>
    <row r="60" spans="1:11" ht="14.1" customHeight="1" x14ac:dyDescent="0.2">
      <c r="A60" s="306">
        <v>81</v>
      </c>
      <c r="B60" s="307" t="s">
        <v>289</v>
      </c>
      <c r="C60" s="308"/>
      <c r="D60" s="113">
        <v>5.3547066848567528</v>
      </c>
      <c r="E60" s="115">
        <v>157</v>
      </c>
      <c r="F60" s="114">
        <v>138</v>
      </c>
      <c r="G60" s="114">
        <v>145</v>
      </c>
      <c r="H60" s="114">
        <v>134</v>
      </c>
      <c r="I60" s="140">
        <v>168</v>
      </c>
      <c r="J60" s="115">
        <v>-11</v>
      </c>
      <c r="K60" s="116">
        <v>-6.5476190476190474</v>
      </c>
    </row>
    <row r="61" spans="1:11" ht="14.1" customHeight="1" x14ac:dyDescent="0.2">
      <c r="A61" s="306" t="s">
        <v>290</v>
      </c>
      <c r="B61" s="307" t="s">
        <v>291</v>
      </c>
      <c r="C61" s="308"/>
      <c r="D61" s="113">
        <v>2.2169167803547065</v>
      </c>
      <c r="E61" s="115">
        <v>65</v>
      </c>
      <c r="F61" s="114">
        <v>29</v>
      </c>
      <c r="G61" s="114">
        <v>63</v>
      </c>
      <c r="H61" s="114">
        <v>47</v>
      </c>
      <c r="I61" s="140">
        <v>67</v>
      </c>
      <c r="J61" s="115">
        <v>-2</v>
      </c>
      <c r="K61" s="116">
        <v>-2.9850746268656718</v>
      </c>
    </row>
    <row r="62" spans="1:11" ht="14.1" customHeight="1" x14ac:dyDescent="0.2">
      <c r="A62" s="306" t="s">
        <v>292</v>
      </c>
      <c r="B62" s="307" t="s">
        <v>293</v>
      </c>
      <c r="C62" s="308"/>
      <c r="D62" s="113">
        <v>1.330150068212824</v>
      </c>
      <c r="E62" s="115">
        <v>39</v>
      </c>
      <c r="F62" s="114">
        <v>65</v>
      </c>
      <c r="G62" s="114">
        <v>35</v>
      </c>
      <c r="H62" s="114">
        <v>50</v>
      </c>
      <c r="I62" s="140">
        <v>50</v>
      </c>
      <c r="J62" s="115">
        <v>-11</v>
      </c>
      <c r="K62" s="116">
        <v>-22</v>
      </c>
    </row>
    <row r="63" spans="1:11" ht="14.1" customHeight="1" x14ac:dyDescent="0.2">
      <c r="A63" s="306"/>
      <c r="B63" s="307" t="s">
        <v>294</v>
      </c>
      <c r="C63" s="308"/>
      <c r="D63" s="113">
        <v>1.159618008185539</v>
      </c>
      <c r="E63" s="115">
        <v>34</v>
      </c>
      <c r="F63" s="114">
        <v>44</v>
      </c>
      <c r="G63" s="114">
        <v>31</v>
      </c>
      <c r="H63" s="114">
        <v>49</v>
      </c>
      <c r="I63" s="140">
        <v>45</v>
      </c>
      <c r="J63" s="115">
        <v>-11</v>
      </c>
      <c r="K63" s="116">
        <v>-24.444444444444443</v>
      </c>
    </row>
    <row r="64" spans="1:11" ht="14.1" customHeight="1" x14ac:dyDescent="0.2">
      <c r="A64" s="306" t="s">
        <v>295</v>
      </c>
      <c r="B64" s="307" t="s">
        <v>296</v>
      </c>
      <c r="C64" s="308"/>
      <c r="D64" s="113">
        <v>0.61391541609822642</v>
      </c>
      <c r="E64" s="115">
        <v>18</v>
      </c>
      <c r="F64" s="114">
        <v>18</v>
      </c>
      <c r="G64" s="114">
        <v>14</v>
      </c>
      <c r="H64" s="114">
        <v>15</v>
      </c>
      <c r="I64" s="140">
        <v>23</v>
      </c>
      <c r="J64" s="115">
        <v>-5</v>
      </c>
      <c r="K64" s="116">
        <v>-21.739130434782609</v>
      </c>
    </row>
    <row r="65" spans="1:11" ht="14.1" customHeight="1" x14ac:dyDescent="0.2">
      <c r="A65" s="306" t="s">
        <v>297</v>
      </c>
      <c r="B65" s="307" t="s">
        <v>298</v>
      </c>
      <c r="C65" s="308"/>
      <c r="D65" s="113">
        <v>0.51159618008185537</v>
      </c>
      <c r="E65" s="115">
        <v>15</v>
      </c>
      <c r="F65" s="114">
        <v>13</v>
      </c>
      <c r="G65" s="114">
        <v>18</v>
      </c>
      <c r="H65" s="114">
        <v>12</v>
      </c>
      <c r="I65" s="140">
        <v>19</v>
      </c>
      <c r="J65" s="115">
        <v>-4</v>
      </c>
      <c r="K65" s="116">
        <v>-21.05263157894737</v>
      </c>
    </row>
    <row r="66" spans="1:11" ht="14.1" customHeight="1" x14ac:dyDescent="0.2">
      <c r="A66" s="306">
        <v>82</v>
      </c>
      <c r="B66" s="307" t="s">
        <v>299</v>
      </c>
      <c r="C66" s="308"/>
      <c r="D66" s="113">
        <v>2.0463847203274215</v>
      </c>
      <c r="E66" s="115">
        <v>60</v>
      </c>
      <c r="F66" s="114">
        <v>69</v>
      </c>
      <c r="G66" s="114">
        <v>120</v>
      </c>
      <c r="H66" s="114">
        <v>72</v>
      </c>
      <c r="I66" s="140">
        <v>94</v>
      </c>
      <c r="J66" s="115">
        <v>-34</v>
      </c>
      <c r="K66" s="116">
        <v>-36.170212765957444</v>
      </c>
    </row>
    <row r="67" spans="1:11" ht="14.1" customHeight="1" x14ac:dyDescent="0.2">
      <c r="A67" s="306" t="s">
        <v>300</v>
      </c>
      <c r="B67" s="307" t="s">
        <v>301</v>
      </c>
      <c r="C67" s="308"/>
      <c r="D67" s="113">
        <v>1.0572987721691678</v>
      </c>
      <c r="E67" s="115">
        <v>31</v>
      </c>
      <c r="F67" s="114">
        <v>50</v>
      </c>
      <c r="G67" s="114">
        <v>75</v>
      </c>
      <c r="H67" s="114">
        <v>48</v>
      </c>
      <c r="I67" s="140">
        <v>59</v>
      </c>
      <c r="J67" s="115">
        <v>-28</v>
      </c>
      <c r="K67" s="116">
        <v>-47.457627118644069</v>
      </c>
    </row>
    <row r="68" spans="1:11" ht="14.1" customHeight="1" x14ac:dyDescent="0.2">
      <c r="A68" s="306" t="s">
        <v>302</v>
      </c>
      <c r="B68" s="307" t="s">
        <v>303</v>
      </c>
      <c r="C68" s="308"/>
      <c r="D68" s="113">
        <v>0.71623465211459758</v>
      </c>
      <c r="E68" s="115">
        <v>21</v>
      </c>
      <c r="F68" s="114">
        <v>12</v>
      </c>
      <c r="G68" s="114">
        <v>34</v>
      </c>
      <c r="H68" s="114">
        <v>18</v>
      </c>
      <c r="I68" s="140">
        <v>23</v>
      </c>
      <c r="J68" s="115">
        <v>-2</v>
      </c>
      <c r="K68" s="116">
        <v>-8.695652173913043</v>
      </c>
    </row>
    <row r="69" spans="1:11" ht="14.1" customHeight="1" x14ac:dyDescent="0.2">
      <c r="A69" s="306">
        <v>83</v>
      </c>
      <c r="B69" s="307" t="s">
        <v>304</v>
      </c>
      <c r="C69" s="308"/>
      <c r="D69" s="113">
        <v>4.6043656207366981</v>
      </c>
      <c r="E69" s="115">
        <v>135</v>
      </c>
      <c r="F69" s="114">
        <v>126</v>
      </c>
      <c r="G69" s="114">
        <v>258</v>
      </c>
      <c r="H69" s="114">
        <v>146</v>
      </c>
      <c r="I69" s="140">
        <v>199</v>
      </c>
      <c r="J69" s="115">
        <v>-64</v>
      </c>
      <c r="K69" s="116">
        <v>-32.1608040201005</v>
      </c>
    </row>
    <row r="70" spans="1:11" ht="14.1" customHeight="1" x14ac:dyDescent="0.2">
      <c r="A70" s="306" t="s">
        <v>305</v>
      </c>
      <c r="B70" s="307" t="s">
        <v>306</v>
      </c>
      <c r="C70" s="308"/>
      <c r="D70" s="113">
        <v>3.5129604365620737</v>
      </c>
      <c r="E70" s="115">
        <v>103</v>
      </c>
      <c r="F70" s="114">
        <v>92</v>
      </c>
      <c r="G70" s="114">
        <v>207</v>
      </c>
      <c r="H70" s="114">
        <v>94</v>
      </c>
      <c r="I70" s="140">
        <v>126</v>
      </c>
      <c r="J70" s="115">
        <v>-23</v>
      </c>
      <c r="K70" s="116">
        <v>-18.253968253968253</v>
      </c>
    </row>
    <row r="71" spans="1:11" ht="14.1" customHeight="1" x14ac:dyDescent="0.2">
      <c r="A71" s="306"/>
      <c r="B71" s="307" t="s">
        <v>307</v>
      </c>
      <c r="C71" s="308"/>
      <c r="D71" s="113">
        <v>2.3192360163710779</v>
      </c>
      <c r="E71" s="115">
        <v>68</v>
      </c>
      <c r="F71" s="114">
        <v>54</v>
      </c>
      <c r="G71" s="114">
        <v>138</v>
      </c>
      <c r="H71" s="114">
        <v>66</v>
      </c>
      <c r="I71" s="140">
        <v>97</v>
      </c>
      <c r="J71" s="115">
        <v>-29</v>
      </c>
      <c r="K71" s="116">
        <v>-29.896907216494846</v>
      </c>
    </row>
    <row r="72" spans="1:11" ht="14.1" customHeight="1" x14ac:dyDescent="0.2">
      <c r="A72" s="306">
        <v>84</v>
      </c>
      <c r="B72" s="307" t="s">
        <v>308</v>
      </c>
      <c r="C72" s="308"/>
      <c r="D72" s="113">
        <v>1.9781718963165076</v>
      </c>
      <c r="E72" s="115">
        <v>58</v>
      </c>
      <c r="F72" s="114">
        <v>90</v>
      </c>
      <c r="G72" s="114">
        <v>56</v>
      </c>
      <c r="H72" s="114">
        <v>33</v>
      </c>
      <c r="I72" s="140">
        <v>51</v>
      </c>
      <c r="J72" s="115">
        <v>7</v>
      </c>
      <c r="K72" s="116">
        <v>13.725490196078431</v>
      </c>
    </row>
    <row r="73" spans="1:11" ht="14.1" customHeight="1" x14ac:dyDescent="0.2">
      <c r="A73" s="306" t="s">
        <v>309</v>
      </c>
      <c r="B73" s="307" t="s">
        <v>310</v>
      </c>
      <c r="C73" s="308"/>
      <c r="D73" s="113">
        <v>1.193724420190996</v>
      </c>
      <c r="E73" s="115">
        <v>35</v>
      </c>
      <c r="F73" s="114">
        <v>19</v>
      </c>
      <c r="G73" s="114">
        <v>40</v>
      </c>
      <c r="H73" s="114">
        <v>14</v>
      </c>
      <c r="I73" s="140">
        <v>25</v>
      </c>
      <c r="J73" s="115">
        <v>10</v>
      </c>
      <c r="K73" s="116">
        <v>40</v>
      </c>
    </row>
    <row r="74" spans="1:11" ht="14.1" customHeight="1" x14ac:dyDescent="0.2">
      <c r="A74" s="306" t="s">
        <v>311</v>
      </c>
      <c r="B74" s="307" t="s">
        <v>312</v>
      </c>
      <c r="C74" s="308"/>
      <c r="D74" s="113" t="s">
        <v>513</v>
      </c>
      <c r="E74" s="115" t="s">
        <v>513</v>
      </c>
      <c r="F74" s="114">
        <v>54</v>
      </c>
      <c r="G74" s="114">
        <v>4</v>
      </c>
      <c r="H74" s="114">
        <v>4</v>
      </c>
      <c r="I74" s="140" t="s">
        <v>513</v>
      </c>
      <c r="J74" s="115" t="s">
        <v>513</v>
      </c>
      <c r="K74" s="116" t="s">
        <v>513</v>
      </c>
    </row>
    <row r="75" spans="1:11" ht="14.1" customHeight="1" x14ac:dyDescent="0.2">
      <c r="A75" s="306" t="s">
        <v>313</v>
      </c>
      <c r="B75" s="307" t="s">
        <v>314</v>
      </c>
      <c r="C75" s="308"/>
      <c r="D75" s="113">
        <v>0.27285129604365621</v>
      </c>
      <c r="E75" s="115">
        <v>8</v>
      </c>
      <c r="F75" s="114">
        <v>10</v>
      </c>
      <c r="G75" s="114">
        <v>9</v>
      </c>
      <c r="H75" s="114">
        <v>9</v>
      </c>
      <c r="I75" s="140">
        <v>13</v>
      </c>
      <c r="J75" s="115">
        <v>-5</v>
      </c>
      <c r="K75" s="116">
        <v>-38.46153846153846</v>
      </c>
    </row>
    <row r="76" spans="1:11" ht="14.1" customHeight="1" x14ac:dyDescent="0.2">
      <c r="A76" s="306">
        <v>91</v>
      </c>
      <c r="B76" s="307" t="s">
        <v>315</v>
      </c>
      <c r="C76" s="308"/>
      <c r="D76" s="113">
        <v>0.34106412005457026</v>
      </c>
      <c r="E76" s="115">
        <v>10</v>
      </c>
      <c r="F76" s="114">
        <v>11</v>
      </c>
      <c r="G76" s="114">
        <v>19</v>
      </c>
      <c r="H76" s="114">
        <v>4</v>
      </c>
      <c r="I76" s="140">
        <v>12</v>
      </c>
      <c r="J76" s="115">
        <v>-2</v>
      </c>
      <c r="K76" s="116">
        <v>-16.666666666666668</v>
      </c>
    </row>
    <row r="77" spans="1:11" ht="14.1" customHeight="1" x14ac:dyDescent="0.2">
      <c r="A77" s="306">
        <v>92</v>
      </c>
      <c r="B77" s="307" t="s">
        <v>316</v>
      </c>
      <c r="C77" s="308"/>
      <c r="D77" s="113">
        <v>0.47748976807639837</v>
      </c>
      <c r="E77" s="115">
        <v>14</v>
      </c>
      <c r="F77" s="114">
        <v>139</v>
      </c>
      <c r="G77" s="114">
        <v>18</v>
      </c>
      <c r="H77" s="114">
        <v>13</v>
      </c>
      <c r="I77" s="140">
        <v>12</v>
      </c>
      <c r="J77" s="115">
        <v>2</v>
      </c>
      <c r="K77" s="116">
        <v>16.666666666666668</v>
      </c>
    </row>
    <row r="78" spans="1:11" ht="14.1" customHeight="1" x14ac:dyDescent="0.2">
      <c r="A78" s="306">
        <v>93</v>
      </c>
      <c r="B78" s="307" t="s">
        <v>317</v>
      </c>
      <c r="C78" s="308"/>
      <c r="D78" s="113" t="s">
        <v>513</v>
      </c>
      <c r="E78" s="115" t="s">
        <v>513</v>
      </c>
      <c r="F78" s="114" t="s">
        <v>513</v>
      </c>
      <c r="G78" s="114">
        <v>3</v>
      </c>
      <c r="H78" s="114">
        <v>0</v>
      </c>
      <c r="I78" s="140">
        <v>4</v>
      </c>
      <c r="J78" s="115" t="s">
        <v>513</v>
      </c>
      <c r="K78" s="116" t="s">
        <v>513</v>
      </c>
    </row>
    <row r="79" spans="1:11" ht="14.1" customHeight="1" x14ac:dyDescent="0.2">
      <c r="A79" s="306">
        <v>94</v>
      </c>
      <c r="B79" s="307" t="s">
        <v>318</v>
      </c>
      <c r="C79" s="308"/>
      <c r="D79" s="113">
        <v>0</v>
      </c>
      <c r="E79" s="115">
        <v>0</v>
      </c>
      <c r="F79" s="114">
        <v>6</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522</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2913</v>
      </c>
      <c r="E11" s="114">
        <v>17154</v>
      </c>
      <c r="F11" s="114">
        <v>3754</v>
      </c>
      <c r="G11" s="114">
        <v>2725</v>
      </c>
      <c r="H11" s="140">
        <v>3104</v>
      </c>
      <c r="I11" s="115">
        <v>-191</v>
      </c>
      <c r="J11" s="116">
        <v>-6.1533505154639174</v>
      </c>
    </row>
    <row r="12" spans="1:15" s="110" customFormat="1" ht="24.95" customHeight="1" x14ac:dyDescent="0.2">
      <c r="A12" s="193" t="s">
        <v>132</v>
      </c>
      <c r="B12" s="194" t="s">
        <v>133</v>
      </c>
      <c r="C12" s="113" t="s">
        <v>513</v>
      </c>
      <c r="D12" s="115" t="s">
        <v>513</v>
      </c>
      <c r="E12" s="114" t="s">
        <v>513</v>
      </c>
      <c r="F12" s="114">
        <v>156</v>
      </c>
      <c r="G12" s="114">
        <v>98</v>
      </c>
      <c r="H12" s="140">
        <v>64</v>
      </c>
      <c r="I12" s="115" t="s">
        <v>513</v>
      </c>
      <c r="J12" s="116" t="s">
        <v>513</v>
      </c>
    </row>
    <row r="13" spans="1:15" s="110" customFormat="1" ht="24.95" customHeight="1" x14ac:dyDescent="0.2">
      <c r="A13" s="193" t="s">
        <v>134</v>
      </c>
      <c r="B13" s="199" t="s">
        <v>214</v>
      </c>
      <c r="C13" s="113" t="s">
        <v>513</v>
      </c>
      <c r="D13" s="115" t="s">
        <v>513</v>
      </c>
      <c r="E13" s="114" t="s">
        <v>513</v>
      </c>
      <c r="F13" s="114">
        <v>32</v>
      </c>
      <c r="G13" s="114">
        <v>36</v>
      </c>
      <c r="H13" s="140">
        <v>27</v>
      </c>
      <c r="I13" s="115" t="s">
        <v>513</v>
      </c>
      <c r="J13" s="116" t="s">
        <v>513</v>
      </c>
    </row>
    <row r="14" spans="1:15" s="287" customFormat="1" ht="24.95" customHeight="1" x14ac:dyDescent="0.2">
      <c r="A14" s="193" t="s">
        <v>215</v>
      </c>
      <c r="B14" s="199" t="s">
        <v>137</v>
      </c>
      <c r="C14" s="113">
        <v>18.022657054582904</v>
      </c>
      <c r="D14" s="115">
        <v>525</v>
      </c>
      <c r="E14" s="114">
        <v>12100</v>
      </c>
      <c r="F14" s="114">
        <v>1257</v>
      </c>
      <c r="G14" s="114">
        <v>683</v>
      </c>
      <c r="H14" s="140">
        <v>600</v>
      </c>
      <c r="I14" s="115">
        <v>-75</v>
      </c>
      <c r="J14" s="116">
        <v>-12.5</v>
      </c>
      <c r="K14" s="110"/>
      <c r="L14" s="110"/>
      <c r="M14" s="110"/>
      <c r="N14" s="110"/>
      <c r="O14" s="110"/>
    </row>
    <row r="15" spans="1:15" s="110" customFormat="1" ht="24.95" customHeight="1" x14ac:dyDescent="0.2">
      <c r="A15" s="193" t="s">
        <v>216</v>
      </c>
      <c r="B15" s="199" t="s">
        <v>217</v>
      </c>
      <c r="C15" s="113">
        <v>2.9866117404737382</v>
      </c>
      <c r="D15" s="115">
        <v>87</v>
      </c>
      <c r="E15" s="114">
        <v>73</v>
      </c>
      <c r="F15" s="114">
        <v>75</v>
      </c>
      <c r="G15" s="114">
        <v>57</v>
      </c>
      <c r="H15" s="140">
        <v>62</v>
      </c>
      <c r="I15" s="115">
        <v>25</v>
      </c>
      <c r="J15" s="116">
        <v>40.322580645161288</v>
      </c>
    </row>
    <row r="16" spans="1:15" s="287" customFormat="1" ht="24.95" customHeight="1" x14ac:dyDescent="0.2">
      <c r="A16" s="193" t="s">
        <v>218</v>
      </c>
      <c r="B16" s="199" t="s">
        <v>141</v>
      </c>
      <c r="C16" s="113">
        <v>13.113628561620322</v>
      </c>
      <c r="D16" s="115">
        <v>382</v>
      </c>
      <c r="E16" s="114">
        <v>11964</v>
      </c>
      <c r="F16" s="114">
        <v>1126</v>
      </c>
      <c r="G16" s="114">
        <v>562</v>
      </c>
      <c r="H16" s="140">
        <v>462</v>
      </c>
      <c r="I16" s="115">
        <v>-80</v>
      </c>
      <c r="J16" s="116">
        <v>-17.316017316017316</v>
      </c>
      <c r="K16" s="110"/>
      <c r="L16" s="110"/>
      <c r="M16" s="110"/>
      <c r="N16" s="110"/>
      <c r="O16" s="110"/>
    </row>
    <row r="17" spans="1:15" s="110" customFormat="1" ht="24.95" customHeight="1" x14ac:dyDescent="0.2">
      <c r="A17" s="193" t="s">
        <v>142</v>
      </c>
      <c r="B17" s="199" t="s">
        <v>220</v>
      </c>
      <c r="C17" s="113">
        <v>1.9224167524888431</v>
      </c>
      <c r="D17" s="115">
        <v>56</v>
      </c>
      <c r="E17" s="114">
        <v>63</v>
      </c>
      <c r="F17" s="114">
        <v>56</v>
      </c>
      <c r="G17" s="114">
        <v>64</v>
      </c>
      <c r="H17" s="140">
        <v>76</v>
      </c>
      <c r="I17" s="115">
        <v>-20</v>
      </c>
      <c r="J17" s="116">
        <v>-26.315789473684209</v>
      </c>
    </row>
    <row r="18" spans="1:15" s="287" customFormat="1" ht="24.95" customHeight="1" x14ac:dyDescent="0.2">
      <c r="A18" s="201" t="s">
        <v>144</v>
      </c>
      <c r="B18" s="202" t="s">
        <v>145</v>
      </c>
      <c r="C18" s="113">
        <v>9.474768280123584</v>
      </c>
      <c r="D18" s="115">
        <v>276</v>
      </c>
      <c r="E18" s="114">
        <v>239</v>
      </c>
      <c r="F18" s="114">
        <v>251</v>
      </c>
      <c r="G18" s="114">
        <v>279</v>
      </c>
      <c r="H18" s="140">
        <v>247</v>
      </c>
      <c r="I18" s="115">
        <v>29</v>
      </c>
      <c r="J18" s="116">
        <v>11.740890688259109</v>
      </c>
      <c r="K18" s="110"/>
      <c r="L18" s="110"/>
      <c r="M18" s="110"/>
      <c r="N18" s="110"/>
      <c r="O18" s="110"/>
    </row>
    <row r="19" spans="1:15" s="110" customFormat="1" ht="24.95" customHeight="1" x14ac:dyDescent="0.2">
      <c r="A19" s="193" t="s">
        <v>146</v>
      </c>
      <c r="B19" s="199" t="s">
        <v>147</v>
      </c>
      <c r="C19" s="113">
        <v>16.374871266735326</v>
      </c>
      <c r="D19" s="115">
        <v>477</v>
      </c>
      <c r="E19" s="114">
        <v>3125</v>
      </c>
      <c r="F19" s="114">
        <v>618</v>
      </c>
      <c r="G19" s="114">
        <v>397</v>
      </c>
      <c r="H19" s="140">
        <v>501</v>
      </c>
      <c r="I19" s="115">
        <v>-24</v>
      </c>
      <c r="J19" s="116">
        <v>-4.7904191616766463</v>
      </c>
    </row>
    <row r="20" spans="1:15" s="287" customFormat="1" ht="24.95" customHeight="1" x14ac:dyDescent="0.2">
      <c r="A20" s="193" t="s">
        <v>148</v>
      </c>
      <c r="B20" s="199" t="s">
        <v>149</v>
      </c>
      <c r="C20" s="113">
        <v>9.9897013388259523</v>
      </c>
      <c r="D20" s="115">
        <v>291</v>
      </c>
      <c r="E20" s="114">
        <v>299</v>
      </c>
      <c r="F20" s="114">
        <v>376</v>
      </c>
      <c r="G20" s="114">
        <v>229</v>
      </c>
      <c r="H20" s="140">
        <v>392</v>
      </c>
      <c r="I20" s="115">
        <v>-101</v>
      </c>
      <c r="J20" s="116">
        <v>-25.76530612244898</v>
      </c>
      <c r="K20" s="110"/>
      <c r="L20" s="110"/>
      <c r="M20" s="110"/>
      <c r="N20" s="110"/>
      <c r="O20" s="110"/>
    </row>
    <row r="21" spans="1:15" s="110" customFormat="1" ht="24.95" customHeight="1" x14ac:dyDescent="0.2">
      <c r="A21" s="201" t="s">
        <v>150</v>
      </c>
      <c r="B21" s="202" t="s">
        <v>151</v>
      </c>
      <c r="C21" s="113">
        <v>4.3597665636800551</v>
      </c>
      <c r="D21" s="115">
        <v>127</v>
      </c>
      <c r="E21" s="114">
        <v>128</v>
      </c>
      <c r="F21" s="114">
        <v>132</v>
      </c>
      <c r="G21" s="114">
        <v>113</v>
      </c>
      <c r="H21" s="140">
        <v>121</v>
      </c>
      <c r="I21" s="115">
        <v>6</v>
      </c>
      <c r="J21" s="116">
        <v>4.9586776859504136</v>
      </c>
    </row>
    <row r="22" spans="1:15" s="110" customFormat="1" ht="24.95" customHeight="1" x14ac:dyDescent="0.2">
      <c r="A22" s="201" t="s">
        <v>152</v>
      </c>
      <c r="B22" s="199" t="s">
        <v>153</v>
      </c>
      <c r="C22" s="113">
        <v>1.2358393408856849</v>
      </c>
      <c r="D22" s="115">
        <v>36</v>
      </c>
      <c r="E22" s="114">
        <v>30</v>
      </c>
      <c r="F22" s="114">
        <v>43</v>
      </c>
      <c r="G22" s="114">
        <v>29</v>
      </c>
      <c r="H22" s="140">
        <v>38</v>
      </c>
      <c r="I22" s="115">
        <v>-2</v>
      </c>
      <c r="J22" s="116">
        <v>-5.2631578947368425</v>
      </c>
    </row>
    <row r="23" spans="1:15" s="110" customFormat="1" ht="24.95" customHeight="1" x14ac:dyDescent="0.2">
      <c r="A23" s="193" t="s">
        <v>154</v>
      </c>
      <c r="B23" s="199" t="s">
        <v>155</v>
      </c>
      <c r="C23" s="113" t="s">
        <v>513</v>
      </c>
      <c r="D23" s="115" t="s">
        <v>513</v>
      </c>
      <c r="E23" s="114" t="s">
        <v>513</v>
      </c>
      <c r="F23" s="114">
        <v>24</v>
      </c>
      <c r="G23" s="114">
        <v>23</v>
      </c>
      <c r="H23" s="140">
        <v>27</v>
      </c>
      <c r="I23" s="115" t="s">
        <v>513</v>
      </c>
      <c r="J23" s="116" t="s">
        <v>513</v>
      </c>
    </row>
    <row r="24" spans="1:15" s="110" customFormat="1" ht="24.95" customHeight="1" x14ac:dyDescent="0.2">
      <c r="A24" s="193" t="s">
        <v>156</v>
      </c>
      <c r="B24" s="199" t="s">
        <v>221</v>
      </c>
      <c r="C24" s="113">
        <v>12.358393408856848</v>
      </c>
      <c r="D24" s="115">
        <v>360</v>
      </c>
      <c r="E24" s="114">
        <v>107</v>
      </c>
      <c r="F24" s="114">
        <v>113</v>
      </c>
      <c r="G24" s="114">
        <v>115</v>
      </c>
      <c r="H24" s="140">
        <v>148</v>
      </c>
      <c r="I24" s="115">
        <v>212</v>
      </c>
      <c r="J24" s="116">
        <v>143.24324324324326</v>
      </c>
    </row>
    <row r="25" spans="1:15" s="110" customFormat="1" ht="24.95" customHeight="1" x14ac:dyDescent="0.2">
      <c r="A25" s="193" t="s">
        <v>222</v>
      </c>
      <c r="B25" s="204" t="s">
        <v>159</v>
      </c>
      <c r="C25" s="113">
        <v>6.831445245451425</v>
      </c>
      <c r="D25" s="115">
        <v>199</v>
      </c>
      <c r="E25" s="114">
        <v>147</v>
      </c>
      <c r="F25" s="114">
        <v>121</v>
      </c>
      <c r="G25" s="114">
        <v>131</v>
      </c>
      <c r="H25" s="140">
        <v>228</v>
      </c>
      <c r="I25" s="115">
        <v>-29</v>
      </c>
      <c r="J25" s="116">
        <v>-12.719298245614034</v>
      </c>
    </row>
    <row r="26" spans="1:15" s="110" customFormat="1" ht="24.95" customHeight="1" x14ac:dyDescent="0.2">
      <c r="A26" s="201">
        <v>782.78300000000002</v>
      </c>
      <c r="B26" s="203" t="s">
        <v>160</v>
      </c>
      <c r="C26" s="113" t="s">
        <v>513</v>
      </c>
      <c r="D26" s="115" t="s">
        <v>513</v>
      </c>
      <c r="E26" s="114" t="s">
        <v>513</v>
      </c>
      <c r="F26" s="114">
        <v>13</v>
      </c>
      <c r="G26" s="114">
        <v>25</v>
      </c>
      <c r="H26" s="140">
        <v>23</v>
      </c>
      <c r="I26" s="115" t="s">
        <v>513</v>
      </c>
      <c r="J26" s="116" t="s">
        <v>513</v>
      </c>
    </row>
    <row r="27" spans="1:15" s="110" customFormat="1" ht="24.95" customHeight="1" x14ac:dyDescent="0.2">
      <c r="A27" s="193" t="s">
        <v>161</v>
      </c>
      <c r="B27" s="199" t="s">
        <v>162</v>
      </c>
      <c r="C27" s="113">
        <v>2.1970477171301064</v>
      </c>
      <c r="D27" s="115">
        <v>64</v>
      </c>
      <c r="E27" s="114">
        <v>42</v>
      </c>
      <c r="F27" s="114">
        <v>55</v>
      </c>
      <c r="G27" s="114">
        <v>59</v>
      </c>
      <c r="H27" s="140">
        <v>56</v>
      </c>
      <c r="I27" s="115">
        <v>8</v>
      </c>
      <c r="J27" s="116">
        <v>14.285714285714286</v>
      </c>
    </row>
    <row r="28" spans="1:15" s="110" customFormat="1" ht="24.95" customHeight="1" x14ac:dyDescent="0.2">
      <c r="A28" s="193" t="s">
        <v>163</v>
      </c>
      <c r="B28" s="199" t="s">
        <v>164</v>
      </c>
      <c r="C28" s="113">
        <v>4.3597665636800551</v>
      </c>
      <c r="D28" s="115">
        <v>127</v>
      </c>
      <c r="E28" s="114">
        <v>101</v>
      </c>
      <c r="F28" s="114">
        <v>216</v>
      </c>
      <c r="G28" s="114">
        <v>141</v>
      </c>
      <c r="H28" s="140">
        <v>153</v>
      </c>
      <c r="I28" s="115">
        <v>-26</v>
      </c>
      <c r="J28" s="116">
        <v>-16.993464052287582</v>
      </c>
    </row>
    <row r="29" spans="1:15" s="110" customFormat="1" ht="24.95" customHeight="1" x14ac:dyDescent="0.2">
      <c r="A29" s="193">
        <v>86</v>
      </c>
      <c r="B29" s="199" t="s">
        <v>165</v>
      </c>
      <c r="C29" s="113">
        <v>3.9478201167181601</v>
      </c>
      <c r="D29" s="115">
        <v>115</v>
      </c>
      <c r="E29" s="114">
        <v>103</v>
      </c>
      <c r="F29" s="114">
        <v>103</v>
      </c>
      <c r="G29" s="114">
        <v>133</v>
      </c>
      <c r="H29" s="140">
        <v>173</v>
      </c>
      <c r="I29" s="115">
        <v>-58</v>
      </c>
      <c r="J29" s="116">
        <v>-33.52601156069364</v>
      </c>
    </row>
    <row r="30" spans="1:15" s="110" customFormat="1" ht="24.95" customHeight="1" x14ac:dyDescent="0.2">
      <c r="A30" s="193">
        <v>87.88</v>
      </c>
      <c r="B30" s="204" t="s">
        <v>166</v>
      </c>
      <c r="C30" s="113">
        <v>3.6045314109165809</v>
      </c>
      <c r="D30" s="115">
        <v>105</v>
      </c>
      <c r="E30" s="114">
        <v>116</v>
      </c>
      <c r="F30" s="114">
        <v>147</v>
      </c>
      <c r="G30" s="114">
        <v>145</v>
      </c>
      <c r="H30" s="140">
        <v>211</v>
      </c>
      <c r="I30" s="115">
        <v>-106</v>
      </c>
      <c r="J30" s="116">
        <v>-50.236966824644547</v>
      </c>
    </row>
    <row r="31" spans="1:15" s="110" customFormat="1" ht="24.95" customHeight="1" x14ac:dyDescent="0.2">
      <c r="A31" s="193" t="s">
        <v>167</v>
      </c>
      <c r="B31" s="199" t="s">
        <v>168</v>
      </c>
      <c r="C31" s="113">
        <v>2.8492962581531067</v>
      </c>
      <c r="D31" s="115">
        <v>83</v>
      </c>
      <c r="E31" s="114">
        <v>86</v>
      </c>
      <c r="F31" s="114">
        <v>97</v>
      </c>
      <c r="G31" s="114">
        <v>89</v>
      </c>
      <c r="H31" s="140">
        <v>95</v>
      </c>
      <c r="I31" s="115">
        <v>-12</v>
      </c>
      <c r="J31" s="116">
        <v>-12.631578947368421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156</v>
      </c>
      <c r="G34" s="114">
        <v>98</v>
      </c>
      <c r="H34" s="140">
        <v>64</v>
      </c>
      <c r="I34" s="115" t="s">
        <v>513</v>
      </c>
      <c r="J34" s="116" t="s">
        <v>513</v>
      </c>
    </row>
    <row r="35" spans="1:10" s="110" customFormat="1" ht="24.95" customHeight="1" x14ac:dyDescent="0.2">
      <c r="A35" s="292" t="s">
        <v>171</v>
      </c>
      <c r="B35" s="293" t="s">
        <v>172</v>
      </c>
      <c r="C35" s="113" t="s">
        <v>513</v>
      </c>
      <c r="D35" s="115" t="s">
        <v>513</v>
      </c>
      <c r="E35" s="114" t="s">
        <v>513</v>
      </c>
      <c r="F35" s="114">
        <v>1540</v>
      </c>
      <c r="G35" s="114">
        <v>998</v>
      </c>
      <c r="H35" s="140">
        <v>874</v>
      </c>
      <c r="I35" s="115" t="s">
        <v>513</v>
      </c>
      <c r="J35" s="116" t="s">
        <v>513</v>
      </c>
    </row>
    <row r="36" spans="1:10" s="110" customFormat="1" ht="24.95" customHeight="1" x14ac:dyDescent="0.2">
      <c r="A36" s="294" t="s">
        <v>173</v>
      </c>
      <c r="B36" s="295" t="s">
        <v>174</v>
      </c>
      <c r="C36" s="125">
        <v>69.515962924819775</v>
      </c>
      <c r="D36" s="143">
        <v>2025</v>
      </c>
      <c r="E36" s="144">
        <v>4336</v>
      </c>
      <c r="F36" s="144">
        <v>2058</v>
      </c>
      <c r="G36" s="144">
        <v>1629</v>
      </c>
      <c r="H36" s="145">
        <v>2166</v>
      </c>
      <c r="I36" s="143">
        <v>-141</v>
      </c>
      <c r="J36" s="146">
        <v>-6.5096952908587253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522</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2913</v>
      </c>
      <c r="F11" s="264">
        <v>17154</v>
      </c>
      <c r="G11" s="264">
        <v>3754</v>
      </c>
      <c r="H11" s="264">
        <v>2725</v>
      </c>
      <c r="I11" s="265">
        <v>3104</v>
      </c>
      <c r="J11" s="263">
        <v>-191</v>
      </c>
      <c r="K11" s="266">
        <v>-6.1533505154639174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28.149673875729487</v>
      </c>
      <c r="E13" s="115">
        <v>820</v>
      </c>
      <c r="F13" s="114">
        <v>6493</v>
      </c>
      <c r="G13" s="114">
        <v>1814</v>
      </c>
      <c r="H13" s="114">
        <v>954</v>
      </c>
      <c r="I13" s="140">
        <v>891</v>
      </c>
      <c r="J13" s="115">
        <v>-71</v>
      </c>
      <c r="K13" s="116">
        <v>-7.9685746352413016</v>
      </c>
    </row>
    <row r="14" spans="1:17" ht="15.95" customHeight="1" x14ac:dyDescent="0.2">
      <c r="A14" s="306" t="s">
        <v>230</v>
      </c>
      <c r="B14" s="307"/>
      <c r="C14" s="308"/>
      <c r="D14" s="113">
        <v>55.303810504634399</v>
      </c>
      <c r="E14" s="115">
        <v>1611</v>
      </c>
      <c r="F14" s="114">
        <v>7421</v>
      </c>
      <c r="G14" s="114">
        <v>1567</v>
      </c>
      <c r="H14" s="114">
        <v>1410</v>
      </c>
      <c r="I14" s="140">
        <v>1794</v>
      </c>
      <c r="J14" s="115">
        <v>-183</v>
      </c>
      <c r="K14" s="116">
        <v>-10.200668896321071</v>
      </c>
    </row>
    <row r="15" spans="1:17" ht="15.95" customHeight="1" x14ac:dyDescent="0.2">
      <c r="A15" s="306" t="s">
        <v>231</v>
      </c>
      <c r="B15" s="307"/>
      <c r="C15" s="308"/>
      <c r="D15" s="113">
        <v>8.4792310332990048</v>
      </c>
      <c r="E15" s="115">
        <v>247</v>
      </c>
      <c r="F15" s="114">
        <v>2084</v>
      </c>
      <c r="G15" s="114">
        <v>168</v>
      </c>
      <c r="H15" s="114">
        <v>160</v>
      </c>
      <c r="I15" s="140">
        <v>202</v>
      </c>
      <c r="J15" s="115">
        <v>45</v>
      </c>
      <c r="K15" s="116">
        <v>22.277227722772277</v>
      </c>
    </row>
    <row r="16" spans="1:17" ht="15.95" customHeight="1" x14ac:dyDescent="0.2">
      <c r="A16" s="306" t="s">
        <v>232</v>
      </c>
      <c r="B16" s="307"/>
      <c r="C16" s="308"/>
      <c r="D16" s="113">
        <v>8.0672845863371094</v>
      </c>
      <c r="E16" s="115">
        <v>235</v>
      </c>
      <c r="F16" s="114">
        <v>1156</v>
      </c>
      <c r="G16" s="114">
        <v>205</v>
      </c>
      <c r="H16" s="114">
        <v>201</v>
      </c>
      <c r="I16" s="140">
        <v>217</v>
      </c>
      <c r="J16" s="115">
        <v>18</v>
      </c>
      <c r="K16" s="116">
        <v>8.2949308755760374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2.0597322348094749</v>
      </c>
      <c r="E18" s="115">
        <v>60</v>
      </c>
      <c r="F18" s="114">
        <v>448</v>
      </c>
      <c r="G18" s="114">
        <v>137</v>
      </c>
      <c r="H18" s="114">
        <v>94</v>
      </c>
      <c r="I18" s="140">
        <v>75</v>
      </c>
      <c r="J18" s="115">
        <v>-15</v>
      </c>
      <c r="K18" s="116">
        <v>-20</v>
      </c>
    </row>
    <row r="19" spans="1:11" ht="14.1" customHeight="1" x14ac:dyDescent="0.2">
      <c r="A19" s="306" t="s">
        <v>235</v>
      </c>
      <c r="B19" s="307" t="s">
        <v>236</v>
      </c>
      <c r="C19" s="308"/>
      <c r="D19" s="113">
        <v>1.6821146584277378</v>
      </c>
      <c r="E19" s="115">
        <v>49</v>
      </c>
      <c r="F19" s="114">
        <v>444</v>
      </c>
      <c r="G19" s="114">
        <v>127</v>
      </c>
      <c r="H19" s="114">
        <v>91</v>
      </c>
      <c r="I19" s="140">
        <v>66</v>
      </c>
      <c r="J19" s="115">
        <v>-17</v>
      </c>
      <c r="K19" s="116">
        <v>-25.757575757575758</v>
      </c>
    </row>
    <row r="20" spans="1:11" ht="14.1" customHeight="1" x14ac:dyDescent="0.2">
      <c r="A20" s="306">
        <v>12</v>
      </c>
      <c r="B20" s="307" t="s">
        <v>237</v>
      </c>
      <c r="C20" s="308"/>
      <c r="D20" s="113">
        <v>0.58359079986268447</v>
      </c>
      <c r="E20" s="115">
        <v>17</v>
      </c>
      <c r="F20" s="114">
        <v>41</v>
      </c>
      <c r="G20" s="114">
        <v>42</v>
      </c>
      <c r="H20" s="114">
        <v>31</v>
      </c>
      <c r="I20" s="140">
        <v>29</v>
      </c>
      <c r="J20" s="115">
        <v>-12</v>
      </c>
      <c r="K20" s="116">
        <v>-41.379310344827587</v>
      </c>
    </row>
    <row r="21" spans="1:11" ht="14.1" customHeight="1" x14ac:dyDescent="0.2">
      <c r="A21" s="306">
        <v>21</v>
      </c>
      <c r="B21" s="307" t="s">
        <v>238</v>
      </c>
      <c r="C21" s="308"/>
      <c r="D21" s="113">
        <v>0.10298661174047374</v>
      </c>
      <c r="E21" s="115">
        <v>3</v>
      </c>
      <c r="F21" s="114">
        <v>18</v>
      </c>
      <c r="G21" s="114">
        <v>7</v>
      </c>
      <c r="H21" s="114">
        <v>3</v>
      </c>
      <c r="I21" s="140">
        <v>6</v>
      </c>
      <c r="J21" s="115">
        <v>-3</v>
      </c>
      <c r="K21" s="116">
        <v>-50</v>
      </c>
    </row>
    <row r="22" spans="1:11" ht="14.1" customHeight="1" x14ac:dyDescent="0.2">
      <c r="A22" s="306">
        <v>22</v>
      </c>
      <c r="B22" s="307" t="s">
        <v>239</v>
      </c>
      <c r="C22" s="308"/>
      <c r="D22" s="113">
        <v>1.7507723995880535</v>
      </c>
      <c r="E22" s="115">
        <v>51</v>
      </c>
      <c r="F22" s="114">
        <v>383</v>
      </c>
      <c r="G22" s="114">
        <v>56</v>
      </c>
      <c r="H22" s="114">
        <v>41</v>
      </c>
      <c r="I22" s="140">
        <v>36</v>
      </c>
      <c r="J22" s="115">
        <v>15</v>
      </c>
      <c r="K22" s="116">
        <v>41.666666666666664</v>
      </c>
    </row>
    <row r="23" spans="1:11" ht="14.1" customHeight="1" x14ac:dyDescent="0.2">
      <c r="A23" s="306">
        <v>23</v>
      </c>
      <c r="B23" s="307" t="s">
        <v>240</v>
      </c>
      <c r="C23" s="308"/>
      <c r="D23" s="113">
        <v>0.13731548232063165</v>
      </c>
      <c r="E23" s="115">
        <v>4</v>
      </c>
      <c r="F23" s="114">
        <v>40</v>
      </c>
      <c r="G23" s="114">
        <v>18</v>
      </c>
      <c r="H23" s="114">
        <v>21</v>
      </c>
      <c r="I23" s="140">
        <v>17</v>
      </c>
      <c r="J23" s="115">
        <v>-13</v>
      </c>
      <c r="K23" s="116">
        <v>-76.470588235294116</v>
      </c>
    </row>
    <row r="24" spans="1:11" ht="14.1" customHeight="1" x14ac:dyDescent="0.2">
      <c r="A24" s="306">
        <v>24</v>
      </c>
      <c r="B24" s="307" t="s">
        <v>241</v>
      </c>
      <c r="C24" s="308"/>
      <c r="D24" s="113">
        <v>3.5015447991761071</v>
      </c>
      <c r="E24" s="115">
        <v>102</v>
      </c>
      <c r="F24" s="114">
        <v>238</v>
      </c>
      <c r="G24" s="114">
        <v>122</v>
      </c>
      <c r="H24" s="114">
        <v>104</v>
      </c>
      <c r="I24" s="140">
        <v>109</v>
      </c>
      <c r="J24" s="115">
        <v>-7</v>
      </c>
      <c r="K24" s="116">
        <v>-6.4220183486238529</v>
      </c>
    </row>
    <row r="25" spans="1:11" ht="14.1" customHeight="1" x14ac:dyDescent="0.2">
      <c r="A25" s="306">
        <v>25</v>
      </c>
      <c r="B25" s="307" t="s">
        <v>242</v>
      </c>
      <c r="C25" s="308"/>
      <c r="D25" s="113">
        <v>8.8568486096807408</v>
      </c>
      <c r="E25" s="115">
        <v>258</v>
      </c>
      <c r="F25" s="114">
        <v>5237</v>
      </c>
      <c r="G25" s="114">
        <v>236</v>
      </c>
      <c r="H25" s="114">
        <v>213</v>
      </c>
      <c r="I25" s="140">
        <v>225</v>
      </c>
      <c r="J25" s="115">
        <v>33</v>
      </c>
      <c r="K25" s="116">
        <v>14.666666666666666</v>
      </c>
    </row>
    <row r="26" spans="1:11" ht="14.1" customHeight="1" x14ac:dyDescent="0.2">
      <c r="A26" s="306">
        <v>26</v>
      </c>
      <c r="B26" s="307" t="s">
        <v>243</v>
      </c>
      <c r="C26" s="308"/>
      <c r="D26" s="113">
        <v>2.3343631994507379</v>
      </c>
      <c r="E26" s="115">
        <v>68</v>
      </c>
      <c r="F26" s="114">
        <v>315</v>
      </c>
      <c r="G26" s="114">
        <v>72</v>
      </c>
      <c r="H26" s="114">
        <v>56</v>
      </c>
      <c r="I26" s="140">
        <v>67</v>
      </c>
      <c r="J26" s="115">
        <v>1</v>
      </c>
      <c r="K26" s="116">
        <v>1.4925373134328359</v>
      </c>
    </row>
    <row r="27" spans="1:11" ht="14.1" customHeight="1" x14ac:dyDescent="0.2">
      <c r="A27" s="306">
        <v>27</v>
      </c>
      <c r="B27" s="307" t="s">
        <v>244</v>
      </c>
      <c r="C27" s="308"/>
      <c r="D27" s="113">
        <v>3.6388602814967386</v>
      </c>
      <c r="E27" s="115">
        <v>106</v>
      </c>
      <c r="F27" s="114">
        <v>2647</v>
      </c>
      <c r="G27" s="114">
        <v>80</v>
      </c>
      <c r="H27" s="114">
        <v>69</v>
      </c>
      <c r="I27" s="140">
        <v>78</v>
      </c>
      <c r="J27" s="115">
        <v>28</v>
      </c>
      <c r="K27" s="116">
        <v>35.897435897435898</v>
      </c>
    </row>
    <row r="28" spans="1:11" ht="14.1" customHeight="1" x14ac:dyDescent="0.2">
      <c r="A28" s="306">
        <v>28</v>
      </c>
      <c r="B28" s="307" t="s">
        <v>245</v>
      </c>
      <c r="C28" s="308"/>
      <c r="D28" s="113">
        <v>0.17164435290078955</v>
      </c>
      <c r="E28" s="115">
        <v>5</v>
      </c>
      <c r="F28" s="114" t="s">
        <v>513</v>
      </c>
      <c r="G28" s="114" t="s">
        <v>513</v>
      </c>
      <c r="H28" s="114" t="s">
        <v>513</v>
      </c>
      <c r="I28" s="140">
        <v>0</v>
      </c>
      <c r="J28" s="115">
        <v>5</v>
      </c>
      <c r="K28" s="116" t="s">
        <v>516</v>
      </c>
    </row>
    <row r="29" spans="1:11" ht="14.1" customHeight="1" x14ac:dyDescent="0.2">
      <c r="A29" s="306">
        <v>29</v>
      </c>
      <c r="B29" s="307" t="s">
        <v>246</v>
      </c>
      <c r="C29" s="308"/>
      <c r="D29" s="113">
        <v>3.2269138345348436</v>
      </c>
      <c r="E29" s="115">
        <v>94</v>
      </c>
      <c r="F29" s="114">
        <v>136</v>
      </c>
      <c r="G29" s="114">
        <v>96</v>
      </c>
      <c r="H29" s="114">
        <v>89</v>
      </c>
      <c r="I29" s="140">
        <v>90</v>
      </c>
      <c r="J29" s="115">
        <v>4</v>
      </c>
      <c r="K29" s="116">
        <v>4.4444444444444446</v>
      </c>
    </row>
    <row r="30" spans="1:11" ht="14.1" customHeight="1" x14ac:dyDescent="0.2">
      <c r="A30" s="306" t="s">
        <v>247</v>
      </c>
      <c r="B30" s="307" t="s">
        <v>248</v>
      </c>
      <c r="C30" s="308"/>
      <c r="D30" s="113" t="s">
        <v>513</v>
      </c>
      <c r="E30" s="115" t="s">
        <v>513</v>
      </c>
      <c r="F30" s="114">
        <v>39</v>
      </c>
      <c r="G30" s="114">
        <v>31</v>
      </c>
      <c r="H30" s="114" t="s">
        <v>513</v>
      </c>
      <c r="I30" s="140">
        <v>22</v>
      </c>
      <c r="J30" s="115" t="s">
        <v>513</v>
      </c>
      <c r="K30" s="116" t="s">
        <v>513</v>
      </c>
    </row>
    <row r="31" spans="1:11" ht="14.1" customHeight="1" x14ac:dyDescent="0.2">
      <c r="A31" s="306" t="s">
        <v>249</v>
      </c>
      <c r="B31" s="307" t="s">
        <v>250</v>
      </c>
      <c r="C31" s="308"/>
      <c r="D31" s="113">
        <v>2.2657054582904221</v>
      </c>
      <c r="E31" s="115">
        <v>66</v>
      </c>
      <c r="F31" s="114">
        <v>94</v>
      </c>
      <c r="G31" s="114">
        <v>62</v>
      </c>
      <c r="H31" s="114">
        <v>63</v>
      </c>
      <c r="I31" s="140">
        <v>64</v>
      </c>
      <c r="J31" s="115">
        <v>2</v>
      </c>
      <c r="K31" s="116">
        <v>3.125</v>
      </c>
    </row>
    <row r="32" spans="1:11" ht="14.1" customHeight="1" x14ac:dyDescent="0.2">
      <c r="A32" s="306">
        <v>31</v>
      </c>
      <c r="B32" s="307" t="s">
        <v>251</v>
      </c>
      <c r="C32" s="308"/>
      <c r="D32" s="113">
        <v>0.58359079986268447</v>
      </c>
      <c r="E32" s="115">
        <v>17</v>
      </c>
      <c r="F32" s="114">
        <v>8</v>
      </c>
      <c r="G32" s="114">
        <v>7</v>
      </c>
      <c r="H32" s="114">
        <v>9</v>
      </c>
      <c r="I32" s="140">
        <v>13</v>
      </c>
      <c r="J32" s="115">
        <v>4</v>
      </c>
      <c r="K32" s="116">
        <v>30.76923076923077</v>
      </c>
    </row>
    <row r="33" spans="1:11" ht="14.1" customHeight="1" x14ac:dyDescent="0.2">
      <c r="A33" s="306">
        <v>32</v>
      </c>
      <c r="B33" s="307" t="s">
        <v>252</v>
      </c>
      <c r="C33" s="308"/>
      <c r="D33" s="113">
        <v>4.1881222107792651</v>
      </c>
      <c r="E33" s="115">
        <v>122</v>
      </c>
      <c r="F33" s="114">
        <v>107</v>
      </c>
      <c r="G33" s="114">
        <v>114</v>
      </c>
      <c r="H33" s="114">
        <v>145</v>
      </c>
      <c r="I33" s="140">
        <v>95</v>
      </c>
      <c r="J33" s="115">
        <v>27</v>
      </c>
      <c r="K33" s="116">
        <v>28.421052631578949</v>
      </c>
    </row>
    <row r="34" spans="1:11" ht="14.1" customHeight="1" x14ac:dyDescent="0.2">
      <c r="A34" s="306">
        <v>33</v>
      </c>
      <c r="B34" s="307" t="s">
        <v>253</v>
      </c>
      <c r="C34" s="308"/>
      <c r="D34" s="113">
        <v>1.4418125643666324</v>
      </c>
      <c r="E34" s="115">
        <v>42</v>
      </c>
      <c r="F34" s="114">
        <v>41</v>
      </c>
      <c r="G34" s="114">
        <v>51</v>
      </c>
      <c r="H34" s="114">
        <v>41</v>
      </c>
      <c r="I34" s="140">
        <v>53</v>
      </c>
      <c r="J34" s="115">
        <v>-11</v>
      </c>
      <c r="K34" s="116">
        <v>-20.754716981132077</v>
      </c>
    </row>
    <row r="35" spans="1:11" ht="14.1" customHeight="1" x14ac:dyDescent="0.2">
      <c r="A35" s="306">
        <v>34</v>
      </c>
      <c r="B35" s="307" t="s">
        <v>254</v>
      </c>
      <c r="C35" s="308"/>
      <c r="D35" s="113">
        <v>1.4418125643666324</v>
      </c>
      <c r="E35" s="115">
        <v>42</v>
      </c>
      <c r="F35" s="114">
        <v>63</v>
      </c>
      <c r="G35" s="114">
        <v>48</v>
      </c>
      <c r="H35" s="114">
        <v>49</v>
      </c>
      <c r="I35" s="140">
        <v>54</v>
      </c>
      <c r="J35" s="115">
        <v>-12</v>
      </c>
      <c r="K35" s="116">
        <v>-22.222222222222221</v>
      </c>
    </row>
    <row r="36" spans="1:11" ht="14.1" customHeight="1" x14ac:dyDescent="0.2">
      <c r="A36" s="306">
        <v>41</v>
      </c>
      <c r="B36" s="307" t="s">
        <v>255</v>
      </c>
      <c r="C36" s="308"/>
      <c r="D36" s="113" t="s">
        <v>513</v>
      </c>
      <c r="E36" s="115" t="s">
        <v>513</v>
      </c>
      <c r="F36" s="114" t="s">
        <v>513</v>
      </c>
      <c r="G36" s="114">
        <v>4</v>
      </c>
      <c r="H36" s="114">
        <v>7</v>
      </c>
      <c r="I36" s="140">
        <v>7</v>
      </c>
      <c r="J36" s="115" t="s">
        <v>513</v>
      </c>
      <c r="K36" s="116" t="s">
        <v>513</v>
      </c>
    </row>
    <row r="37" spans="1:11" ht="14.1" customHeight="1" x14ac:dyDescent="0.2">
      <c r="A37" s="306">
        <v>42</v>
      </c>
      <c r="B37" s="307" t="s">
        <v>256</v>
      </c>
      <c r="C37" s="308"/>
      <c r="D37" s="113">
        <v>0.10298661174047374</v>
      </c>
      <c r="E37" s="115">
        <v>3</v>
      </c>
      <c r="F37" s="114">
        <v>10</v>
      </c>
      <c r="G37" s="114">
        <v>4</v>
      </c>
      <c r="H37" s="114" t="s">
        <v>513</v>
      </c>
      <c r="I37" s="140" t="s">
        <v>513</v>
      </c>
      <c r="J37" s="115" t="s">
        <v>513</v>
      </c>
      <c r="K37" s="116" t="s">
        <v>513</v>
      </c>
    </row>
    <row r="38" spans="1:11" ht="14.1" customHeight="1" x14ac:dyDescent="0.2">
      <c r="A38" s="306">
        <v>43</v>
      </c>
      <c r="B38" s="307" t="s">
        <v>257</v>
      </c>
      <c r="C38" s="308"/>
      <c r="D38" s="113">
        <v>1.4074836937864745</v>
      </c>
      <c r="E38" s="115">
        <v>41</v>
      </c>
      <c r="F38" s="114">
        <v>67</v>
      </c>
      <c r="G38" s="114">
        <v>24</v>
      </c>
      <c r="H38" s="114">
        <v>20</v>
      </c>
      <c r="I38" s="140">
        <v>35</v>
      </c>
      <c r="J38" s="115">
        <v>6</v>
      </c>
      <c r="K38" s="116">
        <v>17.142857142857142</v>
      </c>
    </row>
    <row r="39" spans="1:11" ht="14.1" customHeight="1" x14ac:dyDescent="0.2">
      <c r="A39" s="306">
        <v>51</v>
      </c>
      <c r="B39" s="307" t="s">
        <v>258</v>
      </c>
      <c r="C39" s="308"/>
      <c r="D39" s="113">
        <v>10.676278750429111</v>
      </c>
      <c r="E39" s="115">
        <v>311</v>
      </c>
      <c r="F39" s="114">
        <v>3647</v>
      </c>
      <c r="G39" s="114">
        <v>390</v>
      </c>
      <c r="H39" s="114">
        <v>270</v>
      </c>
      <c r="I39" s="140">
        <v>373</v>
      </c>
      <c r="J39" s="115">
        <v>-62</v>
      </c>
      <c r="K39" s="116">
        <v>-16.621983914209114</v>
      </c>
    </row>
    <row r="40" spans="1:11" ht="14.1" customHeight="1" x14ac:dyDescent="0.2">
      <c r="A40" s="306" t="s">
        <v>259</v>
      </c>
      <c r="B40" s="307" t="s">
        <v>260</v>
      </c>
      <c r="C40" s="308"/>
      <c r="D40" s="113">
        <v>10.092687950566427</v>
      </c>
      <c r="E40" s="115">
        <v>294</v>
      </c>
      <c r="F40" s="114">
        <v>3287</v>
      </c>
      <c r="G40" s="114">
        <v>368</v>
      </c>
      <c r="H40" s="114">
        <v>245</v>
      </c>
      <c r="I40" s="140">
        <v>331</v>
      </c>
      <c r="J40" s="115">
        <v>-37</v>
      </c>
      <c r="K40" s="116">
        <v>-11.178247734138973</v>
      </c>
    </row>
    <row r="41" spans="1:11" ht="14.1" customHeight="1" x14ac:dyDescent="0.2">
      <c r="A41" s="306"/>
      <c r="B41" s="307" t="s">
        <v>261</v>
      </c>
      <c r="C41" s="308"/>
      <c r="D41" s="113">
        <v>7.0374184689323718</v>
      </c>
      <c r="E41" s="115">
        <v>205</v>
      </c>
      <c r="F41" s="114">
        <v>3178</v>
      </c>
      <c r="G41" s="114">
        <v>276</v>
      </c>
      <c r="H41" s="114">
        <v>199</v>
      </c>
      <c r="I41" s="140">
        <v>242</v>
      </c>
      <c r="J41" s="115">
        <v>-37</v>
      </c>
      <c r="K41" s="116">
        <v>-15.289256198347108</v>
      </c>
    </row>
    <row r="42" spans="1:11" ht="14.1" customHeight="1" x14ac:dyDescent="0.2">
      <c r="A42" s="306">
        <v>52</v>
      </c>
      <c r="B42" s="307" t="s">
        <v>262</v>
      </c>
      <c r="C42" s="308"/>
      <c r="D42" s="113">
        <v>3.6731891520768967</v>
      </c>
      <c r="E42" s="115">
        <v>107</v>
      </c>
      <c r="F42" s="114">
        <v>153</v>
      </c>
      <c r="G42" s="114">
        <v>117</v>
      </c>
      <c r="H42" s="114">
        <v>107</v>
      </c>
      <c r="I42" s="140">
        <v>186</v>
      </c>
      <c r="J42" s="115">
        <v>-79</v>
      </c>
      <c r="K42" s="116">
        <v>-42.473118279569896</v>
      </c>
    </row>
    <row r="43" spans="1:11" ht="14.1" customHeight="1" x14ac:dyDescent="0.2">
      <c r="A43" s="306" t="s">
        <v>263</v>
      </c>
      <c r="B43" s="307" t="s">
        <v>264</v>
      </c>
      <c r="C43" s="308"/>
      <c r="D43" s="113">
        <v>2.9179539993134225</v>
      </c>
      <c r="E43" s="115">
        <v>85</v>
      </c>
      <c r="F43" s="114">
        <v>132</v>
      </c>
      <c r="G43" s="114">
        <v>106</v>
      </c>
      <c r="H43" s="114">
        <v>91</v>
      </c>
      <c r="I43" s="140">
        <v>159</v>
      </c>
      <c r="J43" s="115">
        <v>-74</v>
      </c>
      <c r="K43" s="116">
        <v>-46.540880503144656</v>
      </c>
    </row>
    <row r="44" spans="1:11" ht="14.1" customHeight="1" x14ac:dyDescent="0.2">
      <c r="A44" s="306">
        <v>53</v>
      </c>
      <c r="B44" s="307" t="s">
        <v>265</v>
      </c>
      <c r="C44" s="308"/>
      <c r="D44" s="113">
        <v>0.99553724682457945</v>
      </c>
      <c r="E44" s="115">
        <v>29</v>
      </c>
      <c r="F44" s="114">
        <v>135</v>
      </c>
      <c r="G44" s="114">
        <v>22</v>
      </c>
      <c r="H44" s="114">
        <v>12</v>
      </c>
      <c r="I44" s="140">
        <v>35</v>
      </c>
      <c r="J44" s="115">
        <v>-6</v>
      </c>
      <c r="K44" s="116">
        <v>-17.142857142857142</v>
      </c>
    </row>
    <row r="45" spans="1:11" ht="14.1" customHeight="1" x14ac:dyDescent="0.2">
      <c r="A45" s="306" t="s">
        <v>266</v>
      </c>
      <c r="B45" s="307" t="s">
        <v>267</v>
      </c>
      <c r="C45" s="308"/>
      <c r="D45" s="113">
        <v>0.8925506350841057</v>
      </c>
      <c r="E45" s="115">
        <v>26</v>
      </c>
      <c r="F45" s="114">
        <v>134</v>
      </c>
      <c r="G45" s="114">
        <v>21</v>
      </c>
      <c r="H45" s="114">
        <v>12</v>
      </c>
      <c r="I45" s="140">
        <v>35</v>
      </c>
      <c r="J45" s="115">
        <v>-9</v>
      </c>
      <c r="K45" s="116">
        <v>-25.714285714285715</v>
      </c>
    </row>
    <row r="46" spans="1:11" ht="14.1" customHeight="1" x14ac:dyDescent="0.2">
      <c r="A46" s="306">
        <v>54</v>
      </c>
      <c r="B46" s="307" t="s">
        <v>268</v>
      </c>
      <c r="C46" s="308"/>
      <c r="D46" s="113">
        <v>6.0418812221077927</v>
      </c>
      <c r="E46" s="115">
        <v>176</v>
      </c>
      <c r="F46" s="114">
        <v>122</v>
      </c>
      <c r="G46" s="114">
        <v>78</v>
      </c>
      <c r="H46" s="114">
        <v>94</v>
      </c>
      <c r="I46" s="140">
        <v>115</v>
      </c>
      <c r="J46" s="115">
        <v>61</v>
      </c>
      <c r="K46" s="116">
        <v>53.043478260869563</v>
      </c>
    </row>
    <row r="47" spans="1:11" ht="14.1" customHeight="1" x14ac:dyDescent="0.2">
      <c r="A47" s="306">
        <v>61</v>
      </c>
      <c r="B47" s="307" t="s">
        <v>269</v>
      </c>
      <c r="C47" s="308"/>
      <c r="D47" s="113">
        <v>2.4716786817713698</v>
      </c>
      <c r="E47" s="115">
        <v>72</v>
      </c>
      <c r="F47" s="114">
        <v>267</v>
      </c>
      <c r="G47" s="114">
        <v>40</v>
      </c>
      <c r="H47" s="114">
        <v>48</v>
      </c>
      <c r="I47" s="140">
        <v>38</v>
      </c>
      <c r="J47" s="115">
        <v>34</v>
      </c>
      <c r="K47" s="116">
        <v>89.473684210526315</v>
      </c>
    </row>
    <row r="48" spans="1:11" ht="14.1" customHeight="1" x14ac:dyDescent="0.2">
      <c r="A48" s="306">
        <v>62</v>
      </c>
      <c r="B48" s="307" t="s">
        <v>270</v>
      </c>
      <c r="C48" s="308"/>
      <c r="D48" s="113">
        <v>9.2687950566426363</v>
      </c>
      <c r="E48" s="115">
        <v>270</v>
      </c>
      <c r="F48" s="114">
        <v>342</v>
      </c>
      <c r="G48" s="114">
        <v>208</v>
      </c>
      <c r="H48" s="114">
        <v>198</v>
      </c>
      <c r="I48" s="140">
        <v>274</v>
      </c>
      <c r="J48" s="115">
        <v>-4</v>
      </c>
      <c r="K48" s="116">
        <v>-1.4598540145985401</v>
      </c>
    </row>
    <row r="49" spans="1:11" ht="14.1" customHeight="1" x14ac:dyDescent="0.2">
      <c r="A49" s="306">
        <v>63</v>
      </c>
      <c r="B49" s="307" t="s">
        <v>271</v>
      </c>
      <c r="C49" s="308"/>
      <c r="D49" s="113">
        <v>4.6000686577411605</v>
      </c>
      <c r="E49" s="115">
        <v>134</v>
      </c>
      <c r="F49" s="114">
        <v>1040</v>
      </c>
      <c r="G49" s="114">
        <v>934</v>
      </c>
      <c r="H49" s="114">
        <v>277</v>
      </c>
      <c r="I49" s="140">
        <v>178</v>
      </c>
      <c r="J49" s="115">
        <v>-44</v>
      </c>
      <c r="K49" s="116">
        <v>-24.719101123595507</v>
      </c>
    </row>
    <row r="50" spans="1:11" ht="14.1" customHeight="1" x14ac:dyDescent="0.2">
      <c r="A50" s="306" t="s">
        <v>272</v>
      </c>
      <c r="B50" s="307" t="s">
        <v>273</v>
      </c>
      <c r="C50" s="308"/>
      <c r="D50" s="113">
        <v>0.24030209406110539</v>
      </c>
      <c r="E50" s="115">
        <v>7</v>
      </c>
      <c r="F50" s="114">
        <v>6</v>
      </c>
      <c r="G50" s="114">
        <v>6</v>
      </c>
      <c r="H50" s="114">
        <v>7</v>
      </c>
      <c r="I50" s="140">
        <v>5</v>
      </c>
      <c r="J50" s="115">
        <v>2</v>
      </c>
      <c r="K50" s="116">
        <v>40</v>
      </c>
    </row>
    <row r="51" spans="1:11" ht="14.1" customHeight="1" x14ac:dyDescent="0.2">
      <c r="A51" s="306" t="s">
        <v>274</v>
      </c>
      <c r="B51" s="307" t="s">
        <v>275</v>
      </c>
      <c r="C51" s="308"/>
      <c r="D51" s="113">
        <v>1.7851012701682114</v>
      </c>
      <c r="E51" s="115">
        <v>52</v>
      </c>
      <c r="F51" s="114">
        <v>70</v>
      </c>
      <c r="G51" s="114">
        <v>55</v>
      </c>
      <c r="H51" s="114">
        <v>37</v>
      </c>
      <c r="I51" s="140">
        <v>48</v>
      </c>
      <c r="J51" s="115">
        <v>4</v>
      </c>
      <c r="K51" s="116">
        <v>8.3333333333333339</v>
      </c>
    </row>
    <row r="52" spans="1:11" ht="14.1" customHeight="1" x14ac:dyDescent="0.2">
      <c r="A52" s="306">
        <v>71</v>
      </c>
      <c r="B52" s="307" t="s">
        <v>276</v>
      </c>
      <c r="C52" s="308"/>
      <c r="D52" s="113">
        <v>9.0971507037418462</v>
      </c>
      <c r="E52" s="115">
        <v>265</v>
      </c>
      <c r="F52" s="114">
        <v>663</v>
      </c>
      <c r="G52" s="114">
        <v>247</v>
      </c>
      <c r="H52" s="114">
        <v>182</v>
      </c>
      <c r="I52" s="140">
        <v>230</v>
      </c>
      <c r="J52" s="115">
        <v>35</v>
      </c>
      <c r="K52" s="116">
        <v>15.217391304347826</v>
      </c>
    </row>
    <row r="53" spans="1:11" ht="14.1" customHeight="1" x14ac:dyDescent="0.2">
      <c r="A53" s="306" t="s">
        <v>277</v>
      </c>
      <c r="B53" s="307" t="s">
        <v>278</v>
      </c>
      <c r="C53" s="308"/>
      <c r="D53" s="113">
        <v>4.2911088225197389</v>
      </c>
      <c r="E53" s="115">
        <v>125</v>
      </c>
      <c r="F53" s="114">
        <v>371</v>
      </c>
      <c r="G53" s="114">
        <v>84</v>
      </c>
      <c r="H53" s="114">
        <v>69</v>
      </c>
      <c r="I53" s="140">
        <v>80</v>
      </c>
      <c r="J53" s="115">
        <v>45</v>
      </c>
      <c r="K53" s="116">
        <v>56.25</v>
      </c>
    </row>
    <row r="54" spans="1:11" ht="14.1" customHeight="1" x14ac:dyDescent="0.2">
      <c r="A54" s="306" t="s">
        <v>279</v>
      </c>
      <c r="B54" s="307" t="s">
        <v>280</v>
      </c>
      <c r="C54" s="308"/>
      <c r="D54" s="113">
        <v>4.0164778578784759</v>
      </c>
      <c r="E54" s="115">
        <v>117</v>
      </c>
      <c r="F54" s="114">
        <v>187</v>
      </c>
      <c r="G54" s="114">
        <v>146</v>
      </c>
      <c r="H54" s="114">
        <v>94</v>
      </c>
      <c r="I54" s="140">
        <v>135</v>
      </c>
      <c r="J54" s="115">
        <v>-18</v>
      </c>
      <c r="K54" s="116">
        <v>-13.333333333333334</v>
      </c>
    </row>
    <row r="55" spans="1:11" ht="14.1" customHeight="1" x14ac:dyDescent="0.2">
      <c r="A55" s="306">
        <v>72</v>
      </c>
      <c r="B55" s="307" t="s">
        <v>281</v>
      </c>
      <c r="C55" s="308"/>
      <c r="D55" s="113">
        <v>2.5746652935118433</v>
      </c>
      <c r="E55" s="115">
        <v>75</v>
      </c>
      <c r="F55" s="114">
        <v>281</v>
      </c>
      <c r="G55" s="114">
        <v>49</v>
      </c>
      <c r="H55" s="114">
        <v>46</v>
      </c>
      <c r="I55" s="140">
        <v>61</v>
      </c>
      <c r="J55" s="115">
        <v>14</v>
      </c>
      <c r="K55" s="116">
        <v>22.950819672131146</v>
      </c>
    </row>
    <row r="56" spans="1:11" ht="14.1" customHeight="1" x14ac:dyDescent="0.2">
      <c r="A56" s="306" t="s">
        <v>282</v>
      </c>
      <c r="B56" s="307" t="s">
        <v>283</v>
      </c>
      <c r="C56" s="308"/>
      <c r="D56" s="113">
        <v>0.85822176450394783</v>
      </c>
      <c r="E56" s="115">
        <v>25</v>
      </c>
      <c r="F56" s="114">
        <v>37</v>
      </c>
      <c r="G56" s="114">
        <v>22</v>
      </c>
      <c r="H56" s="114">
        <v>20</v>
      </c>
      <c r="I56" s="140">
        <v>27</v>
      </c>
      <c r="J56" s="115">
        <v>-2</v>
      </c>
      <c r="K56" s="116">
        <v>-7.4074074074074074</v>
      </c>
    </row>
    <row r="57" spans="1:11" ht="14.1" customHeight="1" x14ac:dyDescent="0.2">
      <c r="A57" s="306" t="s">
        <v>284</v>
      </c>
      <c r="B57" s="307" t="s">
        <v>285</v>
      </c>
      <c r="C57" s="308"/>
      <c r="D57" s="113">
        <v>1.544799176107106</v>
      </c>
      <c r="E57" s="115">
        <v>45</v>
      </c>
      <c r="F57" s="114">
        <v>240</v>
      </c>
      <c r="G57" s="114">
        <v>22</v>
      </c>
      <c r="H57" s="114">
        <v>21</v>
      </c>
      <c r="I57" s="140">
        <v>23</v>
      </c>
      <c r="J57" s="115">
        <v>22</v>
      </c>
      <c r="K57" s="116">
        <v>95.652173913043484</v>
      </c>
    </row>
    <row r="58" spans="1:11" ht="14.1" customHeight="1" x14ac:dyDescent="0.2">
      <c r="A58" s="306">
        <v>73</v>
      </c>
      <c r="B58" s="307" t="s">
        <v>286</v>
      </c>
      <c r="C58" s="308"/>
      <c r="D58" s="113">
        <v>1.2358393408856849</v>
      </c>
      <c r="E58" s="115">
        <v>36</v>
      </c>
      <c r="F58" s="114">
        <v>110</v>
      </c>
      <c r="G58" s="114">
        <v>25</v>
      </c>
      <c r="H58" s="114">
        <v>44</v>
      </c>
      <c r="I58" s="140">
        <v>45</v>
      </c>
      <c r="J58" s="115">
        <v>-9</v>
      </c>
      <c r="K58" s="116">
        <v>-20</v>
      </c>
    </row>
    <row r="59" spans="1:11" ht="14.1" customHeight="1" x14ac:dyDescent="0.2">
      <c r="A59" s="306" t="s">
        <v>287</v>
      </c>
      <c r="B59" s="307" t="s">
        <v>288</v>
      </c>
      <c r="C59" s="308"/>
      <c r="D59" s="113">
        <v>0.82389289392378995</v>
      </c>
      <c r="E59" s="115">
        <v>24</v>
      </c>
      <c r="F59" s="114">
        <v>22</v>
      </c>
      <c r="G59" s="114">
        <v>19</v>
      </c>
      <c r="H59" s="114">
        <v>33</v>
      </c>
      <c r="I59" s="140">
        <v>35</v>
      </c>
      <c r="J59" s="115">
        <v>-11</v>
      </c>
      <c r="K59" s="116">
        <v>-31.428571428571427</v>
      </c>
    </row>
    <row r="60" spans="1:11" ht="14.1" customHeight="1" x14ac:dyDescent="0.2">
      <c r="A60" s="306">
        <v>81</v>
      </c>
      <c r="B60" s="307" t="s">
        <v>289</v>
      </c>
      <c r="C60" s="308"/>
      <c r="D60" s="113">
        <v>4.9090284929625811</v>
      </c>
      <c r="E60" s="115">
        <v>143</v>
      </c>
      <c r="F60" s="114">
        <v>145</v>
      </c>
      <c r="G60" s="114">
        <v>130</v>
      </c>
      <c r="H60" s="114">
        <v>151</v>
      </c>
      <c r="I60" s="140">
        <v>201</v>
      </c>
      <c r="J60" s="115">
        <v>-58</v>
      </c>
      <c r="K60" s="116">
        <v>-28.855721393034827</v>
      </c>
    </row>
    <row r="61" spans="1:11" ht="14.1" customHeight="1" x14ac:dyDescent="0.2">
      <c r="A61" s="306" t="s">
        <v>290</v>
      </c>
      <c r="B61" s="307" t="s">
        <v>291</v>
      </c>
      <c r="C61" s="308"/>
      <c r="D61" s="113">
        <v>2.0254033642293168</v>
      </c>
      <c r="E61" s="115">
        <v>59</v>
      </c>
      <c r="F61" s="114">
        <v>38</v>
      </c>
      <c r="G61" s="114">
        <v>47</v>
      </c>
      <c r="H61" s="114">
        <v>51</v>
      </c>
      <c r="I61" s="140">
        <v>78</v>
      </c>
      <c r="J61" s="115">
        <v>-19</v>
      </c>
      <c r="K61" s="116">
        <v>-24.358974358974358</v>
      </c>
    </row>
    <row r="62" spans="1:11" ht="14.1" customHeight="1" x14ac:dyDescent="0.2">
      <c r="A62" s="306" t="s">
        <v>292</v>
      </c>
      <c r="B62" s="307" t="s">
        <v>293</v>
      </c>
      <c r="C62" s="308"/>
      <c r="D62" s="113">
        <v>1.1671815997253689</v>
      </c>
      <c r="E62" s="115">
        <v>34</v>
      </c>
      <c r="F62" s="114">
        <v>60</v>
      </c>
      <c r="G62" s="114">
        <v>38</v>
      </c>
      <c r="H62" s="114">
        <v>52</v>
      </c>
      <c r="I62" s="140">
        <v>71</v>
      </c>
      <c r="J62" s="115">
        <v>-37</v>
      </c>
      <c r="K62" s="116">
        <v>-52.112676056338032</v>
      </c>
    </row>
    <row r="63" spans="1:11" ht="14.1" customHeight="1" x14ac:dyDescent="0.2">
      <c r="A63" s="306"/>
      <c r="B63" s="307" t="s">
        <v>294</v>
      </c>
      <c r="C63" s="308"/>
      <c r="D63" s="113">
        <v>1.0298661174047374</v>
      </c>
      <c r="E63" s="115">
        <v>30</v>
      </c>
      <c r="F63" s="114">
        <v>42</v>
      </c>
      <c r="G63" s="114">
        <v>34</v>
      </c>
      <c r="H63" s="114">
        <v>51</v>
      </c>
      <c r="I63" s="140">
        <v>65</v>
      </c>
      <c r="J63" s="115">
        <v>-35</v>
      </c>
      <c r="K63" s="116">
        <v>-53.846153846153847</v>
      </c>
    </row>
    <row r="64" spans="1:11" ht="14.1" customHeight="1" x14ac:dyDescent="0.2">
      <c r="A64" s="306" t="s">
        <v>295</v>
      </c>
      <c r="B64" s="307" t="s">
        <v>296</v>
      </c>
      <c r="C64" s="308"/>
      <c r="D64" s="113">
        <v>0.75523515276347408</v>
      </c>
      <c r="E64" s="115">
        <v>22</v>
      </c>
      <c r="F64" s="114">
        <v>21</v>
      </c>
      <c r="G64" s="114">
        <v>22</v>
      </c>
      <c r="H64" s="114">
        <v>20</v>
      </c>
      <c r="I64" s="140">
        <v>21</v>
      </c>
      <c r="J64" s="115">
        <v>1</v>
      </c>
      <c r="K64" s="116">
        <v>4.7619047619047619</v>
      </c>
    </row>
    <row r="65" spans="1:11" ht="14.1" customHeight="1" x14ac:dyDescent="0.2">
      <c r="A65" s="306" t="s">
        <v>297</v>
      </c>
      <c r="B65" s="307" t="s">
        <v>298</v>
      </c>
      <c r="C65" s="308"/>
      <c r="D65" s="113">
        <v>0.2746309646412633</v>
      </c>
      <c r="E65" s="115">
        <v>8</v>
      </c>
      <c r="F65" s="114">
        <v>15</v>
      </c>
      <c r="G65" s="114">
        <v>9</v>
      </c>
      <c r="H65" s="114">
        <v>18</v>
      </c>
      <c r="I65" s="140">
        <v>24</v>
      </c>
      <c r="J65" s="115">
        <v>-16</v>
      </c>
      <c r="K65" s="116">
        <v>-66.666666666666671</v>
      </c>
    </row>
    <row r="66" spans="1:11" ht="14.1" customHeight="1" x14ac:dyDescent="0.2">
      <c r="A66" s="306">
        <v>82</v>
      </c>
      <c r="B66" s="307" t="s">
        <v>299</v>
      </c>
      <c r="C66" s="308"/>
      <c r="D66" s="113">
        <v>2.2657054582904221</v>
      </c>
      <c r="E66" s="115">
        <v>66</v>
      </c>
      <c r="F66" s="114">
        <v>71</v>
      </c>
      <c r="G66" s="114">
        <v>96</v>
      </c>
      <c r="H66" s="114">
        <v>85</v>
      </c>
      <c r="I66" s="140">
        <v>114</v>
      </c>
      <c r="J66" s="115">
        <v>-48</v>
      </c>
      <c r="K66" s="116">
        <v>-42.10526315789474</v>
      </c>
    </row>
    <row r="67" spans="1:11" ht="14.1" customHeight="1" x14ac:dyDescent="0.2">
      <c r="A67" s="306" t="s">
        <v>300</v>
      </c>
      <c r="B67" s="307" t="s">
        <v>301</v>
      </c>
      <c r="C67" s="308"/>
      <c r="D67" s="113">
        <v>0.8925506350841057</v>
      </c>
      <c r="E67" s="115">
        <v>26</v>
      </c>
      <c r="F67" s="114">
        <v>46</v>
      </c>
      <c r="G67" s="114">
        <v>59</v>
      </c>
      <c r="H67" s="114">
        <v>51</v>
      </c>
      <c r="I67" s="140">
        <v>70</v>
      </c>
      <c r="J67" s="115">
        <v>-44</v>
      </c>
      <c r="K67" s="116">
        <v>-62.857142857142854</v>
      </c>
    </row>
    <row r="68" spans="1:11" ht="14.1" customHeight="1" x14ac:dyDescent="0.2">
      <c r="A68" s="306" t="s">
        <v>302</v>
      </c>
      <c r="B68" s="307" t="s">
        <v>303</v>
      </c>
      <c r="C68" s="308"/>
      <c r="D68" s="113">
        <v>0.85822176450394783</v>
      </c>
      <c r="E68" s="115">
        <v>25</v>
      </c>
      <c r="F68" s="114">
        <v>17</v>
      </c>
      <c r="G68" s="114">
        <v>25</v>
      </c>
      <c r="H68" s="114">
        <v>30</v>
      </c>
      <c r="I68" s="140">
        <v>33</v>
      </c>
      <c r="J68" s="115">
        <v>-8</v>
      </c>
      <c r="K68" s="116">
        <v>-24.242424242424242</v>
      </c>
    </row>
    <row r="69" spans="1:11" ht="14.1" customHeight="1" x14ac:dyDescent="0.2">
      <c r="A69" s="306">
        <v>83</v>
      </c>
      <c r="B69" s="307" t="s">
        <v>304</v>
      </c>
      <c r="C69" s="308"/>
      <c r="D69" s="113">
        <v>4.0164778578784759</v>
      </c>
      <c r="E69" s="115">
        <v>117</v>
      </c>
      <c r="F69" s="114">
        <v>111</v>
      </c>
      <c r="G69" s="114">
        <v>223</v>
      </c>
      <c r="H69" s="114">
        <v>143</v>
      </c>
      <c r="I69" s="140">
        <v>184</v>
      </c>
      <c r="J69" s="115">
        <v>-67</v>
      </c>
      <c r="K69" s="116">
        <v>-36.413043478260867</v>
      </c>
    </row>
    <row r="70" spans="1:11" ht="14.1" customHeight="1" x14ac:dyDescent="0.2">
      <c r="A70" s="306" t="s">
        <v>305</v>
      </c>
      <c r="B70" s="307" t="s">
        <v>306</v>
      </c>
      <c r="C70" s="308"/>
      <c r="D70" s="113">
        <v>2.9522828698935806</v>
      </c>
      <c r="E70" s="115">
        <v>86</v>
      </c>
      <c r="F70" s="114">
        <v>80</v>
      </c>
      <c r="G70" s="114">
        <v>180</v>
      </c>
      <c r="H70" s="114">
        <v>95</v>
      </c>
      <c r="I70" s="140">
        <v>125</v>
      </c>
      <c r="J70" s="115">
        <v>-39</v>
      </c>
      <c r="K70" s="116">
        <v>-31.2</v>
      </c>
    </row>
    <row r="71" spans="1:11" ht="14.1" customHeight="1" x14ac:dyDescent="0.2">
      <c r="A71" s="306"/>
      <c r="B71" s="307" t="s">
        <v>307</v>
      </c>
      <c r="C71" s="308"/>
      <c r="D71" s="113">
        <v>1.6821146584277378</v>
      </c>
      <c r="E71" s="115">
        <v>49</v>
      </c>
      <c r="F71" s="114">
        <v>50</v>
      </c>
      <c r="G71" s="114">
        <v>116</v>
      </c>
      <c r="H71" s="114">
        <v>68</v>
      </c>
      <c r="I71" s="140">
        <v>98</v>
      </c>
      <c r="J71" s="115">
        <v>-49</v>
      </c>
      <c r="K71" s="116">
        <v>-50</v>
      </c>
    </row>
    <row r="72" spans="1:11" ht="14.1" customHeight="1" x14ac:dyDescent="0.2">
      <c r="A72" s="306">
        <v>84</v>
      </c>
      <c r="B72" s="307" t="s">
        <v>308</v>
      </c>
      <c r="C72" s="308"/>
      <c r="D72" s="113">
        <v>1.544799176107106</v>
      </c>
      <c r="E72" s="115">
        <v>45</v>
      </c>
      <c r="F72" s="114">
        <v>89</v>
      </c>
      <c r="G72" s="114">
        <v>57</v>
      </c>
      <c r="H72" s="114">
        <v>51</v>
      </c>
      <c r="I72" s="140">
        <v>52</v>
      </c>
      <c r="J72" s="115">
        <v>-7</v>
      </c>
      <c r="K72" s="116">
        <v>-13.461538461538462</v>
      </c>
    </row>
    <row r="73" spans="1:11" ht="14.1" customHeight="1" x14ac:dyDescent="0.2">
      <c r="A73" s="306" t="s">
        <v>309</v>
      </c>
      <c r="B73" s="307" t="s">
        <v>310</v>
      </c>
      <c r="C73" s="308"/>
      <c r="D73" s="113">
        <v>0.75523515276347408</v>
      </c>
      <c r="E73" s="115">
        <v>22</v>
      </c>
      <c r="F73" s="114">
        <v>15</v>
      </c>
      <c r="G73" s="114">
        <v>40</v>
      </c>
      <c r="H73" s="114">
        <v>30</v>
      </c>
      <c r="I73" s="140">
        <v>31</v>
      </c>
      <c r="J73" s="115">
        <v>-9</v>
      </c>
      <c r="K73" s="116">
        <v>-29.032258064516128</v>
      </c>
    </row>
    <row r="74" spans="1:11" ht="14.1" customHeight="1" x14ac:dyDescent="0.2">
      <c r="A74" s="306" t="s">
        <v>311</v>
      </c>
      <c r="B74" s="307" t="s">
        <v>312</v>
      </c>
      <c r="C74" s="308"/>
      <c r="D74" s="113" t="s">
        <v>513</v>
      </c>
      <c r="E74" s="115" t="s">
        <v>513</v>
      </c>
      <c r="F74" s="114">
        <v>53</v>
      </c>
      <c r="G74" s="114" t="s">
        <v>513</v>
      </c>
      <c r="H74" s="114">
        <v>5</v>
      </c>
      <c r="I74" s="140">
        <v>6</v>
      </c>
      <c r="J74" s="115" t="s">
        <v>513</v>
      </c>
      <c r="K74" s="116" t="s">
        <v>513</v>
      </c>
    </row>
    <row r="75" spans="1:11" ht="14.1" customHeight="1" x14ac:dyDescent="0.2">
      <c r="A75" s="306" t="s">
        <v>313</v>
      </c>
      <c r="B75" s="307" t="s">
        <v>314</v>
      </c>
      <c r="C75" s="308"/>
      <c r="D75" s="113">
        <v>0.30895983522142123</v>
      </c>
      <c r="E75" s="115">
        <v>9</v>
      </c>
      <c r="F75" s="114">
        <v>12</v>
      </c>
      <c r="G75" s="114">
        <v>6</v>
      </c>
      <c r="H75" s="114">
        <v>11</v>
      </c>
      <c r="I75" s="140">
        <v>6</v>
      </c>
      <c r="J75" s="115">
        <v>3</v>
      </c>
      <c r="K75" s="116">
        <v>50</v>
      </c>
    </row>
    <row r="76" spans="1:11" ht="14.1" customHeight="1" x14ac:dyDescent="0.2">
      <c r="A76" s="306">
        <v>91</v>
      </c>
      <c r="B76" s="307" t="s">
        <v>315</v>
      </c>
      <c r="C76" s="308"/>
      <c r="D76" s="113">
        <v>0.41194644696189497</v>
      </c>
      <c r="E76" s="115">
        <v>12</v>
      </c>
      <c r="F76" s="114">
        <v>25</v>
      </c>
      <c r="G76" s="114">
        <v>8</v>
      </c>
      <c r="H76" s="114">
        <v>9</v>
      </c>
      <c r="I76" s="140">
        <v>10</v>
      </c>
      <c r="J76" s="115">
        <v>2</v>
      </c>
      <c r="K76" s="116">
        <v>20</v>
      </c>
    </row>
    <row r="77" spans="1:11" ht="14.1" customHeight="1" x14ac:dyDescent="0.2">
      <c r="A77" s="306">
        <v>92</v>
      </c>
      <c r="B77" s="307" t="s">
        <v>316</v>
      </c>
      <c r="C77" s="308"/>
      <c r="D77" s="113">
        <v>0.5492619292825266</v>
      </c>
      <c r="E77" s="115">
        <v>16</v>
      </c>
      <c r="F77" s="114">
        <v>140</v>
      </c>
      <c r="G77" s="114">
        <v>8</v>
      </c>
      <c r="H77" s="114">
        <v>9</v>
      </c>
      <c r="I77" s="140">
        <v>13</v>
      </c>
      <c r="J77" s="115">
        <v>3</v>
      </c>
      <c r="K77" s="116">
        <v>23.076923076923077</v>
      </c>
    </row>
    <row r="78" spans="1:11" ht="14.1" customHeight="1" x14ac:dyDescent="0.2">
      <c r="A78" s="306">
        <v>93</v>
      </c>
      <c r="B78" s="307" t="s">
        <v>317</v>
      </c>
      <c r="C78" s="308"/>
      <c r="D78" s="113" t="s">
        <v>513</v>
      </c>
      <c r="E78" s="115" t="s">
        <v>513</v>
      </c>
      <c r="F78" s="114" t="s">
        <v>513</v>
      </c>
      <c r="G78" s="114" t="s">
        <v>513</v>
      </c>
      <c r="H78" s="114">
        <v>4</v>
      </c>
      <c r="I78" s="140">
        <v>3</v>
      </c>
      <c r="J78" s="115" t="s">
        <v>513</v>
      </c>
      <c r="K78" s="116" t="s">
        <v>513</v>
      </c>
    </row>
    <row r="79" spans="1:11" ht="14.1" customHeight="1" x14ac:dyDescent="0.2">
      <c r="A79" s="306">
        <v>94</v>
      </c>
      <c r="B79" s="307" t="s">
        <v>318</v>
      </c>
      <c r="C79" s="308"/>
      <c r="D79" s="113" t="s">
        <v>513</v>
      </c>
      <c r="E79" s="115" t="s">
        <v>513</v>
      </c>
      <c r="F79" s="114">
        <v>7</v>
      </c>
      <c r="G79" s="114">
        <v>0</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39749</v>
      </c>
      <c r="C10" s="114">
        <v>26085</v>
      </c>
      <c r="D10" s="114">
        <v>13664</v>
      </c>
      <c r="E10" s="114">
        <v>32500</v>
      </c>
      <c r="F10" s="114">
        <v>7160</v>
      </c>
      <c r="G10" s="114">
        <v>4332</v>
      </c>
      <c r="H10" s="114">
        <v>10752</v>
      </c>
      <c r="I10" s="115">
        <v>9204</v>
      </c>
      <c r="J10" s="114">
        <v>6322</v>
      </c>
      <c r="K10" s="114">
        <v>2882</v>
      </c>
      <c r="L10" s="422">
        <v>2338</v>
      </c>
      <c r="M10" s="423">
        <v>2633</v>
      </c>
    </row>
    <row r="11" spans="1:13" ht="11.1" customHeight="1" x14ac:dyDescent="0.2">
      <c r="A11" s="421" t="s">
        <v>387</v>
      </c>
      <c r="B11" s="115">
        <v>40096</v>
      </c>
      <c r="C11" s="114">
        <v>26355</v>
      </c>
      <c r="D11" s="114">
        <v>13741</v>
      </c>
      <c r="E11" s="114">
        <v>32713</v>
      </c>
      <c r="F11" s="114">
        <v>7298</v>
      </c>
      <c r="G11" s="114">
        <v>4270</v>
      </c>
      <c r="H11" s="114">
        <v>11016</v>
      </c>
      <c r="I11" s="115">
        <v>9331</v>
      </c>
      <c r="J11" s="114">
        <v>6395</v>
      </c>
      <c r="K11" s="114">
        <v>2936</v>
      </c>
      <c r="L11" s="422">
        <v>2470</v>
      </c>
      <c r="M11" s="423">
        <v>2149</v>
      </c>
    </row>
    <row r="12" spans="1:13" ht="11.1" customHeight="1" x14ac:dyDescent="0.2">
      <c r="A12" s="421" t="s">
        <v>388</v>
      </c>
      <c r="B12" s="115">
        <v>40530</v>
      </c>
      <c r="C12" s="114">
        <v>26551</v>
      </c>
      <c r="D12" s="114">
        <v>13979</v>
      </c>
      <c r="E12" s="114">
        <v>32962</v>
      </c>
      <c r="F12" s="114">
        <v>7472</v>
      </c>
      <c r="G12" s="114">
        <v>4531</v>
      </c>
      <c r="H12" s="114">
        <v>11173</v>
      </c>
      <c r="I12" s="115">
        <v>9304</v>
      </c>
      <c r="J12" s="114">
        <v>6288</v>
      </c>
      <c r="K12" s="114">
        <v>3016</v>
      </c>
      <c r="L12" s="422">
        <v>3776</v>
      </c>
      <c r="M12" s="423">
        <v>3425</v>
      </c>
    </row>
    <row r="13" spans="1:13" s="110" customFormat="1" ht="11.1" customHeight="1" x14ac:dyDescent="0.2">
      <c r="A13" s="421" t="s">
        <v>389</v>
      </c>
      <c r="B13" s="115">
        <v>39875</v>
      </c>
      <c r="C13" s="114">
        <v>26037</v>
      </c>
      <c r="D13" s="114">
        <v>13838</v>
      </c>
      <c r="E13" s="114">
        <v>32198</v>
      </c>
      <c r="F13" s="114">
        <v>7578</v>
      </c>
      <c r="G13" s="114">
        <v>4240</v>
      </c>
      <c r="H13" s="114">
        <v>11243</v>
      </c>
      <c r="I13" s="115">
        <v>9280</v>
      </c>
      <c r="J13" s="114">
        <v>6266</v>
      </c>
      <c r="K13" s="114">
        <v>3014</v>
      </c>
      <c r="L13" s="422">
        <v>1882</v>
      </c>
      <c r="M13" s="423">
        <v>2577</v>
      </c>
    </row>
    <row r="14" spans="1:13" ht="15" customHeight="1" x14ac:dyDescent="0.2">
      <c r="A14" s="421" t="s">
        <v>390</v>
      </c>
      <c r="B14" s="115">
        <v>40129</v>
      </c>
      <c r="C14" s="114">
        <v>26175</v>
      </c>
      <c r="D14" s="114">
        <v>13954</v>
      </c>
      <c r="E14" s="114">
        <v>31763</v>
      </c>
      <c r="F14" s="114">
        <v>8308</v>
      </c>
      <c r="G14" s="114">
        <v>4144</v>
      </c>
      <c r="H14" s="114">
        <v>11456</v>
      </c>
      <c r="I14" s="115">
        <v>9260</v>
      </c>
      <c r="J14" s="114">
        <v>6293</v>
      </c>
      <c r="K14" s="114">
        <v>2967</v>
      </c>
      <c r="L14" s="422">
        <v>2446</v>
      </c>
      <c r="M14" s="423">
        <v>2241</v>
      </c>
    </row>
    <row r="15" spans="1:13" ht="11.1" customHeight="1" x14ac:dyDescent="0.2">
      <c r="A15" s="421" t="s">
        <v>387</v>
      </c>
      <c r="B15" s="115">
        <v>40540</v>
      </c>
      <c r="C15" s="114">
        <v>26524</v>
      </c>
      <c r="D15" s="114">
        <v>14016</v>
      </c>
      <c r="E15" s="114">
        <v>32071</v>
      </c>
      <c r="F15" s="114">
        <v>8442</v>
      </c>
      <c r="G15" s="114">
        <v>4211</v>
      </c>
      <c r="H15" s="114">
        <v>11651</v>
      </c>
      <c r="I15" s="115">
        <v>9558</v>
      </c>
      <c r="J15" s="114">
        <v>6476</v>
      </c>
      <c r="K15" s="114">
        <v>3082</v>
      </c>
      <c r="L15" s="422">
        <v>2717</v>
      </c>
      <c r="M15" s="423">
        <v>2300</v>
      </c>
    </row>
    <row r="16" spans="1:13" ht="11.1" customHeight="1" x14ac:dyDescent="0.2">
      <c r="A16" s="421" t="s">
        <v>388</v>
      </c>
      <c r="B16" s="115">
        <v>41315</v>
      </c>
      <c r="C16" s="114">
        <v>26996</v>
      </c>
      <c r="D16" s="114">
        <v>14319</v>
      </c>
      <c r="E16" s="114">
        <v>32725</v>
      </c>
      <c r="F16" s="114">
        <v>8535</v>
      </c>
      <c r="G16" s="114">
        <v>4456</v>
      </c>
      <c r="H16" s="114">
        <v>11817</v>
      </c>
      <c r="I16" s="115">
        <v>9602</v>
      </c>
      <c r="J16" s="114">
        <v>6410</v>
      </c>
      <c r="K16" s="114">
        <v>3192</v>
      </c>
      <c r="L16" s="422">
        <v>3793</v>
      </c>
      <c r="M16" s="423">
        <v>3126</v>
      </c>
    </row>
    <row r="17" spans="1:13" s="110" customFormat="1" ht="11.1" customHeight="1" x14ac:dyDescent="0.2">
      <c r="A17" s="421" t="s">
        <v>389</v>
      </c>
      <c r="B17" s="115">
        <v>41166</v>
      </c>
      <c r="C17" s="114">
        <v>26899</v>
      </c>
      <c r="D17" s="114">
        <v>14267</v>
      </c>
      <c r="E17" s="114">
        <v>32607</v>
      </c>
      <c r="F17" s="114">
        <v>8546</v>
      </c>
      <c r="G17" s="114">
        <v>4469</v>
      </c>
      <c r="H17" s="114">
        <v>11902</v>
      </c>
      <c r="I17" s="115">
        <v>9656</v>
      </c>
      <c r="J17" s="114">
        <v>6470</v>
      </c>
      <c r="K17" s="114">
        <v>3186</v>
      </c>
      <c r="L17" s="422">
        <v>2464</v>
      </c>
      <c r="M17" s="423">
        <v>2735</v>
      </c>
    </row>
    <row r="18" spans="1:13" ht="15" customHeight="1" x14ac:dyDescent="0.2">
      <c r="A18" s="421" t="s">
        <v>391</v>
      </c>
      <c r="B18" s="115">
        <v>41630</v>
      </c>
      <c r="C18" s="114">
        <v>27167</v>
      </c>
      <c r="D18" s="114">
        <v>14463</v>
      </c>
      <c r="E18" s="114">
        <v>32794</v>
      </c>
      <c r="F18" s="114">
        <v>8823</v>
      </c>
      <c r="G18" s="114">
        <v>4480</v>
      </c>
      <c r="H18" s="114">
        <v>12099</v>
      </c>
      <c r="I18" s="115">
        <v>9580</v>
      </c>
      <c r="J18" s="114">
        <v>6409</v>
      </c>
      <c r="K18" s="114">
        <v>3171</v>
      </c>
      <c r="L18" s="422">
        <v>2684</v>
      </c>
      <c r="M18" s="423">
        <v>2256</v>
      </c>
    </row>
    <row r="19" spans="1:13" ht="11.1" customHeight="1" x14ac:dyDescent="0.2">
      <c r="A19" s="421" t="s">
        <v>387</v>
      </c>
      <c r="B19" s="115">
        <v>42507</v>
      </c>
      <c r="C19" s="114">
        <v>27954</v>
      </c>
      <c r="D19" s="114">
        <v>14553</v>
      </c>
      <c r="E19" s="114">
        <v>33599</v>
      </c>
      <c r="F19" s="114">
        <v>8899</v>
      </c>
      <c r="G19" s="114">
        <v>4678</v>
      </c>
      <c r="H19" s="114">
        <v>12368</v>
      </c>
      <c r="I19" s="115">
        <v>9763</v>
      </c>
      <c r="J19" s="114">
        <v>6450</v>
      </c>
      <c r="K19" s="114">
        <v>3313</v>
      </c>
      <c r="L19" s="422">
        <v>3049</v>
      </c>
      <c r="M19" s="423">
        <v>2210</v>
      </c>
    </row>
    <row r="20" spans="1:13" ht="11.1" customHeight="1" x14ac:dyDescent="0.2">
      <c r="A20" s="421" t="s">
        <v>388</v>
      </c>
      <c r="B20" s="115">
        <v>43233</v>
      </c>
      <c r="C20" s="114">
        <v>28287</v>
      </c>
      <c r="D20" s="114">
        <v>14946</v>
      </c>
      <c r="E20" s="114">
        <v>34185</v>
      </c>
      <c r="F20" s="114">
        <v>9022</v>
      </c>
      <c r="G20" s="114">
        <v>4818</v>
      </c>
      <c r="H20" s="114">
        <v>12712</v>
      </c>
      <c r="I20" s="115">
        <v>9872</v>
      </c>
      <c r="J20" s="114">
        <v>6497</v>
      </c>
      <c r="K20" s="114">
        <v>3375</v>
      </c>
      <c r="L20" s="422">
        <v>3559</v>
      </c>
      <c r="M20" s="423">
        <v>3171</v>
      </c>
    </row>
    <row r="21" spans="1:13" s="110" customFormat="1" ht="11.1" customHeight="1" x14ac:dyDescent="0.2">
      <c r="A21" s="421" t="s">
        <v>389</v>
      </c>
      <c r="B21" s="115">
        <v>42378</v>
      </c>
      <c r="C21" s="114">
        <v>27557</v>
      </c>
      <c r="D21" s="114">
        <v>14821</v>
      </c>
      <c r="E21" s="114">
        <v>33390</v>
      </c>
      <c r="F21" s="114">
        <v>8982</v>
      </c>
      <c r="G21" s="114">
        <v>4696</v>
      </c>
      <c r="H21" s="114">
        <v>12735</v>
      </c>
      <c r="I21" s="115">
        <v>9689</v>
      </c>
      <c r="J21" s="114">
        <v>6363</v>
      </c>
      <c r="K21" s="114">
        <v>3326</v>
      </c>
      <c r="L21" s="422">
        <v>1906</v>
      </c>
      <c r="M21" s="423">
        <v>2619</v>
      </c>
    </row>
    <row r="22" spans="1:13" ht="15" customHeight="1" x14ac:dyDescent="0.2">
      <c r="A22" s="421" t="s">
        <v>392</v>
      </c>
      <c r="B22" s="115">
        <v>42467</v>
      </c>
      <c r="C22" s="114">
        <v>27592</v>
      </c>
      <c r="D22" s="114">
        <v>14875</v>
      </c>
      <c r="E22" s="114">
        <v>33450</v>
      </c>
      <c r="F22" s="114">
        <v>8986</v>
      </c>
      <c r="G22" s="114">
        <v>4580</v>
      </c>
      <c r="H22" s="114">
        <v>12959</v>
      </c>
      <c r="I22" s="115">
        <v>9606</v>
      </c>
      <c r="J22" s="114">
        <v>6295</v>
      </c>
      <c r="K22" s="114">
        <v>3311</v>
      </c>
      <c r="L22" s="422">
        <v>2329</v>
      </c>
      <c r="M22" s="423">
        <v>2328</v>
      </c>
    </row>
    <row r="23" spans="1:13" ht="11.1" customHeight="1" x14ac:dyDescent="0.2">
      <c r="A23" s="421" t="s">
        <v>387</v>
      </c>
      <c r="B23" s="115">
        <v>42623</v>
      </c>
      <c r="C23" s="114">
        <v>27635</v>
      </c>
      <c r="D23" s="114">
        <v>14988</v>
      </c>
      <c r="E23" s="114">
        <v>33413</v>
      </c>
      <c r="F23" s="114">
        <v>9185</v>
      </c>
      <c r="G23" s="114">
        <v>4481</v>
      </c>
      <c r="H23" s="114">
        <v>13207</v>
      </c>
      <c r="I23" s="115">
        <v>9664</v>
      </c>
      <c r="J23" s="114">
        <v>6358</v>
      </c>
      <c r="K23" s="114">
        <v>3306</v>
      </c>
      <c r="L23" s="422">
        <v>2304</v>
      </c>
      <c r="M23" s="423">
        <v>2707</v>
      </c>
    </row>
    <row r="24" spans="1:13" ht="11.1" customHeight="1" x14ac:dyDescent="0.2">
      <c r="A24" s="421" t="s">
        <v>388</v>
      </c>
      <c r="B24" s="115">
        <v>43376</v>
      </c>
      <c r="C24" s="114">
        <v>28141</v>
      </c>
      <c r="D24" s="114">
        <v>15235</v>
      </c>
      <c r="E24" s="114">
        <v>33958</v>
      </c>
      <c r="F24" s="114">
        <v>9391</v>
      </c>
      <c r="G24" s="114">
        <v>4738</v>
      </c>
      <c r="H24" s="114">
        <v>13402</v>
      </c>
      <c r="I24" s="115">
        <v>9795</v>
      </c>
      <c r="J24" s="114">
        <v>6353</v>
      </c>
      <c r="K24" s="114">
        <v>3442</v>
      </c>
      <c r="L24" s="422">
        <v>3634</v>
      </c>
      <c r="M24" s="423">
        <v>3187</v>
      </c>
    </row>
    <row r="25" spans="1:13" s="110" customFormat="1" ht="11.1" customHeight="1" x14ac:dyDescent="0.2">
      <c r="A25" s="421" t="s">
        <v>389</v>
      </c>
      <c r="B25" s="115">
        <v>42652</v>
      </c>
      <c r="C25" s="114">
        <v>27544</v>
      </c>
      <c r="D25" s="114">
        <v>15108</v>
      </c>
      <c r="E25" s="114">
        <v>33245</v>
      </c>
      <c r="F25" s="114">
        <v>9383</v>
      </c>
      <c r="G25" s="114">
        <v>4525</v>
      </c>
      <c r="H25" s="114">
        <v>13390</v>
      </c>
      <c r="I25" s="115">
        <v>9714</v>
      </c>
      <c r="J25" s="114">
        <v>6291</v>
      </c>
      <c r="K25" s="114">
        <v>3423</v>
      </c>
      <c r="L25" s="422">
        <v>2055</v>
      </c>
      <c r="M25" s="423">
        <v>2811</v>
      </c>
    </row>
    <row r="26" spans="1:13" ht="15" customHeight="1" x14ac:dyDescent="0.2">
      <c r="A26" s="421" t="s">
        <v>393</v>
      </c>
      <c r="B26" s="115">
        <v>42694</v>
      </c>
      <c r="C26" s="114">
        <v>27660</v>
      </c>
      <c r="D26" s="114">
        <v>15034</v>
      </c>
      <c r="E26" s="114">
        <v>33314</v>
      </c>
      <c r="F26" s="114">
        <v>9358</v>
      </c>
      <c r="G26" s="114">
        <v>4376</v>
      </c>
      <c r="H26" s="114">
        <v>13559</v>
      </c>
      <c r="I26" s="115">
        <v>9814</v>
      </c>
      <c r="J26" s="114">
        <v>6343</v>
      </c>
      <c r="K26" s="114">
        <v>3471</v>
      </c>
      <c r="L26" s="422">
        <v>2448</v>
      </c>
      <c r="M26" s="423">
        <v>2331</v>
      </c>
    </row>
    <row r="27" spans="1:13" ht="11.1" customHeight="1" x14ac:dyDescent="0.2">
      <c r="A27" s="421" t="s">
        <v>387</v>
      </c>
      <c r="B27" s="115">
        <v>43103</v>
      </c>
      <c r="C27" s="114">
        <v>27940</v>
      </c>
      <c r="D27" s="114">
        <v>15163</v>
      </c>
      <c r="E27" s="114">
        <v>33597</v>
      </c>
      <c r="F27" s="114">
        <v>9486</v>
      </c>
      <c r="G27" s="114">
        <v>4450</v>
      </c>
      <c r="H27" s="114">
        <v>13743</v>
      </c>
      <c r="I27" s="115">
        <v>10013</v>
      </c>
      <c r="J27" s="114">
        <v>6478</v>
      </c>
      <c r="K27" s="114">
        <v>3535</v>
      </c>
      <c r="L27" s="422">
        <v>2481</v>
      </c>
      <c r="M27" s="423">
        <v>2115</v>
      </c>
    </row>
    <row r="28" spans="1:13" ht="11.1" customHeight="1" x14ac:dyDescent="0.2">
      <c r="A28" s="421" t="s">
        <v>388</v>
      </c>
      <c r="B28" s="115">
        <v>43274</v>
      </c>
      <c r="C28" s="114">
        <v>27893</v>
      </c>
      <c r="D28" s="114">
        <v>15381</v>
      </c>
      <c r="E28" s="114">
        <v>33617</v>
      </c>
      <c r="F28" s="114">
        <v>9654</v>
      </c>
      <c r="G28" s="114">
        <v>4577</v>
      </c>
      <c r="H28" s="114">
        <v>13788</v>
      </c>
      <c r="I28" s="115">
        <v>10028</v>
      </c>
      <c r="J28" s="114">
        <v>6442</v>
      </c>
      <c r="K28" s="114">
        <v>3586</v>
      </c>
      <c r="L28" s="422">
        <v>3721</v>
      </c>
      <c r="M28" s="423">
        <v>3557</v>
      </c>
    </row>
    <row r="29" spans="1:13" s="110" customFormat="1" ht="11.1" customHeight="1" x14ac:dyDescent="0.2">
      <c r="A29" s="421" t="s">
        <v>389</v>
      </c>
      <c r="B29" s="115">
        <v>42304</v>
      </c>
      <c r="C29" s="114">
        <v>27068</v>
      </c>
      <c r="D29" s="114">
        <v>15236</v>
      </c>
      <c r="E29" s="114">
        <v>32679</v>
      </c>
      <c r="F29" s="114">
        <v>9623</v>
      </c>
      <c r="G29" s="114">
        <v>4350</v>
      </c>
      <c r="H29" s="114">
        <v>13727</v>
      </c>
      <c r="I29" s="115">
        <v>9777</v>
      </c>
      <c r="J29" s="114">
        <v>6308</v>
      </c>
      <c r="K29" s="114">
        <v>3469</v>
      </c>
      <c r="L29" s="422">
        <v>1865</v>
      </c>
      <c r="M29" s="423">
        <v>2820</v>
      </c>
    </row>
    <row r="30" spans="1:13" ht="15" customHeight="1" x14ac:dyDescent="0.2">
      <c r="A30" s="421" t="s">
        <v>394</v>
      </c>
      <c r="B30" s="115">
        <v>42650</v>
      </c>
      <c r="C30" s="114">
        <v>27271</v>
      </c>
      <c r="D30" s="114">
        <v>15379</v>
      </c>
      <c r="E30" s="114">
        <v>32806</v>
      </c>
      <c r="F30" s="114">
        <v>9844</v>
      </c>
      <c r="G30" s="114">
        <v>4319</v>
      </c>
      <c r="H30" s="114">
        <v>13933</v>
      </c>
      <c r="I30" s="115">
        <v>9547</v>
      </c>
      <c r="J30" s="114">
        <v>6144</v>
      </c>
      <c r="K30" s="114">
        <v>3403</v>
      </c>
      <c r="L30" s="422">
        <v>2656</v>
      </c>
      <c r="M30" s="423">
        <v>2410</v>
      </c>
    </row>
    <row r="31" spans="1:13" ht="11.1" customHeight="1" x14ac:dyDescent="0.2">
      <c r="A31" s="421" t="s">
        <v>387</v>
      </c>
      <c r="B31" s="115">
        <v>43074</v>
      </c>
      <c r="C31" s="114">
        <v>27572</v>
      </c>
      <c r="D31" s="114">
        <v>15502</v>
      </c>
      <c r="E31" s="114">
        <v>33099</v>
      </c>
      <c r="F31" s="114">
        <v>9975</v>
      </c>
      <c r="G31" s="114">
        <v>4416</v>
      </c>
      <c r="H31" s="114">
        <v>14143</v>
      </c>
      <c r="I31" s="115">
        <v>9741</v>
      </c>
      <c r="J31" s="114">
        <v>6228</v>
      </c>
      <c r="K31" s="114">
        <v>3513</v>
      </c>
      <c r="L31" s="422">
        <v>2697</v>
      </c>
      <c r="M31" s="423">
        <v>2312</v>
      </c>
    </row>
    <row r="32" spans="1:13" ht="11.1" customHeight="1" x14ac:dyDescent="0.2">
      <c r="A32" s="421" t="s">
        <v>388</v>
      </c>
      <c r="B32" s="115">
        <v>43548</v>
      </c>
      <c r="C32" s="114">
        <v>27830</v>
      </c>
      <c r="D32" s="114">
        <v>15718</v>
      </c>
      <c r="E32" s="114">
        <v>33461</v>
      </c>
      <c r="F32" s="114">
        <v>10087</v>
      </c>
      <c r="G32" s="114">
        <v>4460</v>
      </c>
      <c r="H32" s="114">
        <v>14295</v>
      </c>
      <c r="I32" s="115">
        <v>9750</v>
      </c>
      <c r="J32" s="114">
        <v>6176</v>
      </c>
      <c r="K32" s="114">
        <v>3574</v>
      </c>
      <c r="L32" s="422">
        <v>3910</v>
      </c>
      <c r="M32" s="423">
        <v>3503</v>
      </c>
    </row>
    <row r="33" spans="1:13" s="110" customFormat="1" ht="11.1" customHeight="1" x14ac:dyDescent="0.2">
      <c r="A33" s="421" t="s">
        <v>389</v>
      </c>
      <c r="B33" s="115">
        <v>42908</v>
      </c>
      <c r="C33" s="114">
        <v>27347</v>
      </c>
      <c r="D33" s="114">
        <v>15561</v>
      </c>
      <c r="E33" s="114">
        <v>32825</v>
      </c>
      <c r="F33" s="114">
        <v>10083</v>
      </c>
      <c r="G33" s="114">
        <v>4279</v>
      </c>
      <c r="H33" s="114">
        <v>14251</v>
      </c>
      <c r="I33" s="115">
        <v>9598</v>
      </c>
      <c r="J33" s="114">
        <v>6127</v>
      </c>
      <c r="K33" s="114">
        <v>3471</v>
      </c>
      <c r="L33" s="422">
        <v>2349</v>
      </c>
      <c r="M33" s="423">
        <v>2981</v>
      </c>
    </row>
    <row r="34" spans="1:13" ht="15" customHeight="1" x14ac:dyDescent="0.2">
      <c r="A34" s="421" t="s">
        <v>395</v>
      </c>
      <c r="B34" s="115">
        <v>43179</v>
      </c>
      <c r="C34" s="114">
        <v>27534</v>
      </c>
      <c r="D34" s="114">
        <v>15645</v>
      </c>
      <c r="E34" s="114">
        <v>33020</v>
      </c>
      <c r="F34" s="114">
        <v>10159</v>
      </c>
      <c r="G34" s="114">
        <v>4212</v>
      </c>
      <c r="H34" s="114">
        <v>14498</v>
      </c>
      <c r="I34" s="115">
        <v>9633</v>
      </c>
      <c r="J34" s="114">
        <v>6115</v>
      </c>
      <c r="K34" s="114">
        <v>3518</v>
      </c>
      <c r="L34" s="422">
        <v>2678</v>
      </c>
      <c r="M34" s="423">
        <v>2455</v>
      </c>
    </row>
    <row r="35" spans="1:13" ht="11.1" customHeight="1" x14ac:dyDescent="0.2">
      <c r="A35" s="421" t="s">
        <v>387</v>
      </c>
      <c r="B35" s="115">
        <v>43711</v>
      </c>
      <c r="C35" s="114">
        <v>27881</v>
      </c>
      <c r="D35" s="114">
        <v>15830</v>
      </c>
      <c r="E35" s="114">
        <v>33429</v>
      </c>
      <c r="F35" s="114">
        <v>10282</v>
      </c>
      <c r="G35" s="114">
        <v>4316</v>
      </c>
      <c r="H35" s="114">
        <v>14749</v>
      </c>
      <c r="I35" s="115">
        <v>9797</v>
      </c>
      <c r="J35" s="114">
        <v>6224</v>
      </c>
      <c r="K35" s="114">
        <v>3573</v>
      </c>
      <c r="L35" s="422">
        <v>2771</v>
      </c>
      <c r="M35" s="423">
        <v>2272</v>
      </c>
    </row>
    <row r="36" spans="1:13" ht="11.1" customHeight="1" x14ac:dyDescent="0.2">
      <c r="A36" s="421" t="s">
        <v>388</v>
      </c>
      <c r="B36" s="115">
        <v>43911</v>
      </c>
      <c r="C36" s="114">
        <v>27997</v>
      </c>
      <c r="D36" s="114">
        <v>15914</v>
      </c>
      <c r="E36" s="114">
        <v>33583</v>
      </c>
      <c r="F36" s="114">
        <v>10328</v>
      </c>
      <c r="G36" s="114">
        <v>4316</v>
      </c>
      <c r="H36" s="114">
        <v>14901</v>
      </c>
      <c r="I36" s="115">
        <v>9874</v>
      </c>
      <c r="J36" s="114">
        <v>6189</v>
      </c>
      <c r="K36" s="114">
        <v>3685</v>
      </c>
      <c r="L36" s="422">
        <v>4255</v>
      </c>
      <c r="M36" s="423">
        <v>4104</v>
      </c>
    </row>
    <row r="37" spans="1:13" s="110" customFormat="1" ht="11.1" customHeight="1" x14ac:dyDescent="0.2">
      <c r="A37" s="421" t="s">
        <v>389</v>
      </c>
      <c r="B37" s="115">
        <v>43497</v>
      </c>
      <c r="C37" s="114">
        <v>27731</v>
      </c>
      <c r="D37" s="114">
        <v>15766</v>
      </c>
      <c r="E37" s="114">
        <v>33260</v>
      </c>
      <c r="F37" s="114">
        <v>10237</v>
      </c>
      <c r="G37" s="114">
        <v>4301</v>
      </c>
      <c r="H37" s="114">
        <v>14920</v>
      </c>
      <c r="I37" s="115">
        <v>9773</v>
      </c>
      <c r="J37" s="114">
        <v>6162</v>
      </c>
      <c r="K37" s="114">
        <v>3611</v>
      </c>
      <c r="L37" s="422">
        <v>2452</v>
      </c>
      <c r="M37" s="423">
        <v>2965</v>
      </c>
    </row>
    <row r="38" spans="1:13" ht="15" customHeight="1" x14ac:dyDescent="0.2">
      <c r="A38" s="424" t="s">
        <v>396</v>
      </c>
      <c r="B38" s="115">
        <v>43868</v>
      </c>
      <c r="C38" s="114">
        <v>28088</v>
      </c>
      <c r="D38" s="114">
        <v>15780</v>
      </c>
      <c r="E38" s="114">
        <v>33511</v>
      </c>
      <c r="F38" s="114">
        <v>10357</v>
      </c>
      <c r="G38" s="114">
        <v>4203</v>
      </c>
      <c r="H38" s="114">
        <v>15116</v>
      </c>
      <c r="I38" s="115">
        <v>9848</v>
      </c>
      <c r="J38" s="114">
        <v>6197</v>
      </c>
      <c r="K38" s="114">
        <v>3651</v>
      </c>
      <c r="L38" s="422">
        <v>2956</v>
      </c>
      <c r="M38" s="423">
        <v>2753</v>
      </c>
    </row>
    <row r="39" spans="1:13" ht="11.1" customHeight="1" x14ac:dyDescent="0.2">
      <c r="A39" s="421" t="s">
        <v>387</v>
      </c>
      <c r="B39" s="115">
        <v>44324</v>
      </c>
      <c r="C39" s="114">
        <v>28386</v>
      </c>
      <c r="D39" s="114">
        <v>15938</v>
      </c>
      <c r="E39" s="114">
        <v>33923</v>
      </c>
      <c r="F39" s="114">
        <v>10401</v>
      </c>
      <c r="G39" s="114">
        <v>4320</v>
      </c>
      <c r="H39" s="114">
        <v>15275</v>
      </c>
      <c r="I39" s="115">
        <v>10149</v>
      </c>
      <c r="J39" s="114">
        <v>6331</v>
      </c>
      <c r="K39" s="114">
        <v>3818</v>
      </c>
      <c r="L39" s="422">
        <v>3233</v>
      </c>
      <c r="M39" s="423">
        <v>2762</v>
      </c>
    </row>
    <row r="40" spans="1:13" ht="11.1" customHeight="1" x14ac:dyDescent="0.2">
      <c r="A40" s="424" t="s">
        <v>388</v>
      </c>
      <c r="B40" s="115">
        <v>44852</v>
      </c>
      <c r="C40" s="114">
        <v>28636</v>
      </c>
      <c r="D40" s="114">
        <v>16216</v>
      </c>
      <c r="E40" s="114">
        <v>34364</v>
      </c>
      <c r="F40" s="114">
        <v>10488</v>
      </c>
      <c r="G40" s="114">
        <v>4485</v>
      </c>
      <c r="H40" s="114">
        <v>15429</v>
      </c>
      <c r="I40" s="115">
        <v>10154</v>
      </c>
      <c r="J40" s="114">
        <v>6242</v>
      </c>
      <c r="K40" s="114">
        <v>3912</v>
      </c>
      <c r="L40" s="422">
        <v>4036</v>
      </c>
      <c r="M40" s="423">
        <v>3631</v>
      </c>
    </row>
    <row r="41" spans="1:13" s="110" customFormat="1" ht="11.1" customHeight="1" x14ac:dyDescent="0.2">
      <c r="A41" s="421" t="s">
        <v>389</v>
      </c>
      <c r="B41" s="115">
        <v>44070</v>
      </c>
      <c r="C41" s="114">
        <v>28058</v>
      </c>
      <c r="D41" s="114">
        <v>16012</v>
      </c>
      <c r="E41" s="114">
        <v>33623</v>
      </c>
      <c r="F41" s="114">
        <v>10447</v>
      </c>
      <c r="G41" s="114">
        <v>4318</v>
      </c>
      <c r="H41" s="114">
        <v>15397</v>
      </c>
      <c r="I41" s="115">
        <v>9900</v>
      </c>
      <c r="J41" s="114">
        <v>6106</v>
      </c>
      <c r="K41" s="114">
        <v>3794</v>
      </c>
      <c r="L41" s="422">
        <v>2686</v>
      </c>
      <c r="M41" s="423">
        <v>3331</v>
      </c>
    </row>
    <row r="42" spans="1:13" ht="15" customHeight="1" x14ac:dyDescent="0.2">
      <c r="A42" s="421" t="s">
        <v>397</v>
      </c>
      <c r="B42" s="115">
        <v>44292</v>
      </c>
      <c r="C42" s="114">
        <v>28190</v>
      </c>
      <c r="D42" s="114">
        <v>16102</v>
      </c>
      <c r="E42" s="114">
        <v>33788</v>
      </c>
      <c r="F42" s="114">
        <v>10504</v>
      </c>
      <c r="G42" s="114">
        <v>4293</v>
      </c>
      <c r="H42" s="114">
        <v>15549</v>
      </c>
      <c r="I42" s="115">
        <v>9919</v>
      </c>
      <c r="J42" s="114">
        <v>6144</v>
      </c>
      <c r="K42" s="114">
        <v>3775</v>
      </c>
      <c r="L42" s="422">
        <v>3048</v>
      </c>
      <c r="M42" s="423">
        <v>2817</v>
      </c>
    </row>
    <row r="43" spans="1:13" ht="11.1" customHeight="1" x14ac:dyDescent="0.2">
      <c r="A43" s="421" t="s">
        <v>387</v>
      </c>
      <c r="B43" s="115">
        <v>45052</v>
      </c>
      <c r="C43" s="114">
        <v>28789</v>
      </c>
      <c r="D43" s="114">
        <v>16263</v>
      </c>
      <c r="E43" s="114">
        <v>34325</v>
      </c>
      <c r="F43" s="114">
        <v>10727</v>
      </c>
      <c r="G43" s="114">
        <v>4430</v>
      </c>
      <c r="H43" s="114">
        <v>15871</v>
      </c>
      <c r="I43" s="115">
        <v>10170</v>
      </c>
      <c r="J43" s="114">
        <v>6285</v>
      </c>
      <c r="K43" s="114">
        <v>3885</v>
      </c>
      <c r="L43" s="422">
        <v>3401</v>
      </c>
      <c r="M43" s="423">
        <v>2874</v>
      </c>
    </row>
    <row r="44" spans="1:13" ht="11.1" customHeight="1" x14ac:dyDescent="0.2">
      <c r="A44" s="421" t="s">
        <v>388</v>
      </c>
      <c r="B44" s="115">
        <v>45647</v>
      </c>
      <c r="C44" s="114">
        <v>29151</v>
      </c>
      <c r="D44" s="114">
        <v>16496</v>
      </c>
      <c r="E44" s="114">
        <v>34826</v>
      </c>
      <c r="F44" s="114">
        <v>10821</v>
      </c>
      <c r="G44" s="114">
        <v>4540</v>
      </c>
      <c r="H44" s="114">
        <v>16030</v>
      </c>
      <c r="I44" s="115">
        <v>10127</v>
      </c>
      <c r="J44" s="114">
        <v>6187</v>
      </c>
      <c r="K44" s="114">
        <v>3940</v>
      </c>
      <c r="L44" s="422">
        <v>4471</v>
      </c>
      <c r="M44" s="423">
        <v>3940</v>
      </c>
    </row>
    <row r="45" spans="1:13" s="110" customFormat="1" ht="11.1" customHeight="1" x14ac:dyDescent="0.2">
      <c r="A45" s="421" t="s">
        <v>389</v>
      </c>
      <c r="B45" s="115">
        <v>45241</v>
      </c>
      <c r="C45" s="114">
        <v>28770</v>
      </c>
      <c r="D45" s="114">
        <v>16471</v>
      </c>
      <c r="E45" s="114">
        <v>34295</v>
      </c>
      <c r="F45" s="114">
        <v>10946</v>
      </c>
      <c r="G45" s="114">
        <v>4457</v>
      </c>
      <c r="H45" s="114">
        <v>16006</v>
      </c>
      <c r="I45" s="115">
        <v>10096</v>
      </c>
      <c r="J45" s="114">
        <v>6122</v>
      </c>
      <c r="K45" s="114">
        <v>3974</v>
      </c>
      <c r="L45" s="422">
        <v>2885</v>
      </c>
      <c r="M45" s="423">
        <v>3259</v>
      </c>
    </row>
    <row r="46" spans="1:13" ht="15" customHeight="1" x14ac:dyDescent="0.2">
      <c r="A46" s="421" t="s">
        <v>398</v>
      </c>
      <c r="B46" s="115">
        <v>45374</v>
      </c>
      <c r="C46" s="114">
        <v>28951</v>
      </c>
      <c r="D46" s="114">
        <v>16423</v>
      </c>
      <c r="E46" s="114">
        <v>34449</v>
      </c>
      <c r="F46" s="114">
        <v>10925</v>
      </c>
      <c r="G46" s="114">
        <v>4264</v>
      </c>
      <c r="H46" s="114">
        <v>16211</v>
      </c>
      <c r="I46" s="115">
        <v>10161</v>
      </c>
      <c r="J46" s="114">
        <v>6126</v>
      </c>
      <c r="K46" s="114">
        <v>4035</v>
      </c>
      <c r="L46" s="422">
        <v>3078</v>
      </c>
      <c r="M46" s="423">
        <v>3104</v>
      </c>
    </row>
    <row r="47" spans="1:13" ht="11.1" customHeight="1" x14ac:dyDescent="0.2">
      <c r="A47" s="421" t="s">
        <v>387</v>
      </c>
      <c r="B47" s="115">
        <v>46072</v>
      </c>
      <c r="C47" s="114">
        <v>29463</v>
      </c>
      <c r="D47" s="114">
        <v>16609</v>
      </c>
      <c r="E47" s="114">
        <v>34968</v>
      </c>
      <c r="F47" s="114">
        <v>11104</v>
      </c>
      <c r="G47" s="114">
        <v>4448</v>
      </c>
      <c r="H47" s="114">
        <v>16482</v>
      </c>
      <c r="I47" s="115">
        <v>10224</v>
      </c>
      <c r="J47" s="114">
        <v>6113</v>
      </c>
      <c r="K47" s="114">
        <v>4111</v>
      </c>
      <c r="L47" s="422">
        <v>3165</v>
      </c>
      <c r="M47" s="423">
        <v>2725</v>
      </c>
    </row>
    <row r="48" spans="1:13" ht="11.1" customHeight="1" x14ac:dyDescent="0.2">
      <c r="A48" s="421" t="s">
        <v>388</v>
      </c>
      <c r="B48" s="115">
        <v>47037</v>
      </c>
      <c r="C48" s="114">
        <v>30059</v>
      </c>
      <c r="D48" s="114">
        <v>16978</v>
      </c>
      <c r="E48" s="114">
        <v>35775</v>
      </c>
      <c r="F48" s="114">
        <v>11262</v>
      </c>
      <c r="G48" s="114">
        <v>4685</v>
      </c>
      <c r="H48" s="114">
        <v>16751</v>
      </c>
      <c r="I48" s="115">
        <v>10169</v>
      </c>
      <c r="J48" s="114">
        <v>5991</v>
      </c>
      <c r="K48" s="114">
        <v>4178</v>
      </c>
      <c r="L48" s="422">
        <v>4413</v>
      </c>
      <c r="M48" s="423">
        <v>3754</v>
      </c>
    </row>
    <row r="49" spans="1:17" s="110" customFormat="1" ht="11.1" customHeight="1" x14ac:dyDescent="0.2">
      <c r="A49" s="421" t="s">
        <v>389</v>
      </c>
      <c r="B49" s="115">
        <v>45673</v>
      </c>
      <c r="C49" s="114">
        <v>28949</v>
      </c>
      <c r="D49" s="114">
        <v>16724</v>
      </c>
      <c r="E49" s="114">
        <v>34496</v>
      </c>
      <c r="F49" s="114">
        <v>11177</v>
      </c>
      <c r="G49" s="114">
        <v>4376</v>
      </c>
      <c r="H49" s="114">
        <v>16346</v>
      </c>
      <c r="I49" s="115">
        <v>10075</v>
      </c>
      <c r="J49" s="114">
        <v>5932</v>
      </c>
      <c r="K49" s="114">
        <v>4143</v>
      </c>
      <c r="L49" s="422">
        <v>15820</v>
      </c>
      <c r="M49" s="423">
        <v>17154</v>
      </c>
    </row>
    <row r="50" spans="1:17" ht="15" customHeight="1" x14ac:dyDescent="0.2">
      <c r="A50" s="421" t="s">
        <v>399</v>
      </c>
      <c r="B50" s="143">
        <v>45768</v>
      </c>
      <c r="C50" s="144">
        <v>29054</v>
      </c>
      <c r="D50" s="144">
        <v>16714</v>
      </c>
      <c r="E50" s="144">
        <v>34566</v>
      </c>
      <c r="F50" s="144">
        <v>11202</v>
      </c>
      <c r="G50" s="144">
        <v>4222</v>
      </c>
      <c r="H50" s="144">
        <v>16377</v>
      </c>
      <c r="I50" s="143">
        <v>9850</v>
      </c>
      <c r="J50" s="144">
        <v>5786</v>
      </c>
      <c r="K50" s="144">
        <v>4064</v>
      </c>
      <c r="L50" s="425">
        <v>2932</v>
      </c>
      <c r="M50" s="426">
        <v>2913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523</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0.86833869616961257</v>
      </c>
      <c r="C6" s="479">
        <f>'Tabelle 3.3'!J11</f>
        <v>-3.0607223698454877</v>
      </c>
      <c r="D6" s="480">
        <f t="shared" ref="D6:E9" si="0">IF(OR(AND(B6&gt;=-50,B6&lt;=50),ISNUMBER(B6)=FALSE),B6,"")</f>
        <v>0.86833869616961257</v>
      </c>
      <c r="E6" s="480">
        <f t="shared" si="0"/>
        <v>-3.0607223698454877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0.73912918896366064</v>
      </c>
      <c r="C7" s="479">
        <f>'Tabelle 3.1'!J23</f>
        <v>-3.2711552602853353</v>
      </c>
      <c r="D7" s="480">
        <f t="shared" si="0"/>
        <v>0.73912918896366064</v>
      </c>
      <c r="E7" s="480">
        <f>IF(OR(AND(C7&gt;=-50,C7&lt;=50),ISNUMBER(C7)=FALSE),C7,"")</f>
        <v>-3.2711552602853353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0.86833869616961257</v>
      </c>
      <c r="C14" s="479">
        <f>'Tabelle 3.3'!J11</f>
        <v>-3.0607223698454877</v>
      </c>
      <c r="D14" s="480">
        <f>IF(OR(AND(B14&gt;=-50,B14&lt;=50),ISNUMBER(B14)=FALSE),B14,"")</f>
        <v>0.86833869616961257</v>
      </c>
      <c r="E14" s="480">
        <f>IF(OR(AND(C14&gt;=-50,C14&lt;=50),ISNUMBER(C14)=FALSE),C14,"")</f>
        <v>-3.0607223698454877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t="str">
        <f>'Tabelle 2.3'!J12</f>
        <v>*</v>
      </c>
      <c r="C15" s="479" t="str">
        <f>'Tabelle 3.3'!J12</f>
        <v>*</v>
      </c>
      <c r="D15" s="480" t="str">
        <f t="shared" ref="D15:E45" si="3">IF(OR(AND(B15&gt;=-50,B15&lt;=50),ISNUMBER(B15)=FALSE),B15,"")</f>
        <v>*</v>
      </c>
      <c r="E15" s="480" t="str">
        <f t="shared" si="3"/>
        <v>*</v>
      </c>
      <c r="F15" s="475" t="str">
        <f t="shared" ref="F15:G45" si="4">IF(ISNUMBER(B15)=FALSE,"",IF(B15&lt;-50,"&lt; -50",IF(B15&gt;50,"&gt; 50","")))</f>
        <v/>
      </c>
      <c r="G15" s="475" t="str">
        <f t="shared" si="4"/>
        <v/>
      </c>
      <c r="H15" s="481">
        <f t="shared" ref="H15:I45" si="5">IF(B15&lt;-50,0.75,IF(B15&gt;50,-0.75,""))</f>
        <v>-0.75</v>
      </c>
      <c r="I15" s="481">
        <f t="shared" si="5"/>
        <v>-0.75</v>
      </c>
      <c r="J15" s="475">
        <f t="shared" ref="J15:J45" si="6">IF(OR(B15&lt;-50,B15&gt;50),N15,#N/A)</f>
        <v>15</v>
      </c>
      <c r="K15" s="475">
        <f t="shared" ref="K15:K45" si="7">IF(B15&lt;-50,-45,IF(B15&gt;50,45,#N/A))</f>
        <v>45</v>
      </c>
      <c r="L15" s="475">
        <f t="shared" ref="L15:L45" si="8">IF(OR(C15&lt;-50,C15&gt;50),N15,#N/A)</f>
        <v>15</v>
      </c>
      <c r="M15" s="475">
        <f t="shared" ref="M15:M45" si="9">IF(C15&lt;-50,-45,IF(C15&gt;50,45,#N/A))</f>
        <v>45</v>
      </c>
      <c r="N15" s="475">
        <v>15</v>
      </c>
    </row>
    <row r="16" spans="1:14" s="474" customFormat="1" ht="15" customHeight="1" x14ac:dyDescent="0.2">
      <c r="A16" s="474">
        <v>3</v>
      </c>
      <c r="B16" s="478" t="str">
        <f>'Tabelle 2.3'!J13</f>
        <v>*</v>
      </c>
      <c r="C16" s="479" t="str">
        <f>'Tabelle 3.3'!J13</f>
        <v>*</v>
      </c>
      <c r="D16" s="480" t="str">
        <f t="shared" si="3"/>
        <v>*</v>
      </c>
      <c r="E16" s="480" t="str">
        <f t="shared" si="3"/>
        <v>*</v>
      </c>
      <c r="F16" s="475" t="str">
        <f t="shared" si="4"/>
        <v/>
      </c>
      <c r="G16" s="475" t="str">
        <f t="shared" si="4"/>
        <v/>
      </c>
      <c r="H16" s="481">
        <f t="shared" si="5"/>
        <v>-0.75</v>
      </c>
      <c r="I16" s="481">
        <f t="shared" si="5"/>
        <v>-0.75</v>
      </c>
      <c r="J16" s="475">
        <f t="shared" si="6"/>
        <v>25</v>
      </c>
      <c r="K16" s="475">
        <f t="shared" si="7"/>
        <v>45</v>
      </c>
      <c r="L16" s="475">
        <f t="shared" si="8"/>
        <v>25</v>
      </c>
      <c r="M16" s="475">
        <f t="shared" si="9"/>
        <v>45</v>
      </c>
      <c r="N16" s="475">
        <v>25</v>
      </c>
    </row>
    <row r="17" spans="1:14" s="474" customFormat="1" ht="15" customHeight="1" x14ac:dyDescent="0.2">
      <c r="A17" s="474">
        <v>4</v>
      </c>
      <c r="B17" s="478">
        <f>'Tabelle 2.3'!J14</f>
        <v>-0.60003428767358136</v>
      </c>
      <c r="C17" s="479">
        <f>'Tabelle 3.3'!J14</f>
        <v>1.0086455331412103</v>
      </c>
      <c r="D17" s="480">
        <f t="shared" si="3"/>
        <v>-0.60003428767358136</v>
      </c>
      <c r="E17" s="480">
        <f t="shared" si="3"/>
        <v>1.0086455331412103</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20.064724919093852</v>
      </c>
      <c r="C18" s="479">
        <f>'Tabelle 3.3'!J15</f>
        <v>6.5671641791044779</v>
      </c>
      <c r="D18" s="480">
        <f t="shared" si="3"/>
        <v>20.064724919093852</v>
      </c>
      <c r="E18" s="480">
        <f t="shared" si="3"/>
        <v>6.5671641791044779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-2.8984518856986976</v>
      </c>
      <c r="C19" s="479">
        <f>'Tabelle 3.3'!J16</f>
        <v>-7.419354838709677</v>
      </c>
      <c r="D19" s="480">
        <f t="shared" si="3"/>
        <v>-2.8984518856986976</v>
      </c>
      <c r="E19" s="480">
        <f t="shared" si="3"/>
        <v>-7.419354838709677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4.5</v>
      </c>
      <c r="C20" s="479">
        <f>'Tabelle 3.3'!J17</f>
        <v>16.326530612244898</v>
      </c>
      <c r="D20" s="480">
        <f t="shared" si="3"/>
        <v>4.5</v>
      </c>
      <c r="E20" s="480">
        <f t="shared" si="3"/>
        <v>16.326530612244898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-0.29166666666666669</v>
      </c>
      <c r="C21" s="479">
        <f>'Tabelle 3.3'!J18</f>
        <v>-1.7271157167530224</v>
      </c>
      <c r="D21" s="480">
        <f t="shared" si="3"/>
        <v>-0.29166666666666669</v>
      </c>
      <c r="E21" s="480">
        <f t="shared" si="3"/>
        <v>-1.7271157167530224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4.0844873408868372</v>
      </c>
      <c r="C22" s="479">
        <f>'Tabelle 3.3'!J19</f>
        <v>-3.3086138049058755</v>
      </c>
      <c r="D22" s="480">
        <f t="shared" si="3"/>
        <v>4.0844873408868372</v>
      </c>
      <c r="E22" s="480">
        <f t="shared" si="3"/>
        <v>-3.3086138049058755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5.1798086440118771</v>
      </c>
      <c r="C23" s="479">
        <f>'Tabelle 3.3'!J20</f>
        <v>-1.4925373134328359</v>
      </c>
      <c r="D23" s="480">
        <f t="shared" si="3"/>
        <v>5.1798086440118771</v>
      </c>
      <c r="E23" s="480">
        <f t="shared" si="3"/>
        <v>-1.4925373134328359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0.76726342710997442</v>
      </c>
      <c r="C24" s="479">
        <f>'Tabelle 3.3'!J21</f>
        <v>-15.677966101694915</v>
      </c>
      <c r="D24" s="480">
        <f t="shared" si="3"/>
        <v>0.76726342710997442</v>
      </c>
      <c r="E24" s="480">
        <f t="shared" si="3"/>
        <v>-15.677966101694915</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1.8203883495145632</v>
      </c>
      <c r="C25" s="479">
        <f>'Tabelle 3.3'!J22</f>
        <v>-8.8235294117647065</v>
      </c>
      <c r="D25" s="480">
        <f t="shared" si="3"/>
        <v>1.8203883495145632</v>
      </c>
      <c r="E25" s="480">
        <f t="shared" si="3"/>
        <v>-8.8235294117647065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t="str">
        <f>'Tabelle 2.3'!J23</f>
        <v>*</v>
      </c>
      <c r="C26" s="479" t="str">
        <f>'Tabelle 3.3'!J23</f>
        <v>*</v>
      </c>
      <c r="D26" s="480" t="str">
        <f t="shared" si="3"/>
        <v>*</v>
      </c>
      <c r="E26" s="480" t="str">
        <f t="shared" si="3"/>
        <v>*</v>
      </c>
      <c r="F26" s="475" t="str">
        <f t="shared" si="4"/>
        <v/>
      </c>
      <c r="G26" s="475" t="str">
        <f t="shared" si="4"/>
        <v/>
      </c>
      <c r="H26" s="481">
        <f t="shared" si="5"/>
        <v>-0.75</v>
      </c>
      <c r="I26" s="481">
        <f t="shared" si="5"/>
        <v>-0.75</v>
      </c>
      <c r="J26" s="475">
        <f t="shared" si="6"/>
        <v>129</v>
      </c>
      <c r="K26" s="475">
        <f t="shared" si="7"/>
        <v>45</v>
      </c>
      <c r="L26" s="475">
        <f t="shared" si="8"/>
        <v>129</v>
      </c>
      <c r="M26" s="475">
        <f t="shared" si="9"/>
        <v>45</v>
      </c>
      <c r="N26" s="475">
        <v>129</v>
      </c>
    </row>
    <row r="27" spans="1:14" s="474" customFormat="1" ht="15" customHeight="1" x14ac:dyDescent="0.2">
      <c r="A27" s="474">
        <v>14</v>
      </c>
      <c r="B27" s="478">
        <f>'Tabelle 2.3'!J24</f>
        <v>-7.876230661040788</v>
      </c>
      <c r="C27" s="479">
        <f>'Tabelle 3.3'!J24</f>
        <v>-0.59453032104637338</v>
      </c>
      <c r="D27" s="480">
        <f t="shared" si="3"/>
        <v>-7.876230661040788</v>
      </c>
      <c r="E27" s="480">
        <f t="shared" si="3"/>
        <v>-0.59453032104637338</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3.5391566265060241</v>
      </c>
      <c r="C28" s="479">
        <f>'Tabelle 3.3'!J25</f>
        <v>7.544910179640719</v>
      </c>
      <c r="D28" s="480">
        <f t="shared" si="3"/>
        <v>3.5391566265060241</v>
      </c>
      <c r="E28" s="480">
        <f t="shared" si="3"/>
        <v>7.544910179640719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t="str">
        <f>'Tabelle 2.3'!J26</f>
        <v>*</v>
      </c>
      <c r="C29" s="479" t="str">
        <f>'Tabelle 3.3'!J26</f>
        <v>*</v>
      </c>
      <c r="D29" s="480" t="str">
        <f t="shared" si="3"/>
        <v>*</v>
      </c>
      <c r="E29" s="480" t="str">
        <f t="shared" si="3"/>
        <v>*</v>
      </c>
      <c r="F29" s="475" t="str">
        <f t="shared" si="4"/>
        <v/>
      </c>
      <c r="G29" s="475" t="str">
        <f t="shared" si="4"/>
        <v/>
      </c>
      <c r="H29" s="481">
        <f t="shared" si="5"/>
        <v>-0.75</v>
      </c>
      <c r="I29" s="481">
        <f t="shared" si="5"/>
        <v>-0.75</v>
      </c>
      <c r="J29" s="475">
        <f t="shared" si="6"/>
        <v>160</v>
      </c>
      <c r="K29" s="475">
        <f t="shared" si="7"/>
        <v>45</v>
      </c>
      <c r="L29" s="475">
        <f t="shared" si="8"/>
        <v>160</v>
      </c>
      <c r="M29" s="475">
        <f t="shared" si="9"/>
        <v>45</v>
      </c>
      <c r="N29" s="475">
        <v>160</v>
      </c>
    </row>
    <row r="30" spans="1:14" s="474" customFormat="1" ht="15" customHeight="1" x14ac:dyDescent="0.2">
      <c r="A30" s="474">
        <v>17</v>
      </c>
      <c r="B30" s="478">
        <f>'Tabelle 2.3'!J27</f>
        <v>1.943544655252198</v>
      </c>
      <c r="C30" s="479">
        <f>'Tabelle 3.3'!J27</f>
        <v>4.9327354260089686</v>
      </c>
      <c r="D30" s="480">
        <f t="shared" si="3"/>
        <v>1.943544655252198</v>
      </c>
      <c r="E30" s="480">
        <f t="shared" si="3"/>
        <v>4.9327354260089686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6.1428571428571432</v>
      </c>
      <c r="C31" s="479">
        <f>'Tabelle 3.3'!J28</f>
        <v>5.7692307692307692</v>
      </c>
      <c r="D31" s="480">
        <f t="shared" si="3"/>
        <v>6.1428571428571432</v>
      </c>
      <c r="E31" s="480">
        <f t="shared" si="3"/>
        <v>5.7692307692307692</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-0.59453032104637338</v>
      </c>
      <c r="C32" s="479">
        <f>'Tabelle 3.3'!J29</f>
        <v>-6.3583815028901736</v>
      </c>
      <c r="D32" s="480">
        <f t="shared" si="3"/>
        <v>-0.59453032104637338</v>
      </c>
      <c r="E32" s="480">
        <f t="shared" si="3"/>
        <v>-6.3583815028901736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4.4921875</v>
      </c>
      <c r="C33" s="479">
        <f>'Tabelle 3.3'!J30</f>
        <v>-0.34129692832764508</v>
      </c>
      <c r="D33" s="480">
        <f t="shared" si="3"/>
        <v>4.4921875</v>
      </c>
      <c r="E33" s="480">
        <f t="shared" si="3"/>
        <v>-0.34129692832764508</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-6.5352697095435683</v>
      </c>
      <c r="C34" s="479">
        <f>'Tabelle 3.3'!J31</f>
        <v>-5.977796754910333</v>
      </c>
      <c r="D34" s="480">
        <f t="shared" si="3"/>
        <v>-6.5352697095435683</v>
      </c>
      <c r="E34" s="480">
        <f t="shared" si="3"/>
        <v>-5.977796754910333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t="str">
        <f>'Tabelle 2.3'!J34</f>
        <v>*</v>
      </c>
      <c r="C37" s="479" t="str">
        <f>'Tabelle 3.3'!J34</f>
        <v>*</v>
      </c>
      <c r="D37" s="480" t="str">
        <f t="shared" si="3"/>
        <v>*</v>
      </c>
      <c r="E37" s="480" t="str">
        <f t="shared" si="3"/>
        <v>*</v>
      </c>
      <c r="F37" s="475" t="str">
        <f t="shared" si="4"/>
        <v/>
      </c>
      <c r="G37" s="475" t="str">
        <f t="shared" si="4"/>
        <v/>
      </c>
      <c r="H37" s="481">
        <f t="shared" si="5"/>
        <v>-0.75</v>
      </c>
      <c r="I37" s="481">
        <f t="shared" si="5"/>
        <v>-0.75</v>
      </c>
      <c r="J37" s="475">
        <f t="shared" si="6"/>
        <v>242</v>
      </c>
      <c r="K37" s="475">
        <f t="shared" si="7"/>
        <v>45</v>
      </c>
      <c r="L37" s="475">
        <f t="shared" si="8"/>
        <v>242</v>
      </c>
      <c r="M37" s="475">
        <f t="shared" si="9"/>
        <v>45</v>
      </c>
      <c r="N37" s="475">
        <v>242</v>
      </c>
    </row>
    <row r="38" spans="1:14" s="474" customFormat="1" ht="15" customHeight="1" x14ac:dyDescent="0.2">
      <c r="A38" s="474">
        <v>25</v>
      </c>
      <c r="B38" s="478" t="str">
        <f>'Tabelle 2.3'!J35</f>
        <v>*</v>
      </c>
      <c r="C38" s="479" t="str">
        <f>'Tabelle 3.3'!J35</f>
        <v>*</v>
      </c>
      <c r="D38" s="480" t="str">
        <f t="shared" si="3"/>
        <v>*</v>
      </c>
      <c r="E38" s="480" t="str">
        <f t="shared" si="3"/>
        <v>*</v>
      </c>
      <c r="F38" s="475" t="str">
        <f t="shared" si="4"/>
        <v/>
      </c>
      <c r="G38" s="475" t="str">
        <f t="shared" si="4"/>
        <v/>
      </c>
      <c r="H38" s="481">
        <f t="shared" si="5"/>
        <v>-0.75</v>
      </c>
      <c r="I38" s="481">
        <f t="shared" si="5"/>
        <v>-0.75</v>
      </c>
      <c r="J38" s="475">
        <f t="shared" si="6"/>
        <v>253</v>
      </c>
      <c r="K38" s="475">
        <f t="shared" si="7"/>
        <v>45</v>
      </c>
      <c r="L38" s="475">
        <f t="shared" si="8"/>
        <v>253</v>
      </c>
      <c r="M38" s="475">
        <f t="shared" si="9"/>
        <v>45</v>
      </c>
      <c r="N38" s="475">
        <v>253</v>
      </c>
    </row>
    <row r="39" spans="1:14" s="474" customFormat="1" ht="15" customHeight="1" x14ac:dyDescent="0.2">
      <c r="A39" s="474">
        <v>26</v>
      </c>
      <c r="B39" s="478">
        <f>'Tabelle 2.3'!J36</f>
        <v>1.8877216021011163</v>
      </c>
      <c r="C39" s="479">
        <f>'Tabelle 3.3'!J36</f>
        <v>-3.5247890904888477</v>
      </c>
      <c r="D39" s="480">
        <f t="shared" si="3"/>
        <v>1.8877216021011163</v>
      </c>
      <c r="E39" s="480">
        <f t="shared" si="3"/>
        <v>-3.5247890904888477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1.8877216021011163</v>
      </c>
      <c r="C45" s="479">
        <f>'Tabelle 3.3'!J36</f>
        <v>-3.5247890904888477</v>
      </c>
      <c r="D45" s="480">
        <f t="shared" si="3"/>
        <v>1.8877216021011163</v>
      </c>
      <c r="E45" s="480">
        <f t="shared" si="3"/>
        <v>-3.5247890904888477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42694</v>
      </c>
      <c r="C51" s="486">
        <v>6343</v>
      </c>
      <c r="D51" s="486">
        <v>3471</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43103</v>
      </c>
      <c r="C52" s="486">
        <v>6478</v>
      </c>
      <c r="D52" s="486">
        <v>3535</v>
      </c>
      <c r="E52" s="487">
        <f t="shared" ref="E52:G70" si="11">IF($A$51=37802,IF(COUNTBLANK(B$51:B$70)&gt;0,#N/A,B52/B$51*100),IF(COUNTBLANK(B$51:B$75)&gt;0,#N/A,B52/B$51*100))</f>
        <v>100.95798004403429</v>
      </c>
      <c r="F52" s="487">
        <f t="shared" si="11"/>
        <v>102.12833044300804</v>
      </c>
      <c r="G52" s="487">
        <f t="shared" si="11"/>
        <v>101.84384903486028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43274</v>
      </c>
      <c r="C53" s="486">
        <v>6442</v>
      </c>
      <c r="D53" s="486">
        <v>3586</v>
      </c>
      <c r="E53" s="487">
        <f t="shared" si="11"/>
        <v>101.3585047079215</v>
      </c>
      <c r="F53" s="487">
        <f t="shared" si="11"/>
        <v>101.5607756582059</v>
      </c>
      <c r="G53" s="487">
        <f t="shared" si="11"/>
        <v>103.31316623451454</v>
      </c>
      <c r="H53" s="488">
        <f>IF(ISERROR(L53)=TRUE,IF(MONTH(A53)=MONTH(MAX(A$51:A$75)),A53,""),"")</f>
        <v>41883</v>
      </c>
      <c r="I53" s="487">
        <f t="shared" si="12"/>
        <v>101.3585047079215</v>
      </c>
      <c r="J53" s="487">
        <f t="shared" si="10"/>
        <v>101.5607756582059</v>
      </c>
      <c r="K53" s="487">
        <f t="shared" si="10"/>
        <v>103.31316623451454</v>
      </c>
      <c r="L53" s="487" t="e">
        <f t="shared" si="13"/>
        <v>#N/A</v>
      </c>
    </row>
    <row r="54" spans="1:14" ht="15" customHeight="1" x14ac:dyDescent="0.2">
      <c r="A54" s="489" t="s">
        <v>462</v>
      </c>
      <c r="B54" s="486">
        <v>42304</v>
      </c>
      <c r="C54" s="486">
        <v>6308</v>
      </c>
      <c r="D54" s="486">
        <v>3469</v>
      </c>
      <c r="E54" s="487">
        <f t="shared" si="11"/>
        <v>99.086522696397623</v>
      </c>
      <c r="F54" s="487">
        <f t="shared" si="11"/>
        <v>99.448210625886801</v>
      </c>
      <c r="G54" s="487">
        <f t="shared" si="11"/>
        <v>99.942379717660614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42650</v>
      </c>
      <c r="C55" s="486">
        <v>6144</v>
      </c>
      <c r="D55" s="486">
        <v>3403</v>
      </c>
      <c r="E55" s="487">
        <f t="shared" si="11"/>
        <v>99.896941022157677</v>
      </c>
      <c r="F55" s="487">
        <f t="shared" si="11"/>
        <v>96.862683272899261</v>
      </c>
      <c r="G55" s="487">
        <f t="shared" si="11"/>
        <v>98.040910400460973</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43074</v>
      </c>
      <c r="C56" s="486">
        <v>6228</v>
      </c>
      <c r="D56" s="486">
        <v>3513</v>
      </c>
      <c r="E56" s="487">
        <f t="shared" si="11"/>
        <v>100.89005480863821</v>
      </c>
      <c r="F56" s="487">
        <f t="shared" si="11"/>
        <v>98.186977770770937</v>
      </c>
      <c r="G56" s="487">
        <f t="shared" si="11"/>
        <v>101.21002592912704</v>
      </c>
      <c r="H56" s="488" t="str">
        <f t="shared" si="14"/>
        <v/>
      </c>
      <c r="I56" s="487" t="str">
        <f t="shared" si="12"/>
        <v/>
      </c>
      <c r="J56" s="487" t="str">
        <f t="shared" si="10"/>
        <v/>
      </c>
      <c r="K56" s="487" t="str">
        <f t="shared" si="10"/>
        <v/>
      </c>
      <c r="L56" s="487" t="e">
        <f t="shared" si="13"/>
        <v>#N/A</v>
      </c>
    </row>
    <row r="57" spans="1:14" ht="15" customHeight="1" x14ac:dyDescent="0.2">
      <c r="A57" s="489">
        <v>42248</v>
      </c>
      <c r="B57" s="486">
        <v>43548</v>
      </c>
      <c r="C57" s="486">
        <v>6176</v>
      </c>
      <c r="D57" s="486">
        <v>3574</v>
      </c>
      <c r="E57" s="487">
        <f t="shared" si="11"/>
        <v>102.00028106993958</v>
      </c>
      <c r="F57" s="487">
        <f t="shared" si="11"/>
        <v>97.367176414945618</v>
      </c>
      <c r="G57" s="487">
        <f t="shared" si="11"/>
        <v>102.96744454047825</v>
      </c>
      <c r="H57" s="488">
        <f t="shared" si="14"/>
        <v>42248</v>
      </c>
      <c r="I57" s="487">
        <f t="shared" si="12"/>
        <v>102.00028106993958</v>
      </c>
      <c r="J57" s="487">
        <f t="shared" si="10"/>
        <v>97.367176414945618</v>
      </c>
      <c r="K57" s="487">
        <f t="shared" si="10"/>
        <v>102.96744454047825</v>
      </c>
      <c r="L57" s="487" t="e">
        <f t="shared" si="13"/>
        <v>#N/A</v>
      </c>
    </row>
    <row r="58" spans="1:14" ht="15" customHeight="1" x14ac:dyDescent="0.2">
      <c r="A58" s="489" t="s">
        <v>465</v>
      </c>
      <c r="B58" s="486">
        <v>42908</v>
      </c>
      <c r="C58" s="486">
        <v>6127</v>
      </c>
      <c r="D58" s="486">
        <v>3471</v>
      </c>
      <c r="E58" s="487">
        <f t="shared" si="11"/>
        <v>100.50124139223311</v>
      </c>
      <c r="F58" s="487">
        <f t="shared" si="11"/>
        <v>96.59467129118714</v>
      </c>
      <c r="G58" s="487">
        <f t="shared" si="11"/>
        <v>100</v>
      </c>
      <c r="H58" s="488" t="str">
        <f t="shared" si="14"/>
        <v/>
      </c>
      <c r="I58" s="487" t="str">
        <f t="shared" si="12"/>
        <v/>
      </c>
      <c r="J58" s="487" t="str">
        <f t="shared" si="10"/>
        <v/>
      </c>
      <c r="K58" s="487" t="str">
        <f t="shared" si="10"/>
        <v/>
      </c>
      <c r="L58" s="487" t="e">
        <f t="shared" si="13"/>
        <v>#N/A</v>
      </c>
    </row>
    <row r="59" spans="1:14" ht="15" customHeight="1" x14ac:dyDescent="0.2">
      <c r="A59" s="489" t="s">
        <v>466</v>
      </c>
      <c r="B59" s="486">
        <v>43179</v>
      </c>
      <c r="C59" s="486">
        <v>6115</v>
      </c>
      <c r="D59" s="486">
        <v>3518</v>
      </c>
      <c r="E59" s="487">
        <f t="shared" si="11"/>
        <v>101.13599100576194</v>
      </c>
      <c r="F59" s="487">
        <f t="shared" si="11"/>
        <v>96.40548636291976</v>
      </c>
      <c r="G59" s="487">
        <f t="shared" si="11"/>
        <v>101.35407663497551</v>
      </c>
      <c r="H59" s="488" t="str">
        <f t="shared" si="14"/>
        <v/>
      </c>
      <c r="I59" s="487" t="str">
        <f t="shared" si="12"/>
        <v/>
      </c>
      <c r="J59" s="487" t="str">
        <f t="shared" si="10"/>
        <v/>
      </c>
      <c r="K59" s="487" t="str">
        <f t="shared" si="10"/>
        <v/>
      </c>
      <c r="L59" s="487" t="e">
        <f t="shared" si="13"/>
        <v>#N/A</v>
      </c>
    </row>
    <row r="60" spans="1:14" ht="15" customHeight="1" x14ac:dyDescent="0.2">
      <c r="A60" s="489" t="s">
        <v>467</v>
      </c>
      <c r="B60" s="486">
        <v>43711</v>
      </c>
      <c r="C60" s="486">
        <v>6224</v>
      </c>
      <c r="D60" s="486">
        <v>3573</v>
      </c>
      <c r="E60" s="487">
        <f t="shared" si="11"/>
        <v>102.38206773785544</v>
      </c>
      <c r="F60" s="487">
        <f t="shared" si="11"/>
        <v>98.123916128015125</v>
      </c>
      <c r="G60" s="487">
        <f t="shared" si="11"/>
        <v>102.93863439930855</v>
      </c>
      <c r="H60" s="488" t="str">
        <f t="shared" si="14"/>
        <v/>
      </c>
      <c r="I60" s="487" t="str">
        <f t="shared" si="12"/>
        <v/>
      </c>
      <c r="J60" s="487" t="str">
        <f t="shared" si="10"/>
        <v/>
      </c>
      <c r="K60" s="487" t="str">
        <f t="shared" si="10"/>
        <v/>
      </c>
      <c r="L60" s="487" t="e">
        <f t="shared" si="13"/>
        <v>#N/A</v>
      </c>
    </row>
    <row r="61" spans="1:14" ht="15" customHeight="1" x14ac:dyDescent="0.2">
      <c r="A61" s="489">
        <v>42614</v>
      </c>
      <c r="B61" s="486">
        <v>43911</v>
      </c>
      <c r="C61" s="486">
        <v>6189</v>
      </c>
      <c r="D61" s="486">
        <v>3685</v>
      </c>
      <c r="E61" s="487">
        <f t="shared" si="11"/>
        <v>102.85051763713871</v>
      </c>
      <c r="F61" s="487">
        <f t="shared" si="11"/>
        <v>97.572126753901941</v>
      </c>
      <c r="G61" s="487">
        <f t="shared" si="11"/>
        <v>106.16537021031402</v>
      </c>
      <c r="H61" s="488">
        <f t="shared" si="14"/>
        <v>42614</v>
      </c>
      <c r="I61" s="487">
        <f t="shared" si="12"/>
        <v>102.85051763713871</v>
      </c>
      <c r="J61" s="487">
        <f t="shared" si="10"/>
        <v>97.572126753901941</v>
      </c>
      <c r="K61" s="487">
        <f t="shared" si="10"/>
        <v>106.16537021031402</v>
      </c>
      <c r="L61" s="487" t="e">
        <f t="shared" si="13"/>
        <v>#N/A</v>
      </c>
    </row>
    <row r="62" spans="1:14" ht="15" customHeight="1" x14ac:dyDescent="0.2">
      <c r="A62" s="489" t="s">
        <v>468</v>
      </c>
      <c r="B62" s="486">
        <v>43497</v>
      </c>
      <c r="C62" s="486">
        <v>6162</v>
      </c>
      <c r="D62" s="486">
        <v>3611</v>
      </c>
      <c r="E62" s="487">
        <f t="shared" si="11"/>
        <v>101.88082634562234</v>
      </c>
      <c r="F62" s="487">
        <f t="shared" si="11"/>
        <v>97.146460665300324</v>
      </c>
      <c r="G62" s="487">
        <f t="shared" si="11"/>
        <v>104.03341976375684</v>
      </c>
      <c r="H62" s="488" t="str">
        <f t="shared" si="14"/>
        <v/>
      </c>
      <c r="I62" s="487" t="str">
        <f t="shared" si="12"/>
        <v/>
      </c>
      <c r="J62" s="487" t="str">
        <f t="shared" si="10"/>
        <v/>
      </c>
      <c r="K62" s="487" t="str">
        <f t="shared" si="10"/>
        <v/>
      </c>
      <c r="L62" s="487" t="e">
        <f t="shared" si="13"/>
        <v>#N/A</v>
      </c>
    </row>
    <row r="63" spans="1:14" ht="15" customHeight="1" x14ac:dyDescent="0.2">
      <c r="A63" s="489" t="s">
        <v>469</v>
      </c>
      <c r="B63" s="486">
        <v>43868</v>
      </c>
      <c r="C63" s="486">
        <v>6197</v>
      </c>
      <c r="D63" s="486">
        <v>3651</v>
      </c>
      <c r="E63" s="487">
        <f t="shared" si="11"/>
        <v>102.74980090879279</v>
      </c>
      <c r="F63" s="487">
        <f t="shared" si="11"/>
        <v>97.698250039413523</v>
      </c>
      <c r="G63" s="487">
        <f t="shared" si="11"/>
        <v>105.18582541054451</v>
      </c>
      <c r="H63" s="488" t="str">
        <f t="shared" si="14"/>
        <v/>
      </c>
      <c r="I63" s="487" t="str">
        <f t="shared" si="12"/>
        <v/>
      </c>
      <c r="J63" s="487" t="str">
        <f t="shared" si="10"/>
        <v/>
      </c>
      <c r="K63" s="487" t="str">
        <f t="shared" si="10"/>
        <v/>
      </c>
      <c r="L63" s="487" t="e">
        <f t="shared" si="13"/>
        <v>#N/A</v>
      </c>
    </row>
    <row r="64" spans="1:14" ht="15" customHeight="1" x14ac:dyDescent="0.2">
      <c r="A64" s="489" t="s">
        <v>470</v>
      </c>
      <c r="B64" s="486">
        <v>44324</v>
      </c>
      <c r="C64" s="486">
        <v>6331</v>
      </c>
      <c r="D64" s="486">
        <v>3818</v>
      </c>
      <c r="E64" s="487">
        <f t="shared" si="11"/>
        <v>103.81786667915867</v>
      </c>
      <c r="F64" s="487">
        <f t="shared" si="11"/>
        <v>99.81081507173262</v>
      </c>
      <c r="G64" s="487">
        <f t="shared" si="11"/>
        <v>109.99711898588302</v>
      </c>
      <c r="H64" s="488" t="str">
        <f t="shared" si="14"/>
        <v/>
      </c>
      <c r="I64" s="487" t="str">
        <f t="shared" si="12"/>
        <v/>
      </c>
      <c r="J64" s="487" t="str">
        <f t="shared" si="10"/>
        <v/>
      </c>
      <c r="K64" s="487" t="str">
        <f t="shared" si="10"/>
        <v/>
      </c>
      <c r="L64" s="487" t="e">
        <f t="shared" si="13"/>
        <v>#N/A</v>
      </c>
    </row>
    <row r="65" spans="1:12" ht="15" customHeight="1" x14ac:dyDescent="0.2">
      <c r="A65" s="489">
        <v>42979</v>
      </c>
      <c r="B65" s="486">
        <v>44852</v>
      </c>
      <c r="C65" s="486">
        <v>6242</v>
      </c>
      <c r="D65" s="486">
        <v>3912</v>
      </c>
      <c r="E65" s="487">
        <f t="shared" si="11"/>
        <v>105.05457441326651</v>
      </c>
      <c r="F65" s="487">
        <f t="shared" si="11"/>
        <v>98.407693520416203</v>
      </c>
      <c r="G65" s="487">
        <f t="shared" si="11"/>
        <v>112.70527225583405</v>
      </c>
      <c r="H65" s="488">
        <f t="shared" si="14"/>
        <v>42979</v>
      </c>
      <c r="I65" s="487">
        <f t="shared" si="12"/>
        <v>105.05457441326651</v>
      </c>
      <c r="J65" s="487">
        <f t="shared" si="10"/>
        <v>98.407693520416203</v>
      </c>
      <c r="K65" s="487">
        <f t="shared" si="10"/>
        <v>112.70527225583405</v>
      </c>
      <c r="L65" s="487" t="e">
        <f t="shared" si="13"/>
        <v>#N/A</v>
      </c>
    </row>
    <row r="66" spans="1:12" ht="15" customHeight="1" x14ac:dyDescent="0.2">
      <c r="A66" s="489" t="s">
        <v>471</v>
      </c>
      <c r="B66" s="486">
        <v>44070</v>
      </c>
      <c r="C66" s="486">
        <v>6106</v>
      </c>
      <c r="D66" s="486">
        <v>3794</v>
      </c>
      <c r="E66" s="487">
        <f t="shared" si="11"/>
        <v>103.22293530706892</v>
      </c>
      <c r="F66" s="487">
        <f t="shared" si="11"/>
        <v>96.263597666719221</v>
      </c>
      <c r="G66" s="487">
        <f t="shared" si="11"/>
        <v>109.30567559781043</v>
      </c>
      <c r="H66" s="488" t="str">
        <f t="shared" si="14"/>
        <v/>
      </c>
      <c r="I66" s="487" t="str">
        <f t="shared" si="12"/>
        <v/>
      </c>
      <c r="J66" s="487" t="str">
        <f t="shared" si="10"/>
        <v/>
      </c>
      <c r="K66" s="487" t="str">
        <f t="shared" si="10"/>
        <v/>
      </c>
      <c r="L66" s="487" t="e">
        <f t="shared" si="13"/>
        <v>#N/A</v>
      </c>
    </row>
    <row r="67" spans="1:12" ht="15" customHeight="1" x14ac:dyDescent="0.2">
      <c r="A67" s="489" t="s">
        <v>472</v>
      </c>
      <c r="B67" s="486">
        <v>44292</v>
      </c>
      <c r="C67" s="486">
        <v>6144</v>
      </c>
      <c r="D67" s="486">
        <v>3775</v>
      </c>
      <c r="E67" s="487">
        <f t="shared" si="11"/>
        <v>103.74291469527334</v>
      </c>
      <c r="F67" s="487">
        <f t="shared" si="11"/>
        <v>96.862683272899261</v>
      </c>
      <c r="G67" s="487">
        <f t="shared" si="11"/>
        <v>108.75828291558629</v>
      </c>
      <c r="H67" s="488" t="str">
        <f t="shared" si="14"/>
        <v/>
      </c>
      <c r="I67" s="487" t="str">
        <f t="shared" si="12"/>
        <v/>
      </c>
      <c r="J67" s="487" t="str">
        <f t="shared" si="12"/>
        <v/>
      </c>
      <c r="K67" s="487" t="str">
        <f t="shared" si="12"/>
        <v/>
      </c>
      <c r="L67" s="487" t="e">
        <f t="shared" si="13"/>
        <v>#N/A</v>
      </c>
    </row>
    <row r="68" spans="1:12" ht="15" customHeight="1" x14ac:dyDescent="0.2">
      <c r="A68" s="489" t="s">
        <v>473</v>
      </c>
      <c r="B68" s="486">
        <v>45052</v>
      </c>
      <c r="C68" s="486">
        <v>6285</v>
      </c>
      <c r="D68" s="486">
        <v>3885</v>
      </c>
      <c r="E68" s="487">
        <f t="shared" si="11"/>
        <v>105.52302431254977</v>
      </c>
      <c r="F68" s="487">
        <f t="shared" si="11"/>
        <v>99.085606180040983</v>
      </c>
      <c r="G68" s="487">
        <f t="shared" si="11"/>
        <v>111.92739844425236</v>
      </c>
      <c r="H68" s="488" t="str">
        <f t="shared" si="14"/>
        <v/>
      </c>
      <c r="I68" s="487" t="str">
        <f t="shared" si="12"/>
        <v/>
      </c>
      <c r="J68" s="487" t="str">
        <f t="shared" si="12"/>
        <v/>
      </c>
      <c r="K68" s="487" t="str">
        <f t="shared" si="12"/>
        <v/>
      </c>
      <c r="L68" s="487" t="e">
        <f t="shared" si="13"/>
        <v>#N/A</v>
      </c>
    </row>
    <row r="69" spans="1:12" ht="15" customHeight="1" x14ac:dyDescent="0.2">
      <c r="A69" s="489">
        <v>43344</v>
      </c>
      <c r="B69" s="486">
        <v>45647</v>
      </c>
      <c r="C69" s="486">
        <v>6187</v>
      </c>
      <c r="D69" s="486">
        <v>3940</v>
      </c>
      <c r="E69" s="487">
        <f t="shared" si="11"/>
        <v>106.91666276291751</v>
      </c>
      <c r="F69" s="487">
        <f t="shared" si="11"/>
        <v>97.540595932524042</v>
      </c>
      <c r="G69" s="487">
        <f t="shared" si="11"/>
        <v>113.51195620858543</v>
      </c>
      <c r="H69" s="488">
        <f t="shared" si="14"/>
        <v>43344</v>
      </c>
      <c r="I69" s="487">
        <f t="shared" si="12"/>
        <v>106.91666276291751</v>
      </c>
      <c r="J69" s="487">
        <f t="shared" si="12"/>
        <v>97.540595932524042</v>
      </c>
      <c r="K69" s="487">
        <f t="shared" si="12"/>
        <v>113.51195620858543</v>
      </c>
      <c r="L69" s="487" t="e">
        <f t="shared" si="13"/>
        <v>#N/A</v>
      </c>
    </row>
    <row r="70" spans="1:12" ht="15" customHeight="1" x14ac:dyDescent="0.2">
      <c r="A70" s="489" t="s">
        <v>474</v>
      </c>
      <c r="B70" s="486">
        <v>45241</v>
      </c>
      <c r="C70" s="486">
        <v>6122</v>
      </c>
      <c r="D70" s="486">
        <v>3974</v>
      </c>
      <c r="E70" s="487">
        <f t="shared" si="11"/>
        <v>105.96570946737248</v>
      </c>
      <c r="F70" s="487">
        <f t="shared" si="11"/>
        <v>96.5158442377424</v>
      </c>
      <c r="G70" s="487">
        <f t="shared" si="11"/>
        <v>114.49150100835494</v>
      </c>
      <c r="H70" s="488" t="str">
        <f t="shared" si="14"/>
        <v/>
      </c>
      <c r="I70" s="487" t="str">
        <f t="shared" si="12"/>
        <v/>
      </c>
      <c r="J70" s="487" t="str">
        <f t="shared" si="12"/>
        <v/>
      </c>
      <c r="K70" s="487" t="str">
        <f t="shared" si="12"/>
        <v/>
      </c>
      <c r="L70" s="487" t="e">
        <f t="shared" si="13"/>
        <v>#N/A</v>
      </c>
    </row>
    <row r="71" spans="1:12" ht="15" customHeight="1" x14ac:dyDescent="0.2">
      <c r="A71" s="489" t="s">
        <v>475</v>
      </c>
      <c r="B71" s="486">
        <v>45374</v>
      </c>
      <c r="C71" s="486">
        <v>6126</v>
      </c>
      <c r="D71" s="486">
        <v>4035</v>
      </c>
      <c r="E71" s="490">
        <f t="shared" ref="E71:G75" si="15">IF($A$51=37802,IF(COUNTBLANK(B$51:B$70)&gt;0,#N/A,IF(ISBLANK(B71)=FALSE,B71/B$51*100,#N/A)),IF(COUNTBLANK(B$51:B$75)&gt;0,#N/A,B71/B$51*100))</f>
        <v>106.27722865039584</v>
      </c>
      <c r="F71" s="490">
        <f t="shared" si="15"/>
        <v>96.578905880498183</v>
      </c>
      <c r="G71" s="490">
        <f t="shared" si="15"/>
        <v>116.24891961970614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46072</v>
      </c>
      <c r="C72" s="486">
        <v>6113</v>
      </c>
      <c r="D72" s="486">
        <v>4111</v>
      </c>
      <c r="E72" s="490">
        <f t="shared" si="15"/>
        <v>107.91211879889447</v>
      </c>
      <c r="F72" s="490">
        <f t="shared" si="15"/>
        <v>96.373955541541861</v>
      </c>
      <c r="G72" s="490">
        <f t="shared" si="15"/>
        <v>118.4384903486027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47037</v>
      </c>
      <c r="C73" s="486">
        <v>5991</v>
      </c>
      <c r="D73" s="486">
        <v>4178</v>
      </c>
      <c r="E73" s="490">
        <f t="shared" si="15"/>
        <v>110.17238956293625</v>
      </c>
      <c r="F73" s="490">
        <f t="shared" si="15"/>
        <v>94.450575437490144</v>
      </c>
      <c r="G73" s="490">
        <f t="shared" si="15"/>
        <v>120.36876980697207</v>
      </c>
      <c r="H73" s="491">
        <f>IF(A$51=37802,IF(ISERROR(L73)=TRUE,IF(ISBLANK(A73)=FALSE,IF(MONTH(A73)=MONTH(MAX(A$51:A$75)),A73,""),""),""),IF(ISERROR(L73)=TRUE,IF(MONTH(A73)=MONTH(MAX(A$51:A$75)),A73,""),""))</f>
        <v>43709</v>
      </c>
      <c r="I73" s="487">
        <f t="shared" si="12"/>
        <v>110.17238956293625</v>
      </c>
      <c r="J73" s="487">
        <f t="shared" si="12"/>
        <v>94.450575437490144</v>
      </c>
      <c r="K73" s="487">
        <f t="shared" si="12"/>
        <v>120.36876980697207</v>
      </c>
      <c r="L73" s="487" t="e">
        <f t="shared" si="13"/>
        <v>#N/A</v>
      </c>
    </row>
    <row r="74" spans="1:12" ht="15" customHeight="1" x14ac:dyDescent="0.2">
      <c r="A74" s="489" t="s">
        <v>477</v>
      </c>
      <c r="B74" s="486">
        <v>45673</v>
      </c>
      <c r="C74" s="486">
        <v>5932</v>
      </c>
      <c r="D74" s="486">
        <v>4143</v>
      </c>
      <c r="E74" s="490">
        <f t="shared" si="15"/>
        <v>106.97756124982433</v>
      </c>
      <c r="F74" s="490">
        <f t="shared" si="15"/>
        <v>93.520416206842185</v>
      </c>
      <c r="G74" s="490">
        <f t="shared" si="15"/>
        <v>119.36041486603284</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45768</v>
      </c>
      <c r="C75" s="492">
        <v>5786</v>
      </c>
      <c r="D75" s="492">
        <v>4064</v>
      </c>
      <c r="E75" s="490">
        <f t="shared" si="15"/>
        <v>107.20007495198389</v>
      </c>
      <c r="F75" s="490">
        <f t="shared" si="15"/>
        <v>91.218666246255722</v>
      </c>
      <c r="G75" s="490">
        <f t="shared" si="15"/>
        <v>117.08441371362719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110.17238956293625</v>
      </c>
      <c r="J77" s="487">
        <f>IF(J75&lt;&gt;"",J75,IF(J74&lt;&gt;"",J74,IF(J73&lt;&gt;"",J73,IF(J72&lt;&gt;"",J72,IF(J71&lt;&gt;"",J71,IF(J70&lt;&gt;"",J70,""))))))</f>
        <v>94.450575437490144</v>
      </c>
      <c r="K77" s="487">
        <f>IF(K75&lt;&gt;"",K75,IF(K74&lt;&gt;"",K74,IF(K73&lt;&gt;"",K73,IF(K72&lt;&gt;"",K72,IF(K71&lt;&gt;"",K71,IF(K70&lt;&gt;"",K70,""))))))</f>
        <v>120.36876980697207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+10,2%</v>
      </c>
      <c r="J79" s="487" t="str">
        <f>"GeB - ausschließlich: "&amp;IF(J77&gt;100,"+","")&amp;TEXT(J77-100,"0,0")&amp;"%"</f>
        <v>GeB - ausschließlich: -5,5%</v>
      </c>
      <c r="K79" s="487" t="str">
        <f>"GeB - im Nebenjob: "&amp;IF(K77&gt;100,"+","")&amp;TEXT(K77-100,"0,0")&amp;"%"</f>
        <v>GeB - im Nebenjob: +20,4%</v>
      </c>
    </row>
    <row r="81" spans="9:9" ht="15" customHeight="1" x14ac:dyDescent="0.2">
      <c r="I81" s="487" t="str">
        <f>IF(ISERROR(HLOOKUP(1,I$78:K$79,2,FALSE)),"",HLOOKUP(1,I$78:K$79,2,FALSE))</f>
        <v>GeB - im Nebenjob: +20,4%</v>
      </c>
    </row>
    <row r="82" spans="9:9" ht="15" customHeight="1" x14ac:dyDescent="0.2">
      <c r="I82" s="487" t="str">
        <f>IF(ISERROR(HLOOKUP(2,I$78:K$79,2,FALSE)),"",HLOOKUP(2,I$78:K$79,2,FALSE))</f>
        <v>SvB: +10,2%</v>
      </c>
    </row>
    <row r="83" spans="9:9" ht="15" customHeight="1" x14ac:dyDescent="0.2">
      <c r="I83" s="487" t="str">
        <f>IF(ISERROR(HLOOKUP(3,I$78:K$79,2,FALSE)),"",HLOOKUP(3,I$78:K$79,2,FALSE))</f>
        <v>GeB - ausschließlich: -5,5%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45768</v>
      </c>
      <c r="E12" s="114">
        <v>45673</v>
      </c>
      <c r="F12" s="114">
        <v>47037</v>
      </c>
      <c r="G12" s="114">
        <v>46072</v>
      </c>
      <c r="H12" s="114">
        <v>45374</v>
      </c>
      <c r="I12" s="115">
        <v>394</v>
      </c>
      <c r="J12" s="116">
        <v>0.86833869616961257</v>
      </c>
      <c r="N12" s="117"/>
    </row>
    <row r="13" spans="1:15" s="110" customFormat="1" ht="13.5" customHeight="1" x14ac:dyDescent="0.2">
      <c r="A13" s="118" t="s">
        <v>105</v>
      </c>
      <c r="B13" s="119" t="s">
        <v>106</v>
      </c>
      <c r="C13" s="113">
        <v>63.481034784128646</v>
      </c>
      <c r="D13" s="114">
        <v>29054</v>
      </c>
      <c r="E13" s="114">
        <v>28949</v>
      </c>
      <c r="F13" s="114">
        <v>30059</v>
      </c>
      <c r="G13" s="114">
        <v>29463</v>
      </c>
      <c r="H13" s="114">
        <v>28951</v>
      </c>
      <c r="I13" s="115">
        <v>103</v>
      </c>
      <c r="J13" s="116">
        <v>0.35577354840938136</v>
      </c>
    </row>
    <row r="14" spans="1:15" s="110" customFormat="1" ht="13.5" customHeight="1" x14ac:dyDescent="0.2">
      <c r="A14" s="120"/>
      <c r="B14" s="119" t="s">
        <v>107</v>
      </c>
      <c r="C14" s="113">
        <v>36.518965215871354</v>
      </c>
      <c r="D14" s="114">
        <v>16714</v>
      </c>
      <c r="E14" s="114">
        <v>16724</v>
      </c>
      <c r="F14" s="114">
        <v>16978</v>
      </c>
      <c r="G14" s="114">
        <v>16609</v>
      </c>
      <c r="H14" s="114">
        <v>16423</v>
      </c>
      <c r="I14" s="115">
        <v>291</v>
      </c>
      <c r="J14" s="116">
        <v>1.7719052548255496</v>
      </c>
    </row>
    <row r="15" spans="1:15" s="110" customFormat="1" ht="13.5" customHeight="1" x14ac:dyDescent="0.2">
      <c r="A15" s="118" t="s">
        <v>105</v>
      </c>
      <c r="B15" s="121" t="s">
        <v>108</v>
      </c>
      <c r="C15" s="113">
        <v>9.2247858765950017</v>
      </c>
      <c r="D15" s="114">
        <v>4222</v>
      </c>
      <c r="E15" s="114">
        <v>4376</v>
      </c>
      <c r="F15" s="114">
        <v>4685</v>
      </c>
      <c r="G15" s="114">
        <v>4448</v>
      </c>
      <c r="H15" s="114">
        <v>4264</v>
      </c>
      <c r="I15" s="115">
        <v>-42</v>
      </c>
      <c r="J15" s="116">
        <v>-0.98499061913696062</v>
      </c>
    </row>
    <row r="16" spans="1:15" s="110" customFormat="1" ht="13.5" customHeight="1" x14ac:dyDescent="0.2">
      <c r="A16" s="118"/>
      <c r="B16" s="121" t="s">
        <v>109</v>
      </c>
      <c r="C16" s="113">
        <v>68.11964691487502</v>
      </c>
      <c r="D16" s="114">
        <v>31177</v>
      </c>
      <c r="E16" s="114">
        <v>31037</v>
      </c>
      <c r="F16" s="114">
        <v>31941</v>
      </c>
      <c r="G16" s="114">
        <v>31411</v>
      </c>
      <c r="H16" s="114">
        <v>31113</v>
      </c>
      <c r="I16" s="115">
        <v>64</v>
      </c>
      <c r="J16" s="116">
        <v>0.20570179667663036</v>
      </c>
    </row>
    <row r="17" spans="1:10" s="110" customFormat="1" ht="13.5" customHeight="1" x14ac:dyDescent="0.2">
      <c r="A17" s="118"/>
      <c r="B17" s="121" t="s">
        <v>110</v>
      </c>
      <c r="C17" s="113">
        <v>21.604614577871001</v>
      </c>
      <c r="D17" s="114">
        <v>9888</v>
      </c>
      <c r="E17" s="114">
        <v>9802</v>
      </c>
      <c r="F17" s="114">
        <v>9967</v>
      </c>
      <c r="G17" s="114">
        <v>9771</v>
      </c>
      <c r="H17" s="114">
        <v>9567</v>
      </c>
      <c r="I17" s="115">
        <v>321</v>
      </c>
      <c r="J17" s="116">
        <v>3.3552837880213233</v>
      </c>
    </row>
    <row r="18" spans="1:10" s="110" customFormat="1" ht="13.5" customHeight="1" x14ac:dyDescent="0.2">
      <c r="A18" s="120"/>
      <c r="B18" s="121" t="s">
        <v>111</v>
      </c>
      <c r="C18" s="113">
        <v>1.0509526306589756</v>
      </c>
      <c r="D18" s="114">
        <v>481</v>
      </c>
      <c r="E18" s="114">
        <v>458</v>
      </c>
      <c r="F18" s="114">
        <v>444</v>
      </c>
      <c r="G18" s="114">
        <v>442</v>
      </c>
      <c r="H18" s="114">
        <v>430</v>
      </c>
      <c r="I18" s="115">
        <v>51</v>
      </c>
      <c r="J18" s="116">
        <v>11.86046511627907</v>
      </c>
    </row>
    <row r="19" spans="1:10" s="110" customFormat="1" ht="13.5" customHeight="1" x14ac:dyDescent="0.2">
      <c r="A19" s="120"/>
      <c r="B19" s="121" t="s">
        <v>112</v>
      </c>
      <c r="C19" s="113">
        <v>0.30807551127425276</v>
      </c>
      <c r="D19" s="114">
        <v>141</v>
      </c>
      <c r="E19" s="114">
        <v>127</v>
      </c>
      <c r="F19" s="114">
        <v>109</v>
      </c>
      <c r="G19" s="114">
        <v>106</v>
      </c>
      <c r="H19" s="114">
        <v>109</v>
      </c>
      <c r="I19" s="115">
        <v>32</v>
      </c>
      <c r="J19" s="116">
        <v>29.357798165137616</v>
      </c>
    </row>
    <row r="20" spans="1:10" s="110" customFormat="1" ht="13.5" customHeight="1" x14ac:dyDescent="0.2">
      <c r="A20" s="118" t="s">
        <v>113</v>
      </c>
      <c r="B20" s="122" t="s">
        <v>114</v>
      </c>
      <c r="C20" s="113">
        <v>75.52438384897745</v>
      </c>
      <c r="D20" s="114">
        <v>34566</v>
      </c>
      <c r="E20" s="114">
        <v>34496</v>
      </c>
      <c r="F20" s="114">
        <v>35775</v>
      </c>
      <c r="G20" s="114">
        <v>34968</v>
      </c>
      <c r="H20" s="114">
        <v>34449</v>
      </c>
      <c r="I20" s="115">
        <v>117</v>
      </c>
      <c r="J20" s="116">
        <v>0.33963250021771313</v>
      </c>
    </row>
    <row r="21" spans="1:10" s="110" customFormat="1" ht="13.5" customHeight="1" x14ac:dyDescent="0.2">
      <c r="A21" s="120"/>
      <c r="B21" s="122" t="s">
        <v>115</v>
      </c>
      <c r="C21" s="113">
        <v>24.47561615102255</v>
      </c>
      <c r="D21" s="114">
        <v>11202</v>
      </c>
      <c r="E21" s="114">
        <v>11177</v>
      </c>
      <c r="F21" s="114">
        <v>11262</v>
      </c>
      <c r="G21" s="114">
        <v>11104</v>
      </c>
      <c r="H21" s="114">
        <v>10925</v>
      </c>
      <c r="I21" s="115">
        <v>277</v>
      </c>
      <c r="J21" s="116">
        <v>2.5354691075514872</v>
      </c>
    </row>
    <row r="22" spans="1:10" s="110" customFormat="1" ht="13.5" customHeight="1" x14ac:dyDescent="0.2">
      <c r="A22" s="118" t="s">
        <v>113</v>
      </c>
      <c r="B22" s="122" t="s">
        <v>116</v>
      </c>
      <c r="C22" s="113">
        <v>82.149099807725918</v>
      </c>
      <c r="D22" s="114">
        <v>37598</v>
      </c>
      <c r="E22" s="114">
        <v>37797</v>
      </c>
      <c r="F22" s="114">
        <v>38727</v>
      </c>
      <c r="G22" s="114">
        <v>38160</v>
      </c>
      <c r="H22" s="114">
        <v>37663</v>
      </c>
      <c r="I22" s="115">
        <v>-65</v>
      </c>
      <c r="J22" s="116">
        <v>-0.17258317181318536</v>
      </c>
    </row>
    <row r="23" spans="1:10" s="110" customFormat="1" ht="13.5" customHeight="1" x14ac:dyDescent="0.2">
      <c r="A23" s="123"/>
      <c r="B23" s="124" t="s">
        <v>117</v>
      </c>
      <c r="C23" s="125">
        <v>17.798461807376334</v>
      </c>
      <c r="D23" s="114">
        <v>8146</v>
      </c>
      <c r="E23" s="114">
        <v>7851</v>
      </c>
      <c r="F23" s="114">
        <v>8286</v>
      </c>
      <c r="G23" s="114">
        <v>7889</v>
      </c>
      <c r="H23" s="114">
        <v>7691</v>
      </c>
      <c r="I23" s="115">
        <v>455</v>
      </c>
      <c r="J23" s="116">
        <v>5.9160057209725654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9850</v>
      </c>
      <c r="E26" s="114">
        <v>10075</v>
      </c>
      <c r="F26" s="114">
        <v>10169</v>
      </c>
      <c r="G26" s="114">
        <v>10224</v>
      </c>
      <c r="H26" s="140">
        <v>10161</v>
      </c>
      <c r="I26" s="115">
        <v>-311</v>
      </c>
      <c r="J26" s="116">
        <v>-3.0607223698454877</v>
      </c>
    </row>
    <row r="27" spans="1:10" s="110" customFormat="1" ht="13.5" customHeight="1" x14ac:dyDescent="0.2">
      <c r="A27" s="118" t="s">
        <v>105</v>
      </c>
      <c r="B27" s="119" t="s">
        <v>106</v>
      </c>
      <c r="C27" s="113">
        <v>40.091370558375637</v>
      </c>
      <c r="D27" s="115">
        <v>3949</v>
      </c>
      <c r="E27" s="114">
        <v>3999</v>
      </c>
      <c r="F27" s="114">
        <v>4054</v>
      </c>
      <c r="G27" s="114">
        <v>4013</v>
      </c>
      <c r="H27" s="140">
        <v>3966</v>
      </c>
      <c r="I27" s="115">
        <v>-17</v>
      </c>
      <c r="J27" s="116">
        <v>-0.42864346949067073</v>
      </c>
    </row>
    <row r="28" spans="1:10" s="110" customFormat="1" ht="13.5" customHeight="1" x14ac:dyDescent="0.2">
      <c r="A28" s="120"/>
      <c r="B28" s="119" t="s">
        <v>107</v>
      </c>
      <c r="C28" s="113">
        <v>59.908629441624363</v>
      </c>
      <c r="D28" s="115">
        <v>5901</v>
      </c>
      <c r="E28" s="114">
        <v>6076</v>
      </c>
      <c r="F28" s="114">
        <v>6115</v>
      </c>
      <c r="G28" s="114">
        <v>6211</v>
      </c>
      <c r="H28" s="140">
        <v>6195</v>
      </c>
      <c r="I28" s="115">
        <v>-294</v>
      </c>
      <c r="J28" s="116">
        <v>-4.7457627118644066</v>
      </c>
    </row>
    <row r="29" spans="1:10" s="110" customFormat="1" ht="13.5" customHeight="1" x14ac:dyDescent="0.2">
      <c r="A29" s="118" t="s">
        <v>105</v>
      </c>
      <c r="B29" s="121" t="s">
        <v>108</v>
      </c>
      <c r="C29" s="113">
        <v>13.979695431472081</v>
      </c>
      <c r="D29" s="115">
        <v>1377</v>
      </c>
      <c r="E29" s="114">
        <v>1447</v>
      </c>
      <c r="F29" s="114">
        <v>1494</v>
      </c>
      <c r="G29" s="114">
        <v>1582</v>
      </c>
      <c r="H29" s="140">
        <v>1535</v>
      </c>
      <c r="I29" s="115">
        <v>-158</v>
      </c>
      <c r="J29" s="116">
        <v>-10.29315960912052</v>
      </c>
    </row>
    <row r="30" spans="1:10" s="110" customFormat="1" ht="13.5" customHeight="1" x14ac:dyDescent="0.2">
      <c r="A30" s="118"/>
      <c r="B30" s="121" t="s">
        <v>109</v>
      </c>
      <c r="C30" s="113">
        <v>49.817258883248734</v>
      </c>
      <c r="D30" s="115">
        <v>4907</v>
      </c>
      <c r="E30" s="114">
        <v>5002</v>
      </c>
      <c r="F30" s="114">
        <v>5028</v>
      </c>
      <c r="G30" s="114">
        <v>5050</v>
      </c>
      <c r="H30" s="140">
        <v>5076</v>
      </c>
      <c r="I30" s="115">
        <v>-169</v>
      </c>
      <c r="J30" s="116">
        <v>-3.3293932230102441</v>
      </c>
    </row>
    <row r="31" spans="1:10" s="110" customFormat="1" ht="13.5" customHeight="1" x14ac:dyDescent="0.2">
      <c r="A31" s="118"/>
      <c r="B31" s="121" t="s">
        <v>110</v>
      </c>
      <c r="C31" s="113">
        <v>20.152284263959391</v>
      </c>
      <c r="D31" s="115">
        <v>1985</v>
      </c>
      <c r="E31" s="114">
        <v>2032</v>
      </c>
      <c r="F31" s="114">
        <v>2072</v>
      </c>
      <c r="G31" s="114">
        <v>2043</v>
      </c>
      <c r="H31" s="140">
        <v>2018</v>
      </c>
      <c r="I31" s="115">
        <v>-33</v>
      </c>
      <c r="J31" s="116">
        <v>-1.6352824578790881</v>
      </c>
    </row>
    <row r="32" spans="1:10" s="110" customFormat="1" ht="13.5" customHeight="1" x14ac:dyDescent="0.2">
      <c r="A32" s="120"/>
      <c r="B32" s="121" t="s">
        <v>111</v>
      </c>
      <c r="C32" s="113">
        <v>16.050761421319798</v>
      </c>
      <c r="D32" s="115">
        <v>1581</v>
      </c>
      <c r="E32" s="114">
        <v>1594</v>
      </c>
      <c r="F32" s="114">
        <v>1575</v>
      </c>
      <c r="G32" s="114">
        <v>1549</v>
      </c>
      <c r="H32" s="140">
        <v>1532</v>
      </c>
      <c r="I32" s="115">
        <v>49</v>
      </c>
      <c r="J32" s="116">
        <v>3.1984334203655354</v>
      </c>
    </row>
    <row r="33" spans="1:10" s="110" customFormat="1" ht="13.5" customHeight="1" x14ac:dyDescent="0.2">
      <c r="A33" s="120"/>
      <c r="B33" s="121" t="s">
        <v>112</v>
      </c>
      <c r="C33" s="113">
        <v>1.5228426395939085</v>
      </c>
      <c r="D33" s="115">
        <v>150</v>
      </c>
      <c r="E33" s="114">
        <v>145</v>
      </c>
      <c r="F33" s="114">
        <v>147</v>
      </c>
      <c r="G33" s="114">
        <v>143</v>
      </c>
      <c r="H33" s="140">
        <v>146</v>
      </c>
      <c r="I33" s="115">
        <v>4</v>
      </c>
      <c r="J33" s="116">
        <v>2.7397260273972601</v>
      </c>
    </row>
    <row r="34" spans="1:10" s="110" customFormat="1" ht="13.5" customHeight="1" x14ac:dyDescent="0.2">
      <c r="A34" s="118" t="s">
        <v>113</v>
      </c>
      <c r="B34" s="122" t="s">
        <v>116</v>
      </c>
      <c r="C34" s="113">
        <v>86.101522842639596</v>
      </c>
      <c r="D34" s="115">
        <v>8481</v>
      </c>
      <c r="E34" s="114">
        <v>8695</v>
      </c>
      <c r="F34" s="114">
        <v>8792</v>
      </c>
      <c r="G34" s="114">
        <v>8866</v>
      </c>
      <c r="H34" s="140">
        <v>8809</v>
      </c>
      <c r="I34" s="115">
        <v>-328</v>
      </c>
      <c r="J34" s="116">
        <v>-3.723464638437961</v>
      </c>
    </row>
    <row r="35" spans="1:10" s="110" customFormat="1" ht="13.5" customHeight="1" x14ac:dyDescent="0.2">
      <c r="A35" s="118"/>
      <c r="B35" s="119" t="s">
        <v>117</v>
      </c>
      <c r="C35" s="113">
        <v>13.664974619289341</v>
      </c>
      <c r="D35" s="115">
        <v>1346</v>
      </c>
      <c r="E35" s="114">
        <v>1365</v>
      </c>
      <c r="F35" s="114">
        <v>1358</v>
      </c>
      <c r="G35" s="114">
        <v>1340</v>
      </c>
      <c r="H35" s="140">
        <v>1332</v>
      </c>
      <c r="I35" s="115">
        <v>14</v>
      </c>
      <c r="J35" s="116">
        <v>1.0510510510510511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5786</v>
      </c>
      <c r="E37" s="114">
        <v>5932</v>
      </c>
      <c r="F37" s="114">
        <v>5991</v>
      </c>
      <c r="G37" s="114">
        <v>6113</v>
      </c>
      <c r="H37" s="140">
        <v>6126</v>
      </c>
      <c r="I37" s="115">
        <v>-340</v>
      </c>
      <c r="J37" s="116">
        <v>-5.5501142670584391</v>
      </c>
    </row>
    <row r="38" spans="1:10" s="110" customFormat="1" ht="13.5" customHeight="1" x14ac:dyDescent="0.2">
      <c r="A38" s="118" t="s">
        <v>105</v>
      </c>
      <c r="B38" s="119" t="s">
        <v>106</v>
      </c>
      <c r="C38" s="113">
        <v>35.395782924300036</v>
      </c>
      <c r="D38" s="115">
        <v>2048</v>
      </c>
      <c r="E38" s="114">
        <v>2098</v>
      </c>
      <c r="F38" s="114">
        <v>2128</v>
      </c>
      <c r="G38" s="114">
        <v>2141</v>
      </c>
      <c r="H38" s="140">
        <v>2143</v>
      </c>
      <c r="I38" s="115">
        <v>-95</v>
      </c>
      <c r="J38" s="116">
        <v>-4.4330377974801678</v>
      </c>
    </row>
    <row r="39" spans="1:10" s="110" customFormat="1" ht="13.5" customHeight="1" x14ac:dyDescent="0.2">
      <c r="A39" s="120"/>
      <c r="B39" s="119" t="s">
        <v>107</v>
      </c>
      <c r="C39" s="113">
        <v>64.604217075699964</v>
      </c>
      <c r="D39" s="115">
        <v>3738</v>
      </c>
      <c r="E39" s="114">
        <v>3834</v>
      </c>
      <c r="F39" s="114">
        <v>3863</v>
      </c>
      <c r="G39" s="114">
        <v>3972</v>
      </c>
      <c r="H39" s="140">
        <v>3983</v>
      </c>
      <c r="I39" s="115">
        <v>-245</v>
      </c>
      <c r="J39" s="116">
        <v>-6.1511423550087869</v>
      </c>
    </row>
    <row r="40" spans="1:10" s="110" customFormat="1" ht="13.5" customHeight="1" x14ac:dyDescent="0.2">
      <c r="A40" s="118" t="s">
        <v>105</v>
      </c>
      <c r="B40" s="121" t="s">
        <v>108</v>
      </c>
      <c r="C40" s="113">
        <v>16.660905634289666</v>
      </c>
      <c r="D40" s="115">
        <v>964</v>
      </c>
      <c r="E40" s="114">
        <v>999</v>
      </c>
      <c r="F40" s="114">
        <v>1046</v>
      </c>
      <c r="G40" s="114">
        <v>1162</v>
      </c>
      <c r="H40" s="140">
        <v>1115</v>
      </c>
      <c r="I40" s="115">
        <v>-151</v>
      </c>
      <c r="J40" s="116">
        <v>-13.542600896860986</v>
      </c>
    </row>
    <row r="41" spans="1:10" s="110" customFormat="1" ht="13.5" customHeight="1" x14ac:dyDescent="0.2">
      <c r="A41" s="118"/>
      <c r="B41" s="121" t="s">
        <v>109</v>
      </c>
      <c r="C41" s="113">
        <v>35.827860352575179</v>
      </c>
      <c r="D41" s="115">
        <v>2073</v>
      </c>
      <c r="E41" s="114">
        <v>2127</v>
      </c>
      <c r="F41" s="114">
        <v>2123</v>
      </c>
      <c r="G41" s="114">
        <v>2162</v>
      </c>
      <c r="H41" s="140">
        <v>2236</v>
      </c>
      <c r="I41" s="115">
        <v>-163</v>
      </c>
      <c r="J41" s="116">
        <v>-7.2898032200357781</v>
      </c>
    </row>
    <row r="42" spans="1:10" s="110" customFormat="1" ht="13.5" customHeight="1" x14ac:dyDescent="0.2">
      <c r="A42" s="118"/>
      <c r="B42" s="121" t="s">
        <v>110</v>
      </c>
      <c r="C42" s="113">
        <v>20.73971655720705</v>
      </c>
      <c r="D42" s="115">
        <v>1200</v>
      </c>
      <c r="E42" s="114">
        <v>1253</v>
      </c>
      <c r="F42" s="114">
        <v>1290</v>
      </c>
      <c r="G42" s="114">
        <v>1277</v>
      </c>
      <c r="H42" s="140">
        <v>1285</v>
      </c>
      <c r="I42" s="115">
        <v>-85</v>
      </c>
      <c r="J42" s="116">
        <v>-6.6147859922178984</v>
      </c>
    </row>
    <row r="43" spans="1:10" s="110" customFormat="1" ht="13.5" customHeight="1" x14ac:dyDescent="0.2">
      <c r="A43" s="120"/>
      <c r="B43" s="121" t="s">
        <v>111</v>
      </c>
      <c r="C43" s="113">
        <v>26.771517455928102</v>
      </c>
      <c r="D43" s="115">
        <v>1549</v>
      </c>
      <c r="E43" s="114">
        <v>1553</v>
      </c>
      <c r="F43" s="114">
        <v>1532</v>
      </c>
      <c r="G43" s="114">
        <v>1512</v>
      </c>
      <c r="H43" s="140">
        <v>1490</v>
      </c>
      <c r="I43" s="115">
        <v>59</v>
      </c>
      <c r="J43" s="116">
        <v>3.9597315436241609</v>
      </c>
    </row>
    <row r="44" spans="1:10" s="110" customFormat="1" ht="13.5" customHeight="1" x14ac:dyDescent="0.2">
      <c r="A44" s="120"/>
      <c r="B44" s="121" t="s">
        <v>112</v>
      </c>
      <c r="C44" s="113">
        <v>2.4369166954718287</v>
      </c>
      <c r="D44" s="115">
        <v>141</v>
      </c>
      <c r="E44" s="114">
        <v>133</v>
      </c>
      <c r="F44" s="114">
        <v>135</v>
      </c>
      <c r="G44" s="114">
        <v>134</v>
      </c>
      <c r="H44" s="140">
        <v>133</v>
      </c>
      <c r="I44" s="115">
        <v>8</v>
      </c>
      <c r="J44" s="116">
        <v>6.0150375939849621</v>
      </c>
    </row>
    <row r="45" spans="1:10" s="110" customFormat="1" ht="13.5" customHeight="1" x14ac:dyDescent="0.2">
      <c r="A45" s="118" t="s">
        <v>113</v>
      </c>
      <c r="B45" s="122" t="s">
        <v>116</v>
      </c>
      <c r="C45" s="113">
        <v>86.346353266505361</v>
      </c>
      <c r="D45" s="115">
        <v>4996</v>
      </c>
      <c r="E45" s="114">
        <v>5140</v>
      </c>
      <c r="F45" s="114">
        <v>5204</v>
      </c>
      <c r="G45" s="114">
        <v>5303</v>
      </c>
      <c r="H45" s="140">
        <v>5299</v>
      </c>
      <c r="I45" s="115">
        <v>-303</v>
      </c>
      <c r="J45" s="116">
        <v>-5.7180600113228914</v>
      </c>
    </row>
    <row r="46" spans="1:10" s="110" customFormat="1" ht="13.5" customHeight="1" x14ac:dyDescent="0.2">
      <c r="A46" s="118"/>
      <c r="B46" s="119" t="s">
        <v>117</v>
      </c>
      <c r="C46" s="113">
        <v>13.256135499481507</v>
      </c>
      <c r="D46" s="115">
        <v>767</v>
      </c>
      <c r="E46" s="114">
        <v>777</v>
      </c>
      <c r="F46" s="114">
        <v>768</v>
      </c>
      <c r="G46" s="114">
        <v>792</v>
      </c>
      <c r="H46" s="140">
        <v>807</v>
      </c>
      <c r="I46" s="115">
        <v>-40</v>
      </c>
      <c r="J46" s="116">
        <v>-4.9566294919454768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4064</v>
      </c>
      <c r="E48" s="114">
        <v>4143</v>
      </c>
      <c r="F48" s="114">
        <v>4178</v>
      </c>
      <c r="G48" s="114">
        <v>4111</v>
      </c>
      <c r="H48" s="140">
        <v>4035</v>
      </c>
      <c r="I48" s="115">
        <v>29</v>
      </c>
      <c r="J48" s="116">
        <v>0.7187112763320942</v>
      </c>
    </row>
    <row r="49" spans="1:12" s="110" customFormat="1" ht="13.5" customHeight="1" x14ac:dyDescent="0.2">
      <c r="A49" s="118" t="s">
        <v>105</v>
      </c>
      <c r="B49" s="119" t="s">
        <v>106</v>
      </c>
      <c r="C49" s="113">
        <v>46.776574803149607</v>
      </c>
      <c r="D49" s="115">
        <v>1901</v>
      </c>
      <c r="E49" s="114">
        <v>1901</v>
      </c>
      <c r="F49" s="114">
        <v>1926</v>
      </c>
      <c r="G49" s="114">
        <v>1872</v>
      </c>
      <c r="H49" s="140">
        <v>1823</v>
      </c>
      <c r="I49" s="115">
        <v>78</v>
      </c>
      <c r="J49" s="116">
        <v>4.2786615469007128</v>
      </c>
    </row>
    <row r="50" spans="1:12" s="110" customFormat="1" ht="13.5" customHeight="1" x14ac:dyDescent="0.2">
      <c r="A50" s="120"/>
      <c r="B50" s="119" t="s">
        <v>107</v>
      </c>
      <c r="C50" s="113">
        <v>53.223425196850393</v>
      </c>
      <c r="D50" s="115">
        <v>2163</v>
      </c>
      <c r="E50" s="114">
        <v>2242</v>
      </c>
      <c r="F50" s="114">
        <v>2252</v>
      </c>
      <c r="G50" s="114">
        <v>2239</v>
      </c>
      <c r="H50" s="140">
        <v>2212</v>
      </c>
      <c r="I50" s="115">
        <v>-49</v>
      </c>
      <c r="J50" s="116">
        <v>-2.2151898734177213</v>
      </c>
    </row>
    <row r="51" spans="1:12" s="110" customFormat="1" ht="13.5" customHeight="1" x14ac:dyDescent="0.2">
      <c r="A51" s="118" t="s">
        <v>105</v>
      </c>
      <c r="B51" s="121" t="s">
        <v>108</v>
      </c>
      <c r="C51" s="113">
        <v>10.16240157480315</v>
      </c>
      <c r="D51" s="115">
        <v>413</v>
      </c>
      <c r="E51" s="114">
        <v>448</v>
      </c>
      <c r="F51" s="114">
        <v>448</v>
      </c>
      <c r="G51" s="114">
        <v>420</v>
      </c>
      <c r="H51" s="140">
        <v>420</v>
      </c>
      <c r="I51" s="115">
        <v>-7</v>
      </c>
      <c r="J51" s="116">
        <v>-1.6666666666666667</v>
      </c>
    </row>
    <row r="52" spans="1:12" s="110" customFormat="1" ht="13.5" customHeight="1" x14ac:dyDescent="0.2">
      <c r="A52" s="118"/>
      <c r="B52" s="121" t="s">
        <v>109</v>
      </c>
      <c r="C52" s="113">
        <v>69.734251968503941</v>
      </c>
      <c r="D52" s="115">
        <v>2834</v>
      </c>
      <c r="E52" s="114">
        <v>2875</v>
      </c>
      <c r="F52" s="114">
        <v>2905</v>
      </c>
      <c r="G52" s="114">
        <v>2888</v>
      </c>
      <c r="H52" s="140">
        <v>2840</v>
      </c>
      <c r="I52" s="115">
        <v>-6</v>
      </c>
      <c r="J52" s="116">
        <v>-0.21126760563380281</v>
      </c>
    </row>
    <row r="53" spans="1:12" s="110" customFormat="1" ht="13.5" customHeight="1" x14ac:dyDescent="0.2">
      <c r="A53" s="118"/>
      <c r="B53" s="121" t="s">
        <v>110</v>
      </c>
      <c r="C53" s="113">
        <v>19.315944881889763</v>
      </c>
      <c r="D53" s="115">
        <v>785</v>
      </c>
      <c r="E53" s="114">
        <v>779</v>
      </c>
      <c r="F53" s="114">
        <v>782</v>
      </c>
      <c r="G53" s="114">
        <v>766</v>
      </c>
      <c r="H53" s="140">
        <v>733</v>
      </c>
      <c r="I53" s="115">
        <v>52</v>
      </c>
      <c r="J53" s="116">
        <v>7.094133697135061</v>
      </c>
    </row>
    <row r="54" spans="1:12" s="110" customFormat="1" ht="13.5" customHeight="1" x14ac:dyDescent="0.2">
      <c r="A54" s="120"/>
      <c r="B54" s="121" t="s">
        <v>111</v>
      </c>
      <c r="C54" s="113">
        <v>0.78740157480314965</v>
      </c>
      <c r="D54" s="115">
        <v>32</v>
      </c>
      <c r="E54" s="114">
        <v>41</v>
      </c>
      <c r="F54" s="114">
        <v>43</v>
      </c>
      <c r="G54" s="114">
        <v>37</v>
      </c>
      <c r="H54" s="140">
        <v>42</v>
      </c>
      <c r="I54" s="115">
        <v>-10</v>
      </c>
      <c r="J54" s="116">
        <v>-23.80952380952381</v>
      </c>
    </row>
    <row r="55" spans="1:12" s="110" customFormat="1" ht="13.5" customHeight="1" x14ac:dyDescent="0.2">
      <c r="A55" s="120"/>
      <c r="B55" s="121" t="s">
        <v>112</v>
      </c>
      <c r="C55" s="113">
        <v>0.22145669291338582</v>
      </c>
      <c r="D55" s="115">
        <v>9</v>
      </c>
      <c r="E55" s="114">
        <v>12</v>
      </c>
      <c r="F55" s="114">
        <v>12</v>
      </c>
      <c r="G55" s="114">
        <v>9</v>
      </c>
      <c r="H55" s="140">
        <v>13</v>
      </c>
      <c r="I55" s="115">
        <v>-4</v>
      </c>
      <c r="J55" s="116">
        <v>-30.76923076923077</v>
      </c>
    </row>
    <row r="56" spans="1:12" s="110" customFormat="1" ht="13.5" customHeight="1" x14ac:dyDescent="0.2">
      <c r="A56" s="118" t="s">
        <v>113</v>
      </c>
      <c r="B56" s="122" t="s">
        <v>116</v>
      </c>
      <c r="C56" s="113">
        <v>85.752952755905511</v>
      </c>
      <c r="D56" s="115">
        <v>3485</v>
      </c>
      <c r="E56" s="114">
        <v>3555</v>
      </c>
      <c r="F56" s="114">
        <v>3588</v>
      </c>
      <c r="G56" s="114">
        <v>3563</v>
      </c>
      <c r="H56" s="140">
        <v>3510</v>
      </c>
      <c r="I56" s="115">
        <v>-25</v>
      </c>
      <c r="J56" s="116">
        <v>-0.71225071225071224</v>
      </c>
    </row>
    <row r="57" spans="1:12" s="110" customFormat="1" ht="13.5" customHeight="1" x14ac:dyDescent="0.2">
      <c r="A57" s="142"/>
      <c r="B57" s="124" t="s">
        <v>117</v>
      </c>
      <c r="C57" s="125">
        <v>14.247047244094489</v>
      </c>
      <c r="D57" s="143">
        <v>579</v>
      </c>
      <c r="E57" s="144">
        <v>588</v>
      </c>
      <c r="F57" s="144">
        <v>590</v>
      </c>
      <c r="G57" s="144">
        <v>548</v>
      </c>
      <c r="H57" s="145">
        <v>525</v>
      </c>
      <c r="I57" s="143">
        <v>54</v>
      </c>
      <c r="J57" s="146">
        <v>10.285714285714286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517</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45768</v>
      </c>
      <c r="E12" s="236">
        <v>45673</v>
      </c>
      <c r="F12" s="114">
        <v>47037</v>
      </c>
      <c r="G12" s="114">
        <v>46072</v>
      </c>
      <c r="H12" s="140">
        <v>45374</v>
      </c>
      <c r="I12" s="115">
        <v>394</v>
      </c>
      <c r="J12" s="116">
        <v>0.86833869616961257</v>
      </c>
    </row>
    <row r="13" spans="1:15" s="110" customFormat="1" ht="12" customHeight="1" x14ac:dyDescent="0.2">
      <c r="A13" s="118" t="s">
        <v>105</v>
      </c>
      <c r="B13" s="119" t="s">
        <v>106</v>
      </c>
      <c r="C13" s="113">
        <v>63.481034784128646</v>
      </c>
      <c r="D13" s="115">
        <v>29054</v>
      </c>
      <c r="E13" s="114">
        <v>28949</v>
      </c>
      <c r="F13" s="114">
        <v>30059</v>
      </c>
      <c r="G13" s="114">
        <v>29463</v>
      </c>
      <c r="H13" s="140">
        <v>28951</v>
      </c>
      <c r="I13" s="115">
        <v>103</v>
      </c>
      <c r="J13" s="116">
        <v>0.35577354840938136</v>
      </c>
    </row>
    <row r="14" spans="1:15" s="110" customFormat="1" ht="12" customHeight="1" x14ac:dyDescent="0.2">
      <c r="A14" s="118"/>
      <c r="B14" s="119" t="s">
        <v>107</v>
      </c>
      <c r="C14" s="113">
        <v>36.518965215871354</v>
      </c>
      <c r="D14" s="115">
        <v>16714</v>
      </c>
      <c r="E14" s="114">
        <v>16724</v>
      </c>
      <c r="F14" s="114">
        <v>16978</v>
      </c>
      <c r="G14" s="114">
        <v>16609</v>
      </c>
      <c r="H14" s="140">
        <v>16423</v>
      </c>
      <c r="I14" s="115">
        <v>291</v>
      </c>
      <c r="J14" s="116">
        <v>1.7719052548255496</v>
      </c>
    </row>
    <row r="15" spans="1:15" s="110" customFormat="1" ht="12" customHeight="1" x14ac:dyDescent="0.2">
      <c r="A15" s="118" t="s">
        <v>105</v>
      </c>
      <c r="B15" s="121" t="s">
        <v>108</v>
      </c>
      <c r="C15" s="113">
        <v>9.2247858765950017</v>
      </c>
      <c r="D15" s="115">
        <v>4222</v>
      </c>
      <c r="E15" s="114">
        <v>4376</v>
      </c>
      <c r="F15" s="114">
        <v>4685</v>
      </c>
      <c r="G15" s="114">
        <v>4448</v>
      </c>
      <c r="H15" s="140">
        <v>4264</v>
      </c>
      <c r="I15" s="115">
        <v>-42</v>
      </c>
      <c r="J15" s="116">
        <v>-0.98499061913696062</v>
      </c>
    </row>
    <row r="16" spans="1:15" s="110" customFormat="1" ht="12" customHeight="1" x14ac:dyDescent="0.2">
      <c r="A16" s="118"/>
      <c r="B16" s="121" t="s">
        <v>109</v>
      </c>
      <c r="C16" s="113">
        <v>68.11964691487502</v>
      </c>
      <c r="D16" s="115">
        <v>31177</v>
      </c>
      <c r="E16" s="114">
        <v>31037</v>
      </c>
      <c r="F16" s="114">
        <v>31941</v>
      </c>
      <c r="G16" s="114">
        <v>31411</v>
      </c>
      <c r="H16" s="140">
        <v>31113</v>
      </c>
      <c r="I16" s="115">
        <v>64</v>
      </c>
      <c r="J16" s="116">
        <v>0.20570179667663036</v>
      </c>
    </row>
    <row r="17" spans="1:10" s="110" customFormat="1" ht="12" customHeight="1" x14ac:dyDescent="0.2">
      <c r="A17" s="118"/>
      <c r="B17" s="121" t="s">
        <v>110</v>
      </c>
      <c r="C17" s="113">
        <v>21.604614577871001</v>
      </c>
      <c r="D17" s="115">
        <v>9888</v>
      </c>
      <c r="E17" s="114">
        <v>9802</v>
      </c>
      <c r="F17" s="114">
        <v>9967</v>
      </c>
      <c r="G17" s="114">
        <v>9771</v>
      </c>
      <c r="H17" s="140">
        <v>9567</v>
      </c>
      <c r="I17" s="115">
        <v>321</v>
      </c>
      <c r="J17" s="116">
        <v>3.3552837880213233</v>
      </c>
    </row>
    <row r="18" spans="1:10" s="110" customFormat="1" ht="12" customHeight="1" x14ac:dyDescent="0.2">
      <c r="A18" s="120"/>
      <c r="B18" s="121" t="s">
        <v>111</v>
      </c>
      <c r="C18" s="113">
        <v>1.0509526306589756</v>
      </c>
      <c r="D18" s="115">
        <v>481</v>
      </c>
      <c r="E18" s="114">
        <v>458</v>
      </c>
      <c r="F18" s="114">
        <v>444</v>
      </c>
      <c r="G18" s="114">
        <v>442</v>
      </c>
      <c r="H18" s="140">
        <v>430</v>
      </c>
      <c r="I18" s="115">
        <v>51</v>
      </c>
      <c r="J18" s="116">
        <v>11.86046511627907</v>
      </c>
    </row>
    <row r="19" spans="1:10" s="110" customFormat="1" ht="12" customHeight="1" x14ac:dyDescent="0.2">
      <c r="A19" s="120"/>
      <c r="B19" s="121" t="s">
        <v>112</v>
      </c>
      <c r="C19" s="113">
        <v>0.30807551127425276</v>
      </c>
      <c r="D19" s="115">
        <v>141</v>
      </c>
      <c r="E19" s="114">
        <v>127</v>
      </c>
      <c r="F19" s="114">
        <v>109</v>
      </c>
      <c r="G19" s="114">
        <v>106</v>
      </c>
      <c r="H19" s="140">
        <v>109</v>
      </c>
      <c r="I19" s="115">
        <v>32</v>
      </c>
      <c r="J19" s="116">
        <v>29.357798165137616</v>
      </c>
    </row>
    <row r="20" spans="1:10" s="110" customFormat="1" ht="12" customHeight="1" x14ac:dyDescent="0.2">
      <c r="A20" s="118" t="s">
        <v>113</v>
      </c>
      <c r="B20" s="119" t="s">
        <v>181</v>
      </c>
      <c r="C20" s="113">
        <v>75.52438384897745</v>
      </c>
      <c r="D20" s="115">
        <v>34566</v>
      </c>
      <c r="E20" s="114">
        <v>34496</v>
      </c>
      <c r="F20" s="114">
        <v>35775</v>
      </c>
      <c r="G20" s="114">
        <v>34968</v>
      </c>
      <c r="H20" s="140">
        <v>34449</v>
      </c>
      <c r="I20" s="115">
        <v>117</v>
      </c>
      <c r="J20" s="116">
        <v>0.33963250021771313</v>
      </c>
    </row>
    <row r="21" spans="1:10" s="110" customFormat="1" ht="12" customHeight="1" x14ac:dyDescent="0.2">
      <c r="A21" s="118"/>
      <c r="B21" s="119" t="s">
        <v>182</v>
      </c>
      <c r="C21" s="113">
        <v>24.47561615102255</v>
      </c>
      <c r="D21" s="115">
        <v>11202</v>
      </c>
      <c r="E21" s="114">
        <v>11177</v>
      </c>
      <c r="F21" s="114">
        <v>11262</v>
      </c>
      <c r="G21" s="114">
        <v>11104</v>
      </c>
      <c r="H21" s="140">
        <v>10925</v>
      </c>
      <c r="I21" s="115">
        <v>277</v>
      </c>
      <c r="J21" s="116">
        <v>2.5354691075514872</v>
      </c>
    </row>
    <row r="22" spans="1:10" s="110" customFormat="1" ht="12" customHeight="1" x14ac:dyDescent="0.2">
      <c r="A22" s="118" t="s">
        <v>113</v>
      </c>
      <c r="B22" s="119" t="s">
        <v>116</v>
      </c>
      <c r="C22" s="113">
        <v>82.149099807725918</v>
      </c>
      <c r="D22" s="115">
        <v>37598</v>
      </c>
      <c r="E22" s="114">
        <v>37797</v>
      </c>
      <c r="F22" s="114">
        <v>38727</v>
      </c>
      <c r="G22" s="114">
        <v>38160</v>
      </c>
      <c r="H22" s="140">
        <v>37663</v>
      </c>
      <c r="I22" s="115">
        <v>-65</v>
      </c>
      <c r="J22" s="116">
        <v>-0.17258317181318536</v>
      </c>
    </row>
    <row r="23" spans="1:10" s="110" customFormat="1" ht="12" customHeight="1" x14ac:dyDescent="0.2">
      <c r="A23" s="118"/>
      <c r="B23" s="119" t="s">
        <v>117</v>
      </c>
      <c r="C23" s="113">
        <v>17.798461807376334</v>
      </c>
      <c r="D23" s="115">
        <v>8146</v>
      </c>
      <c r="E23" s="114">
        <v>7851</v>
      </c>
      <c r="F23" s="114">
        <v>8286</v>
      </c>
      <c r="G23" s="114">
        <v>7889</v>
      </c>
      <c r="H23" s="140">
        <v>7691</v>
      </c>
      <c r="I23" s="115">
        <v>455</v>
      </c>
      <c r="J23" s="116">
        <v>5.9160057209725654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55156</v>
      </c>
      <c r="E64" s="236">
        <v>55220</v>
      </c>
      <c r="F64" s="236">
        <v>55977</v>
      </c>
      <c r="G64" s="236">
        <v>54956</v>
      </c>
      <c r="H64" s="140">
        <v>54759</v>
      </c>
      <c r="I64" s="115">
        <v>397</v>
      </c>
      <c r="J64" s="116">
        <v>0.72499497799448498</v>
      </c>
    </row>
    <row r="65" spans="1:12" s="110" customFormat="1" ht="12" customHeight="1" x14ac:dyDescent="0.2">
      <c r="A65" s="118" t="s">
        <v>105</v>
      </c>
      <c r="B65" s="119" t="s">
        <v>106</v>
      </c>
      <c r="C65" s="113">
        <v>55.81804336790195</v>
      </c>
      <c r="D65" s="235">
        <v>30787</v>
      </c>
      <c r="E65" s="236">
        <v>30774</v>
      </c>
      <c r="F65" s="236">
        <v>31380</v>
      </c>
      <c r="G65" s="236">
        <v>30813</v>
      </c>
      <c r="H65" s="140">
        <v>30606</v>
      </c>
      <c r="I65" s="115">
        <v>181</v>
      </c>
      <c r="J65" s="116">
        <v>0.59138730967784092</v>
      </c>
    </row>
    <row r="66" spans="1:12" s="110" customFormat="1" ht="12" customHeight="1" x14ac:dyDescent="0.2">
      <c r="A66" s="118"/>
      <c r="B66" s="119" t="s">
        <v>107</v>
      </c>
      <c r="C66" s="113">
        <v>44.18195663209805</v>
      </c>
      <c r="D66" s="235">
        <v>24369</v>
      </c>
      <c r="E66" s="236">
        <v>24446</v>
      </c>
      <c r="F66" s="236">
        <v>24597</v>
      </c>
      <c r="G66" s="236">
        <v>24143</v>
      </c>
      <c r="H66" s="140">
        <v>24153</v>
      </c>
      <c r="I66" s="115">
        <v>216</v>
      </c>
      <c r="J66" s="116">
        <v>0.89429884486399203</v>
      </c>
    </row>
    <row r="67" spans="1:12" s="110" customFormat="1" ht="12" customHeight="1" x14ac:dyDescent="0.2">
      <c r="A67" s="118" t="s">
        <v>105</v>
      </c>
      <c r="B67" s="121" t="s">
        <v>108</v>
      </c>
      <c r="C67" s="113">
        <v>10.477554572485314</v>
      </c>
      <c r="D67" s="235">
        <v>5779</v>
      </c>
      <c r="E67" s="236">
        <v>5964</v>
      </c>
      <c r="F67" s="236">
        <v>6219</v>
      </c>
      <c r="G67" s="236">
        <v>5714</v>
      </c>
      <c r="H67" s="140">
        <v>5758</v>
      </c>
      <c r="I67" s="115">
        <v>21</v>
      </c>
      <c r="J67" s="116">
        <v>0.36470996873914552</v>
      </c>
    </row>
    <row r="68" spans="1:12" s="110" customFormat="1" ht="12" customHeight="1" x14ac:dyDescent="0.2">
      <c r="A68" s="118"/>
      <c r="B68" s="121" t="s">
        <v>109</v>
      </c>
      <c r="C68" s="113">
        <v>67.327217347160783</v>
      </c>
      <c r="D68" s="235">
        <v>37135</v>
      </c>
      <c r="E68" s="236">
        <v>37151</v>
      </c>
      <c r="F68" s="236">
        <v>37717</v>
      </c>
      <c r="G68" s="236">
        <v>37435</v>
      </c>
      <c r="H68" s="140">
        <v>37354</v>
      </c>
      <c r="I68" s="115">
        <v>-219</v>
      </c>
      <c r="J68" s="116">
        <v>-0.58628259356427692</v>
      </c>
    </row>
    <row r="69" spans="1:12" s="110" customFormat="1" ht="12" customHeight="1" x14ac:dyDescent="0.2">
      <c r="A69" s="118"/>
      <c r="B69" s="121" t="s">
        <v>110</v>
      </c>
      <c r="C69" s="113">
        <v>21.234317209369788</v>
      </c>
      <c r="D69" s="235">
        <v>11712</v>
      </c>
      <c r="E69" s="236">
        <v>11572</v>
      </c>
      <c r="F69" s="236">
        <v>11525</v>
      </c>
      <c r="G69" s="236">
        <v>11298</v>
      </c>
      <c r="H69" s="140">
        <v>11150</v>
      </c>
      <c r="I69" s="115">
        <v>562</v>
      </c>
      <c r="J69" s="116">
        <v>5.0403587443946192</v>
      </c>
    </row>
    <row r="70" spans="1:12" s="110" customFormat="1" ht="12" customHeight="1" x14ac:dyDescent="0.2">
      <c r="A70" s="120"/>
      <c r="B70" s="121" t="s">
        <v>111</v>
      </c>
      <c r="C70" s="113">
        <v>0.96091087098411776</v>
      </c>
      <c r="D70" s="235">
        <v>530</v>
      </c>
      <c r="E70" s="236">
        <v>533</v>
      </c>
      <c r="F70" s="236">
        <v>516</v>
      </c>
      <c r="G70" s="236">
        <v>509</v>
      </c>
      <c r="H70" s="140">
        <v>497</v>
      </c>
      <c r="I70" s="115">
        <v>33</v>
      </c>
      <c r="J70" s="116">
        <v>6.6398390342052318</v>
      </c>
    </row>
    <row r="71" spans="1:12" s="110" customFormat="1" ht="12" customHeight="1" x14ac:dyDescent="0.2">
      <c r="A71" s="120"/>
      <c r="B71" s="121" t="s">
        <v>112</v>
      </c>
      <c r="C71" s="113">
        <v>0.29008630067445063</v>
      </c>
      <c r="D71" s="235">
        <v>160</v>
      </c>
      <c r="E71" s="236">
        <v>167</v>
      </c>
      <c r="F71" s="236">
        <v>167</v>
      </c>
      <c r="G71" s="236">
        <v>160</v>
      </c>
      <c r="H71" s="140">
        <v>149</v>
      </c>
      <c r="I71" s="115">
        <v>11</v>
      </c>
      <c r="J71" s="116">
        <v>7.3825503355704694</v>
      </c>
    </row>
    <row r="72" spans="1:12" s="110" customFormat="1" ht="12" customHeight="1" x14ac:dyDescent="0.2">
      <c r="A72" s="118" t="s">
        <v>113</v>
      </c>
      <c r="B72" s="119" t="s">
        <v>181</v>
      </c>
      <c r="C72" s="113">
        <v>72.922256871419251</v>
      </c>
      <c r="D72" s="235">
        <v>40221</v>
      </c>
      <c r="E72" s="236">
        <v>40285</v>
      </c>
      <c r="F72" s="236">
        <v>41025</v>
      </c>
      <c r="G72" s="236">
        <v>40167</v>
      </c>
      <c r="H72" s="140">
        <v>40154</v>
      </c>
      <c r="I72" s="115">
        <v>67</v>
      </c>
      <c r="J72" s="116">
        <v>0.16685759824675001</v>
      </c>
    </row>
    <row r="73" spans="1:12" s="110" customFormat="1" ht="12" customHeight="1" x14ac:dyDescent="0.2">
      <c r="A73" s="118"/>
      <c r="B73" s="119" t="s">
        <v>182</v>
      </c>
      <c r="C73" s="113">
        <v>27.077743128580753</v>
      </c>
      <c r="D73" s="115">
        <v>14935</v>
      </c>
      <c r="E73" s="114">
        <v>14935</v>
      </c>
      <c r="F73" s="114">
        <v>14952</v>
      </c>
      <c r="G73" s="114">
        <v>14789</v>
      </c>
      <c r="H73" s="140">
        <v>14605</v>
      </c>
      <c r="I73" s="115">
        <v>330</v>
      </c>
      <c r="J73" s="116">
        <v>2.2595001711742553</v>
      </c>
    </row>
    <row r="74" spans="1:12" s="110" customFormat="1" ht="12" customHeight="1" x14ac:dyDescent="0.2">
      <c r="A74" s="118" t="s">
        <v>113</v>
      </c>
      <c r="B74" s="119" t="s">
        <v>116</v>
      </c>
      <c r="C74" s="113">
        <v>86.507360939879618</v>
      </c>
      <c r="D74" s="115">
        <v>47714</v>
      </c>
      <c r="E74" s="114">
        <v>48000</v>
      </c>
      <c r="F74" s="114">
        <v>48347</v>
      </c>
      <c r="G74" s="114">
        <v>47699</v>
      </c>
      <c r="H74" s="140">
        <v>47677</v>
      </c>
      <c r="I74" s="115">
        <v>37</v>
      </c>
      <c r="J74" s="116">
        <v>7.7605554040732425E-2</v>
      </c>
    </row>
    <row r="75" spans="1:12" s="110" customFormat="1" ht="12" customHeight="1" x14ac:dyDescent="0.2">
      <c r="A75" s="142"/>
      <c r="B75" s="124" t="s">
        <v>117</v>
      </c>
      <c r="C75" s="125">
        <v>13.443686996881572</v>
      </c>
      <c r="D75" s="143">
        <v>7415</v>
      </c>
      <c r="E75" s="144">
        <v>7195</v>
      </c>
      <c r="F75" s="144">
        <v>7606</v>
      </c>
      <c r="G75" s="144">
        <v>7230</v>
      </c>
      <c r="H75" s="145">
        <v>7057</v>
      </c>
      <c r="I75" s="143">
        <v>358</v>
      </c>
      <c r="J75" s="146">
        <v>5.0729771857729915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517</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45768</v>
      </c>
      <c r="G11" s="114">
        <v>45673</v>
      </c>
      <c r="H11" s="114">
        <v>47037</v>
      </c>
      <c r="I11" s="114">
        <v>46072</v>
      </c>
      <c r="J11" s="140">
        <v>45374</v>
      </c>
      <c r="K11" s="114">
        <v>394</v>
      </c>
      <c r="L11" s="116">
        <v>0.86833869616961257</v>
      </c>
    </row>
    <row r="12" spans="1:17" s="110" customFormat="1" ht="24.95" customHeight="1" x14ac:dyDescent="0.2">
      <c r="A12" s="606" t="s">
        <v>185</v>
      </c>
      <c r="B12" s="607"/>
      <c r="C12" s="607"/>
      <c r="D12" s="608"/>
      <c r="E12" s="113">
        <v>63.481034784128646</v>
      </c>
      <c r="F12" s="115">
        <v>29054</v>
      </c>
      <c r="G12" s="114">
        <v>28949</v>
      </c>
      <c r="H12" s="114">
        <v>30059</v>
      </c>
      <c r="I12" s="114">
        <v>29463</v>
      </c>
      <c r="J12" s="140">
        <v>28951</v>
      </c>
      <c r="K12" s="114">
        <v>103</v>
      </c>
      <c r="L12" s="116">
        <v>0.35577354840938136</v>
      </c>
    </row>
    <row r="13" spans="1:17" s="110" customFormat="1" ht="15" customHeight="1" x14ac:dyDescent="0.2">
      <c r="A13" s="120"/>
      <c r="B13" s="609" t="s">
        <v>107</v>
      </c>
      <c r="C13" s="609"/>
      <c r="E13" s="113">
        <v>36.518965215871354</v>
      </c>
      <c r="F13" s="115">
        <v>16714</v>
      </c>
      <c r="G13" s="114">
        <v>16724</v>
      </c>
      <c r="H13" s="114">
        <v>16978</v>
      </c>
      <c r="I13" s="114">
        <v>16609</v>
      </c>
      <c r="J13" s="140">
        <v>16423</v>
      </c>
      <c r="K13" s="114">
        <v>291</v>
      </c>
      <c r="L13" s="116">
        <v>1.7719052548255496</v>
      </c>
    </row>
    <row r="14" spans="1:17" s="110" customFormat="1" ht="24.95" customHeight="1" x14ac:dyDescent="0.2">
      <c r="A14" s="606" t="s">
        <v>186</v>
      </c>
      <c r="B14" s="607"/>
      <c r="C14" s="607"/>
      <c r="D14" s="608"/>
      <c r="E14" s="113">
        <v>9.2247858765950017</v>
      </c>
      <c r="F14" s="115">
        <v>4222</v>
      </c>
      <c r="G14" s="114">
        <v>4376</v>
      </c>
      <c r="H14" s="114">
        <v>4685</v>
      </c>
      <c r="I14" s="114">
        <v>4448</v>
      </c>
      <c r="J14" s="140">
        <v>4264</v>
      </c>
      <c r="K14" s="114">
        <v>-42</v>
      </c>
      <c r="L14" s="116">
        <v>-0.98499061913696062</v>
      </c>
    </row>
    <row r="15" spans="1:17" s="110" customFormat="1" ht="15" customHeight="1" x14ac:dyDescent="0.2">
      <c r="A15" s="120"/>
      <c r="B15" s="119"/>
      <c r="C15" s="258" t="s">
        <v>106</v>
      </c>
      <c r="E15" s="113">
        <v>61.511132164850778</v>
      </c>
      <c r="F15" s="115">
        <v>2597</v>
      </c>
      <c r="G15" s="114">
        <v>2699</v>
      </c>
      <c r="H15" s="114">
        <v>2891</v>
      </c>
      <c r="I15" s="114">
        <v>2752</v>
      </c>
      <c r="J15" s="140">
        <v>2589</v>
      </c>
      <c r="K15" s="114">
        <v>8</v>
      </c>
      <c r="L15" s="116">
        <v>0.30899961375048279</v>
      </c>
    </row>
    <row r="16" spans="1:17" s="110" customFormat="1" ht="15" customHeight="1" x14ac:dyDescent="0.2">
      <c r="A16" s="120"/>
      <c r="B16" s="119"/>
      <c r="C16" s="258" t="s">
        <v>107</v>
      </c>
      <c r="E16" s="113">
        <v>38.488867835149222</v>
      </c>
      <c r="F16" s="115">
        <v>1625</v>
      </c>
      <c r="G16" s="114">
        <v>1677</v>
      </c>
      <c r="H16" s="114">
        <v>1794</v>
      </c>
      <c r="I16" s="114">
        <v>1696</v>
      </c>
      <c r="J16" s="140">
        <v>1675</v>
      </c>
      <c r="K16" s="114">
        <v>-50</v>
      </c>
      <c r="L16" s="116">
        <v>-2.9850746268656718</v>
      </c>
    </row>
    <row r="17" spans="1:12" s="110" customFormat="1" ht="15" customHeight="1" x14ac:dyDescent="0.2">
      <c r="A17" s="120"/>
      <c r="B17" s="121" t="s">
        <v>109</v>
      </c>
      <c r="C17" s="258"/>
      <c r="E17" s="113">
        <v>68.11964691487502</v>
      </c>
      <c r="F17" s="115">
        <v>31177</v>
      </c>
      <c r="G17" s="114">
        <v>31037</v>
      </c>
      <c r="H17" s="114">
        <v>31941</v>
      </c>
      <c r="I17" s="114">
        <v>31411</v>
      </c>
      <c r="J17" s="140">
        <v>31113</v>
      </c>
      <c r="K17" s="114">
        <v>64</v>
      </c>
      <c r="L17" s="116">
        <v>0.20570179667663036</v>
      </c>
    </row>
    <row r="18" spans="1:12" s="110" customFormat="1" ht="15" customHeight="1" x14ac:dyDescent="0.2">
      <c r="A18" s="120"/>
      <c r="B18" s="119"/>
      <c r="C18" s="258" t="s">
        <v>106</v>
      </c>
      <c r="E18" s="113">
        <v>63.835519774192512</v>
      </c>
      <c r="F18" s="115">
        <v>19902</v>
      </c>
      <c r="G18" s="114">
        <v>19760</v>
      </c>
      <c r="H18" s="114">
        <v>20496</v>
      </c>
      <c r="I18" s="114">
        <v>20167</v>
      </c>
      <c r="J18" s="140">
        <v>19940</v>
      </c>
      <c r="K18" s="114">
        <v>-38</v>
      </c>
      <c r="L18" s="116">
        <v>-0.1905717151454363</v>
      </c>
    </row>
    <row r="19" spans="1:12" s="110" customFormat="1" ht="15" customHeight="1" x14ac:dyDescent="0.2">
      <c r="A19" s="120"/>
      <c r="B19" s="119"/>
      <c r="C19" s="258" t="s">
        <v>107</v>
      </c>
      <c r="E19" s="113">
        <v>36.164480225807488</v>
      </c>
      <c r="F19" s="115">
        <v>11275</v>
      </c>
      <c r="G19" s="114">
        <v>11277</v>
      </c>
      <c r="H19" s="114">
        <v>11445</v>
      </c>
      <c r="I19" s="114">
        <v>11244</v>
      </c>
      <c r="J19" s="140">
        <v>11173</v>
      </c>
      <c r="K19" s="114">
        <v>102</v>
      </c>
      <c r="L19" s="116">
        <v>0.91291506309854109</v>
      </c>
    </row>
    <row r="20" spans="1:12" s="110" customFormat="1" ht="15" customHeight="1" x14ac:dyDescent="0.2">
      <c r="A20" s="120"/>
      <c r="B20" s="121" t="s">
        <v>110</v>
      </c>
      <c r="C20" s="258"/>
      <c r="E20" s="113">
        <v>21.604614577871001</v>
      </c>
      <c r="F20" s="115">
        <v>9888</v>
      </c>
      <c r="G20" s="114">
        <v>9802</v>
      </c>
      <c r="H20" s="114">
        <v>9967</v>
      </c>
      <c r="I20" s="114">
        <v>9771</v>
      </c>
      <c r="J20" s="140">
        <v>9567</v>
      </c>
      <c r="K20" s="114">
        <v>321</v>
      </c>
      <c r="L20" s="116">
        <v>3.3552837880213233</v>
      </c>
    </row>
    <row r="21" spans="1:12" s="110" customFormat="1" ht="15" customHeight="1" x14ac:dyDescent="0.2">
      <c r="A21" s="120"/>
      <c r="B21" s="119"/>
      <c r="C21" s="258" t="s">
        <v>106</v>
      </c>
      <c r="E21" s="113">
        <v>63.106796116504853</v>
      </c>
      <c r="F21" s="115">
        <v>6240</v>
      </c>
      <c r="G21" s="114">
        <v>6193</v>
      </c>
      <c r="H21" s="114">
        <v>6381</v>
      </c>
      <c r="I21" s="114">
        <v>6249</v>
      </c>
      <c r="J21" s="140">
        <v>6134</v>
      </c>
      <c r="K21" s="114">
        <v>106</v>
      </c>
      <c r="L21" s="116">
        <v>1.7280730355396152</v>
      </c>
    </row>
    <row r="22" spans="1:12" s="110" customFormat="1" ht="15" customHeight="1" x14ac:dyDescent="0.2">
      <c r="A22" s="120"/>
      <c r="B22" s="119"/>
      <c r="C22" s="258" t="s">
        <v>107</v>
      </c>
      <c r="E22" s="113">
        <v>36.893203883495147</v>
      </c>
      <c r="F22" s="115">
        <v>3648</v>
      </c>
      <c r="G22" s="114">
        <v>3609</v>
      </c>
      <c r="H22" s="114">
        <v>3586</v>
      </c>
      <c r="I22" s="114">
        <v>3522</v>
      </c>
      <c r="J22" s="140">
        <v>3433</v>
      </c>
      <c r="K22" s="114">
        <v>215</v>
      </c>
      <c r="L22" s="116">
        <v>6.2627439557238569</v>
      </c>
    </row>
    <row r="23" spans="1:12" s="110" customFormat="1" ht="15" customHeight="1" x14ac:dyDescent="0.2">
      <c r="A23" s="120"/>
      <c r="B23" s="121" t="s">
        <v>111</v>
      </c>
      <c r="C23" s="258"/>
      <c r="E23" s="113">
        <v>1.0509526306589756</v>
      </c>
      <c r="F23" s="115">
        <v>481</v>
      </c>
      <c r="G23" s="114">
        <v>458</v>
      </c>
      <c r="H23" s="114">
        <v>444</v>
      </c>
      <c r="I23" s="114">
        <v>442</v>
      </c>
      <c r="J23" s="140">
        <v>430</v>
      </c>
      <c r="K23" s="114">
        <v>51</v>
      </c>
      <c r="L23" s="116">
        <v>11.86046511627907</v>
      </c>
    </row>
    <row r="24" spans="1:12" s="110" customFormat="1" ht="15" customHeight="1" x14ac:dyDescent="0.2">
      <c r="A24" s="120"/>
      <c r="B24" s="119"/>
      <c r="C24" s="258" t="s">
        <v>106</v>
      </c>
      <c r="E24" s="113">
        <v>65.488565488565484</v>
      </c>
      <c r="F24" s="115">
        <v>315</v>
      </c>
      <c r="G24" s="114">
        <v>297</v>
      </c>
      <c r="H24" s="114">
        <v>291</v>
      </c>
      <c r="I24" s="114">
        <v>295</v>
      </c>
      <c r="J24" s="140">
        <v>288</v>
      </c>
      <c r="K24" s="114">
        <v>27</v>
      </c>
      <c r="L24" s="116">
        <v>9.375</v>
      </c>
    </row>
    <row r="25" spans="1:12" s="110" customFormat="1" ht="15" customHeight="1" x14ac:dyDescent="0.2">
      <c r="A25" s="120"/>
      <c r="B25" s="119"/>
      <c r="C25" s="258" t="s">
        <v>107</v>
      </c>
      <c r="E25" s="113">
        <v>34.511434511434508</v>
      </c>
      <c r="F25" s="115">
        <v>166</v>
      </c>
      <c r="G25" s="114">
        <v>161</v>
      </c>
      <c r="H25" s="114">
        <v>153</v>
      </c>
      <c r="I25" s="114">
        <v>147</v>
      </c>
      <c r="J25" s="140">
        <v>142</v>
      </c>
      <c r="K25" s="114">
        <v>24</v>
      </c>
      <c r="L25" s="116">
        <v>16.901408450704224</v>
      </c>
    </row>
    <row r="26" spans="1:12" s="110" customFormat="1" ht="15" customHeight="1" x14ac:dyDescent="0.2">
      <c r="A26" s="120"/>
      <c r="C26" s="121" t="s">
        <v>187</v>
      </c>
      <c r="D26" s="110" t="s">
        <v>188</v>
      </c>
      <c r="E26" s="113">
        <v>0.30807551127425276</v>
      </c>
      <c r="F26" s="115">
        <v>141</v>
      </c>
      <c r="G26" s="114">
        <v>127</v>
      </c>
      <c r="H26" s="114">
        <v>109</v>
      </c>
      <c r="I26" s="114">
        <v>106</v>
      </c>
      <c r="J26" s="140">
        <v>109</v>
      </c>
      <c r="K26" s="114">
        <v>32</v>
      </c>
      <c r="L26" s="116">
        <v>29.357798165137616</v>
      </c>
    </row>
    <row r="27" spans="1:12" s="110" customFormat="1" ht="15" customHeight="1" x14ac:dyDescent="0.2">
      <c r="A27" s="120"/>
      <c r="B27" s="119"/>
      <c r="D27" s="259" t="s">
        <v>106</v>
      </c>
      <c r="E27" s="113">
        <v>60.283687943262414</v>
      </c>
      <c r="F27" s="115">
        <v>85</v>
      </c>
      <c r="G27" s="114">
        <v>71</v>
      </c>
      <c r="H27" s="114">
        <v>57</v>
      </c>
      <c r="I27" s="114">
        <v>62</v>
      </c>
      <c r="J27" s="140">
        <v>64</v>
      </c>
      <c r="K27" s="114">
        <v>21</v>
      </c>
      <c r="L27" s="116">
        <v>32.8125</v>
      </c>
    </row>
    <row r="28" spans="1:12" s="110" customFormat="1" ht="15" customHeight="1" x14ac:dyDescent="0.2">
      <c r="A28" s="120"/>
      <c r="B28" s="119"/>
      <c r="D28" s="259" t="s">
        <v>107</v>
      </c>
      <c r="E28" s="113">
        <v>39.716312056737586</v>
      </c>
      <c r="F28" s="115">
        <v>56</v>
      </c>
      <c r="G28" s="114">
        <v>56</v>
      </c>
      <c r="H28" s="114">
        <v>52</v>
      </c>
      <c r="I28" s="114">
        <v>44</v>
      </c>
      <c r="J28" s="140">
        <v>45</v>
      </c>
      <c r="K28" s="114">
        <v>11</v>
      </c>
      <c r="L28" s="116">
        <v>24.444444444444443</v>
      </c>
    </row>
    <row r="29" spans="1:12" s="110" customFormat="1" ht="24.95" customHeight="1" x14ac:dyDescent="0.2">
      <c r="A29" s="606" t="s">
        <v>189</v>
      </c>
      <c r="B29" s="607"/>
      <c r="C29" s="607"/>
      <c r="D29" s="608"/>
      <c r="E29" s="113">
        <v>82.149099807725918</v>
      </c>
      <c r="F29" s="115">
        <v>37598</v>
      </c>
      <c r="G29" s="114">
        <v>37797</v>
      </c>
      <c r="H29" s="114">
        <v>38727</v>
      </c>
      <c r="I29" s="114">
        <v>38160</v>
      </c>
      <c r="J29" s="140">
        <v>37663</v>
      </c>
      <c r="K29" s="114">
        <v>-65</v>
      </c>
      <c r="L29" s="116">
        <v>-0.17258317181318536</v>
      </c>
    </row>
    <row r="30" spans="1:12" s="110" customFormat="1" ht="15" customHeight="1" x14ac:dyDescent="0.2">
      <c r="A30" s="120"/>
      <c r="B30" s="119"/>
      <c r="C30" s="258" t="s">
        <v>106</v>
      </c>
      <c r="E30" s="113">
        <v>60.912814511410183</v>
      </c>
      <c r="F30" s="115">
        <v>22902</v>
      </c>
      <c r="G30" s="114">
        <v>23028</v>
      </c>
      <c r="H30" s="114">
        <v>23803</v>
      </c>
      <c r="I30" s="114">
        <v>23484</v>
      </c>
      <c r="J30" s="140">
        <v>23119</v>
      </c>
      <c r="K30" s="114">
        <v>-217</v>
      </c>
      <c r="L30" s="116">
        <v>-0.93862191271248752</v>
      </c>
    </row>
    <row r="31" spans="1:12" s="110" customFormat="1" ht="15" customHeight="1" x14ac:dyDescent="0.2">
      <c r="A31" s="120"/>
      <c r="B31" s="119"/>
      <c r="C31" s="258" t="s">
        <v>107</v>
      </c>
      <c r="E31" s="113">
        <v>39.087185488589817</v>
      </c>
      <c r="F31" s="115">
        <v>14696</v>
      </c>
      <c r="G31" s="114">
        <v>14769</v>
      </c>
      <c r="H31" s="114">
        <v>14924</v>
      </c>
      <c r="I31" s="114">
        <v>14676</v>
      </c>
      <c r="J31" s="140">
        <v>14544</v>
      </c>
      <c r="K31" s="114">
        <v>152</v>
      </c>
      <c r="L31" s="116">
        <v>1.045104510451045</v>
      </c>
    </row>
    <row r="32" spans="1:12" s="110" customFormat="1" ht="15" customHeight="1" x14ac:dyDescent="0.2">
      <c r="A32" s="120"/>
      <c r="B32" s="119" t="s">
        <v>117</v>
      </c>
      <c r="C32" s="258"/>
      <c r="E32" s="113">
        <v>17.798461807376334</v>
      </c>
      <c r="F32" s="115">
        <v>8146</v>
      </c>
      <c r="G32" s="114">
        <v>7851</v>
      </c>
      <c r="H32" s="114">
        <v>8286</v>
      </c>
      <c r="I32" s="114">
        <v>7889</v>
      </c>
      <c r="J32" s="140">
        <v>7691</v>
      </c>
      <c r="K32" s="114">
        <v>455</v>
      </c>
      <c r="L32" s="116">
        <v>5.9160057209725654</v>
      </c>
    </row>
    <row r="33" spans="1:12" s="110" customFormat="1" ht="15" customHeight="1" x14ac:dyDescent="0.2">
      <c r="A33" s="120"/>
      <c r="B33" s="119"/>
      <c r="C33" s="258" t="s">
        <v>106</v>
      </c>
      <c r="E33" s="113">
        <v>75.300761109747114</v>
      </c>
      <c r="F33" s="115">
        <v>6134</v>
      </c>
      <c r="G33" s="114">
        <v>5902</v>
      </c>
      <c r="H33" s="114">
        <v>6238</v>
      </c>
      <c r="I33" s="114">
        <v>5963</v>
      </c>
      <c r="J33" s="140">
        <v>5818</v>
      </c>
      <c r="K33" s="114">
        <v>316</v>
      </c>
      <c r="L33" s="116">
        <v>5.4314197318666206</v>
      </c>
    </row>
    <row r="34" spans="1:12" s="110" customFormat="1" ht="15" customHeight="1" x14ac:dyDescent="0.2">
      <c r="A34" s="120"/>
      <c r="B34" s="119"/>
      <c r="C34" s="258" t="s">
        <v>107</v>
      </c>
      <c r="E34" s="113">
        <v>24.699238890252886</v>
      </c>
      <c r="F34" s="115">
        <v>2012</v>
      </c>
      <c r="G34" s="114">
        <v>1949</v>
      </c>
      <c r="H34" s="114">
        <v>2048</v>
      </c>
      <c r="I34" s="114">
        <v>1926</v>
      </c>
      <c r="J34" s="140">
        <v>1873</v>
      </c>
      <c r="K34" s="114">
        <v>139</v>
      </c>
      <c r="L34" s="116">
        <v>7.4212493326214632</v>
      </c>
    </row>
    <row r="35" spans="1:12" s="110" customFormat="1" ht="24.95" customHeight="1" x14ac:dyDescent="0.2">
      <c r="A35" s="606" t="s">
        <v>190</v>
      </c>
      <c r="B35" s="607"/>
      <c r="C35" s="607"/>
      <c r="D35" s="608"/>
      <c r="E35" s="113">
        <v>75.52438384897745</v>
      </c>
      <c r="F35" s="115">
        <v>34566</v>
      </c>
      <c r="G35" s="114">
        <v>34496</v>
      </c>
      <c r="H35" s="114">
        <v>35775</v>
      </c>
      <c r="I35" s="114">
        <v>34968</v>
      </c>
      <c r="J35" s="140">
        <v>34449</v>
      </c>
      <c r="K35" s="114">
        <v>117</v>
      </c>
      <c r="L35" s="116">
        <v>0.33963250021771313</v>
      </c>
    </row>
    <row r="36" spans="1:12" s="110" customFormat="1" ht="15" customHeight="1" x14ac:dyDescent="0.2">
      <c r="A36" s="120"/>
      <c r="B36" s="119"/>
      <c r="C36" s="258" t="s">
        <v>106</v>
      </c>
      <c r="E36" s="113">
        <v>77.179887750969158</v>
      </c>
      <c r="F36" s="115">
        <v>26678</v>
      </c>
      <c r="G36" s="114">
        <v>26606</v>
      </c>
      <c r="H36" s="114">
        <v>27644</v>
      </c>
      <c r="I36" s="114">
        <v>27118</v>
      </c>
      <c r="J36" s="140">
        <v>26737</v>
      </c>
      <c r="K36" s="114">
        <v>-59</v>
      </c>
      <c r="L36" s="116">
        <v>-0.22066798818117217</v>
      </c>
    </row>
    <row r="37" spans="1:12" s="110" customFormat="1" ht="15" customHeight="1" x14ac:dyDescent="0.2">
      <c r="A37" s="120"/>
      <c r="B37" s="119"/>
      <c r="C37" s="258" t="s">
        <v>107</v>
      </c>
      <c r="E37" s="113">
        <v>22.820112249030839</v>
      </c>
      <c r="F37" s="115">
        <v>7888</v>
      </c>
      <c r="G37" s="114">
        <v>7890</v>
      </c>
      <c r="H37" s="114">
        <v>8131</v>
      </c>
      <c r="I37" s="114">
        <v>7850</v>
      </c>
      <c r="J37" s="140">
        <v>7712</v>
      </c>
      <c r="K37" s="114">
        <v>176</v>
      </c>
      <c r="L37" s="116">
        <v>2.2821576763485476</v>
      </c>
    </row>
    <row r="38" spans="1:12" s="110" customFormat="1" ht="15" customHeight="1" x14ac:dyDescent="0.2">
      <c r="A38" s="120"/>
      <c r="B38" s="119" t="s">
        <v>182</v>
      </c>
      <c r="C38" s="258"/>
      <c r="E38" s="113">
        <v>24.47561615102255</v>
      </c>
      <c r="F38" s="115">
        <v>11202</v>
      </c>
      <c r="G38" s="114">
        <v>11177</v>
      </c>
      <c r="H38" s="114">
        <v>11262</v>
      </c>
      <c r="I38" s="114">
        <v>11104</v>
      </c>
      <c r="J38" s="140">
        <v>10925</v>
      </c>
      <c r="K38" s="114">
        <v>277</v>
      </c>
      <c r="L38" s="116">
        <v>2.5354691075514872</v>
      </c>
    </row>
    <row r="39" spans="1:12" s="110" customFormat="1" ht="15" customHeight="1" x14ac:dyDescent="0.2">
      <c r="A39" s="120"/>
      <c r="B39" s="119"/>
      <c r="C39" s="258" t="s">
        <v>106</v>
      </c>
      <c r="E39" s="113">
        <v>21.210498125334762</v>
      </c>
      <c r="F39" s="115">
        <v>2376</v>
      </c>
      <c r="G39" s="114">
        <v>2343</v>
      </c>
      <c r="H39" s="114">
        <v>2415</v>
      </c>
      <c r="I39" s="114">
        <v>2345</v>
      </c>
      <c r="J39" s="140">
        <v>2214</v>
      </c>
      <c r="K39" s="114">
        <v>162</v>
      </c>
      <c r="L39" s="116">
        <v>7.3170731707317076</v>
      </c>
    </row>
    <row r="40" spans="1:12" s="110" customFormat="1" ht="15" customHeight="1" x14ac:dyDescent="0.2">
      <c r="A40" s="120"/>
      <c r="B40" s="119"/>
      <c r="C40" s="258" t="s">
        <v>107</v>
      </c>
      <c r="E40" s="113">
        <v>78.789501874665234</v>
      </c>
      <c r="F40" s="115">
        <v>8826</v>
      </c>
      <c r="G40" s="114">
        <v>8834</v>
      </c>
      <c r="H40" s="114">
        <v>8847</v>
      </c>
      <c r="I40" s="114">
        <v>8759</v>
      </c>
      <c r="J40" s="140">
        <v>8711</v>
      </c>
      <c r="K40" s="114">
        <v>115</v>
      </c>
      <c r="L40" s="116">
        <v>1.3201699001262772</v>
      </c>
    </row>
    <row r="41" spans="1:12" s="110" customFormat="1" ht="24.75" customHeight="1" x14ac:dyDescent="0.2">
      <c r="A41" s="606" t="s">
        <v>520</v>
      </c>
      <c r="B41" s="607"/>
      <c r="C41" s="607"/>
      <c r="D41" s="608"/>
      <c r="E41" s="113">
        <v>3.6641321447299422</v>
      </c>
      <c r="F41" s="115">
        <v>1677</v>
      </c>
      <c r="G41" s="114">
        <v>1842</v>
      </c>
      <c r="H41" s="114">
        <v>1860</v>
      </c>
      <c r="I41" s="114">
        <v>1406</v>
      </c>
      <c r="J41" s="140">
        <v>1654</v>
      </c>
      <c r="K41" s="114">
        <v>23</v>
      </c>
      <c r="L41" s="116">
        <v>1.3905683192261185</v>
      </c>
    </row>
    <row r="42" spans="1:12" s="110" customFormat="1" ht="15" customHeight="1" x14ac:dyDescent="0.2">
      <c r="A42" s="120"/>
      <c r="B42" s="119"/>
      <c r="C42" s="258" t="s">
        <v>106</v>
      </c>
      <c r="E42" s="113">
        <v>62.313655336911154</v>
      </c>
      <c r="F42" s="115">
        <v>1045</v>
      </c>
      <c r="G42" s="114">
        <v>1171</v>
      </c>
      <c r="H42" s="114">
        <v>1192</v>
      </c>
      <c r="I42" s="114">
        <v>909</v>
      </c>
      <c r="J42" s="140">
        <v>1059</v>
      </c>
      <c r="K42" s="114">
        <v>-14</v>
      </c>
      <c r="L42" s="116">
        <v>-1.3220018885741265</v>
      </c>
    </row>
    <row r="43" spans="1:12" s="110" customFormat="1" ht="15" customHeight="1" x14ac:dyDescent="0.2">
      <c r="A43" s="123"/>
      <c r="B43" s="124"/>
      <c r="C43" s="260" t="s">
        <v>107</v>
      </c>
      <c r="D43" s="261"/>
      <c r="E43" s="125">
        <v>37.686344663088846</v>
      </c>
      <c r="F43" s="143">
        <v>632</v>
      </c>
      <c r="G43" s="144">
        <v>671</v>
      </c>
      <c r="H43" s="144">
        <v>668</v>
      </c>
      <c r="I43" s="144">
        <v>497</v>
      </c>
      <c r="J43" s="145">
        <v>595</v>
      </c>
      <c r="K43" s="144">
        <v>37</v>
      </c>
      <c r="L43" s="146">
        <v>6.2184873949579833</v>
      </c>
    </row>
    <row r="44" spans="1:12" s="110" customFormat="1" ht="45.75" customHeight="1" x14ac:dyDescent="0.2">
      <c r="A44" s="606" t="s">
        <v>191</v>
      </c>
      <c r="B44" s="607"/>
      <c r="C44" s="607"/>
      <c r="D44" s="608"/>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6" t="s">
        <v>521</v>
      </c>
      <c r="B47" s="610"/>
      <c r="C47" s="610"/>
      <c r="D47" s="611"/>
      <c r="E47" s="113">
        <v>9.1767173571054017E-2</v>
      </c>
      <c r="F47" s="115">
        <v>42</v>
      </c>
      <c r="G47" s="114">
        <v>42</v>
      </c>
      <c r="H47" s="114">
        <v>38</v>
      </c>
      <c r="I47" s="114">
        <v>49</v>
      </c>
      <c r="J47" s="140">
        <v>51</v>
      </c>
      <c r="K47" s="114">
        <v>-9</v>
      </c>
      <c r="L47" s="116">
        <v>-17.647058823529413</v>
      </c>
    </row>
    <row r="48" spans="1:12" s="110" customFormat="1" ht="15" customHeight="1" x14ac:dyDescent="0.2">
      <c r="A48" s="120"/>
      <c r="B48" s="119"/>
      <c r="C48" s="258" t="s">
        <v>106</v>
      </c>
      <c r="E48" s="113">
        <v>28.571428571428573</v>
      </c>
      <c r="F48" s="115">
        <v>12</v>
      </c>
      <c r="G48" s="114">
        <v>12</v>
      </c>
      <c r="H48" s="114">
        <v>12</v>
      </c>
      <c r="I48" s="114">
        <v>17</v>
      </c>
      <c r="J48" s="140">
        <v>18</v>
      </c>
      <c r="K48" s="114">
        <v>-6</v>
      </c>
      <c r="L48" s="116">
        <v>-33.333333333333336</v>
      </c>
    </row>
    <row r="49" spans="1:12" s="110" customFormat="1" ht="15" customHeight="1" x14ac:dyDescent="0.2">
      <c r="A49" s="123"/>
      <c r="B49" s="124"/>
      <c r="C49" s="260" t="s">
        <v>107</v>
      </c>
      <c r="D49" s="261"/>
      <c r="E49" s="125">
        <v>71.428571428571431</v>
      </c>
      <c r="F49" s="143">
        <v>30</v>
      </c>
      <c r="G49" s="144">
        <v>30</v>
      </c>
      <c r="H49" s="144">
        <v>26</v>
      </c>
      <c r="I49" s="144">
        <v>32</v>
      </c>
      <c r="J49" s="145">
        <v>33</v>
      </c>
      <c r="K49" s="144">
        <v>-3</v>
      </c>
      <c r="L49" s="146">
        <v>-9.0909090909090917</v>
      </c>
    </row>
    <row r="50" spans="1:12" s="110" customFormat="1" ht="24.95" customHeight="1" x14ac:dyDescent="0.2">
      <c r="A50" s="612" t="s">
        <v>192</v>
      </c>
      <c r="B50" s="613"/>
      <c r="C50" s="613"/>
      <c r="D50" s="614"/>
      <c r="E50" s="262">
        <v>13.568432092291557</v>
      </c>
      <c r="F50" s="263">
        <v>6210</v>
      </c>
      <c r="G50" s="264">
        <v>6292</v>
      </c>
      <c r="H50" s="264">
        <v>6582</v>
      </c>
      <c r="I50" s="264">
        <v>6333</v>
      </c>
      <c r="J50" s="265">
        <v>6121</v>
      </c>
      <c r="K50" s="263">
        <v>89</v>
      </c>
      <c r="L50" s="266">
        <v>1.4540107825518707</v>
      </c>
    </row>
    <row r="51" spans="1:12" s="110" customFormat="1" ht="15" customHeight="1" x14ac:dyDescent="0.2">
      <c r="A51" s="120"/>
      <c r="B51" s="119"/>
      <c r="C51" s="258" t="s">
        <v>106</v>
      </c>
      <c r="E51" s="113">
        <v>62.689210950080515</v>
      </c>
      <c r="F51" s="115">
        <v>3893</v>
      </c>
      <c r="G51" s="114">
        <v>3894</v>
      </c>
      <c r="H51" s="114">
        <v>4100</v>
      </c>
      <c r="I51" s="114">
        <v>3969</v>
      </c>
      <c r="J51" s="140">
        <v>3793</v>
      </c>
      <c r="K51" s="114">
        <v>100</v>
      </c>
      <c r="L51" s="116">
        <v>2.6364355391510679</v>
      </c>
    </row>
    <row r="52" spans="1:12" s="110" customFormat="1" ht="15" customHeight="1" x14ac:dyDescent="0.2">
      <c r="A52" s="120"/>
      <c r="B52" s="119"/>
      <c r="C52" s="258" t="s">
        <v>107</v>
      </c>
      <c r="E52" s="113">
        <v>37.310789049919485</v>
      </c>
      <c r="F52" s="115">
        <v>2317</v>
      </c>
      <c r="G52" s="114">
        <v>2398</v>
      </c>
      <c r="H52" s="114">
        <v>2482</v>
      </c>
      <c r="I52" s="114">
        <v>2364</v>
      </c>
      <c r="J52" s="140">
        <v>2328</v>
      </c>
      <c r="K52" s="114">
        <v>-11</v>
      </c>
      <c r="L52" s="116">
        <v>-0.47250859106529208</v>
      </c>
    </row>
    <row r="53" spans="1:12" s="110" customFormat="1" ht="15" customHeight="1" x14ac:dyDescent="0.2">
      <c r="A53" s="120"/>
      <c r="B53" s="119"/>
      <c r="C53" s="258" t="s">
        <v>187</v>
      </c>
      <c r="D53" s="110" t="s">
        <v>193</v>
      </c>
      <c r="E53" s="113">
        <v>19.516908212560388</v>
      </c>
      <c r="F53" s="115">
        <v>1212</v>
      </c>
      <c r="G53" s="114">
        <v>1368</v>
      </c>
      <c r="H53" s="114">
        <v>1396</v>
      </c>
      <c r="I53" s="114">
        <v>1049</v>
      </c>
      <c r="J53" s="140">
        <v>1158</v>
      </c>
      <c r="K53" s="114">
        <v>54</v>
      </c>
      <c r="L53" s="116">
        <v>4.6632124352331603</v>
      </c>
    </row>
    <row r="54" spans="1:12" s="110" customFormat="1" ht="15" customHeight="1" x14ac:dyDescent="0.2">
      <c r="A54" s="120"/>
      <c r="B54" s="119"/>
      <c r="D54" s="267" t="s">
        <v>194</v>
      </c>
      <c r="E54" s="113">
        <v>66.914191419141915</v>
      </c>
      <c r="F54" s="115">
        <v>811</v>
      </c>
      <c r="G54" s="114">
        <v>908</v>
      </c>
      <c r="H54" s="114">
        <v>936</v>
      </c>
      <c r="I54" s="114">
        <v>701</v>
      </c>
      <c r="J54" s="140">
        <v>760</v>
      </c>
      <c r="K54" s="114">
        <v>51</v>
      </c>
      <c r="L54" s="116">
        <v>6.7105263157894735</v>
      </c>
    </row>
    <row r="55" spans="1:12" s="110" customFormat="1" ht="15" customHeight="1" x14ac:dyDescent="0.2">
      <c r="A55" s="120"/>
      <c r="B55" s="119"/>
      <c r="D55" s="267" t="s">
        <v>195</v>
      </c>
      <c r="E55" s="113">
        <v>33.085808580858085</v>
      </c>
      <c r="F55" s="115">
        <v>401</v>
      </c>
      <c r="G55" s="114">
        <v>460</v>
      </c>
      <c r="H55" s="114">
        <v>460</v>
      </c>
      <c r="I55" s="114">
        <v>348</v>
      </c>
      <c r="J55" s="140">
        <v>398</v>
      </c>
      <c r="K55" s="114">
        <v>3</v>
      </c>
      <c r="L55" s="116">
        <v>0.75376884422110557</v>
      </c>
    </row>
    <row r="56" spans="1:12" s="110" customFormat="1" ht="15" customHeight="1" x14ac:dyDescent="0.2">
      <c r="A56" s="120"/>
      <c r="B56" s="119" t="s">
        <v>196</v>
      </c>
      <c r="C56" s="258"/>
      <c r="E56" s="113">
        <v>67.520975353959102</v>
      </c>
      <c r="F56" s="115">
        <v>30903</v>
      </c>
      <c r="G56" s="114">
        <v>30866</v>
      </c>
      <c r="H56" s="114">
        <v>31677</v>
      </c>
      <c r="I56" s="114">
        <v>31338</v>
      </c>
      <c r="J56" s="140">
        <v>31002</v>
      </c>
      <c r="K56" s="114">
        <v>-99</v>
      </c>
      <c r="L56" s="116">
        <v>-0.31933423650087089</v>
      </c>
    </row>
    <row r="57" spans="1:12" s="110" customFormat="1" ht="15" customHeight="1" x14ac:dyDescent="0.2">
      <c r="A57" s="120"/>
      <c r="B57" s="119"/>
      <c r="C57" s="258" t="s">
        <v>106</v>
      </c>
      <c r="E57" s="113">
        <v>63.637834514448436</v>
      </c>
      <c r="F57" s="115">
        <v>19666</v>
      </c>
      <c r="G57" s="114">
        <v>19656</v>
      </c>
      <c r="H57" s="114">
        <v>20354</v>
      </c>
      <c r="I57" s="114">
        <v>20144</v>
      </c>
      <c r="J57" s="140">
        <v>19902</v>
      </c>
      <c r="K57" s="114">
        <v>-236</v>
      </c>
      <c r="L57" s="116">
        <v>-1.1858104713094162</v>
      </c>
    </row>
    <row r="58" spans="1:12" s="110" customFormat="1" ht="15" customHeight="1" x14ac:dyDescent="0.2">
      <c r="A58" s="120"/>
      <c r="B58" s="119"/>
      <c r="C58" s="258" t="s">
        <v>107</v>
      </c>
      <c r="E58" s="113">
        <v>36.362165485551564</v>
      </c>
      <c r="F58" s="115">
        <v>11237</v>
      </c>
      <c r="G58" s="114">
        <v>11210</v>
      </c>
      <c r="H58" s="114">
        <v>11323</v>
      </c>
      <c r="I58" s="114">
        <v>11194</v>
      </c>
      <c r="J58" s="140">
        <v>11100</v>
      </c>
      <c r="K58" s="114">
        <v>137</v>
      </c>
      <c r="L58" s="116">
        <v>1.2342342342342343</v>
      </c>
    </row>
    <row r="59" spans="1:12" s="110" customFormat="1" ht="15" customHeight="1" x14ac:dyDescent="0.2">
      <c r="A59" s="120"/>
      <c r="B59" s="119"/>
      <c r="C59" s="258" t="s">
        <v>105</v>
      </c>
      <c r="D59" s="110" t="s">
        <v>197</v>
      </c>
      <c r="E59" s="113">
        <v>92.706209753098406</v>
      </c>
      <c r="F59" s="115">
        <v>28649</v>
      </c>
      <c r="G59" s="114">
        <v>28618</v>
      </c>
      <c r="H59" s="114">
        <v>29385</v>
      </c>
      <c r="I59" s="114">
        <v>29067</v>
      </c>
      <c r="J59" s="140">
        <v>28777</v>
      </c>
      <c r="K59" s="114">
        <v>-128</v>
      </c>
      <c r="L59" s="116">
        <v>-0.4447996664002502</v>
      </c>
    </row>
    <row r="60" spans="1:12" s="110" customFormat="1" ht="15" customHeight="1" x14ac:dyDescent="0.2">
      <c r="A60" s="120"/>
      <c r="B60" s="119"/>
      <c r="C60" s="258"/>
      <c r="D60" s="267" t="s">
        <v>198</v>
      </c>
      <c r="E60" s="113">
        <v>62.571119410799682</v>
      </c>
      <c r="F60" s="115">
        <v>17926</v>
      </c>
      <c r="G60" s="114">
        <v>17920</v>
      </c>
      <c r="H60" s="114">
        <v>18575</v>
      </c>
      <c r="I60" s="114">
        <v>18377</v>
      </c>
      <c r="J60" s="140">
        <v>18175</v>
      </c>
      <c r="K60" s="114">
        <v>-249</v>
      </c>
      <c r="L60" s="116">
        <v>-1.3700137551581844</v>
      </c>
    </row>
    <row r="61" spans="1:12" s="110" customFormat="1" ht="15" customHeight="1" x14ac:dyDescent="0.2">
      <c r="A61" s="120"/>
      <c r="B61" s="119"/>
      <c r="C61" s="258"/>
      <c r="D61" s="267" t="s">
        <v>199</v>
      </c>
      <c r="E61" s="113">
        <v>37.428880589200318</v>
      </c>
      <c r="F61" s="115">
        <v>10723</v>
      </c>
      <c r="G61" s="114">
        <v>10698</v>
      </c>
      <c r="H61" s="114">
        <v>10810</v>
      </c>
      <c r="I61" s="114">
        <v>10690</v>
      </c>
      <c r="J61" s="140">
        <v>10602</v>
      </c>
      <c r="K61" s="114">
        <v>121</v>
      </c>
      <c r="L61" s="116">
        <v>1.1412940954536879</v>
      </c>
    </row>
    <row r="62" spans="1:12" s="110" customFormat="1" ht="15" customHeight="1" x14ac:dyDescent="0.2">
      <c r="A62" s="120"/>
      <c r="B62" s="119"/>
      <c r="C62" s="258"/>
      <c r="D62" s="258" t="s">
        <v>200</v>
      </c>
      <c r="E62" s="113">
        <v>7.2937902469015956</v>
      </c>
      <c r="F62" s="115">
        <v>2254</v>
      </c>
      <c r="G62" s="114">
        <v>2248</v>
      </c>
      <c r="H62" s="114">
        <v>2292</v>
      </c>
      <c r="I62" s="114">
        <v>2271</v>
      </c>
      <c r="J62" s="140">
        <v>2225</v>
      </c>
      <c r="K62" s="114">
        <v>29</v>
      </c>
      <c r="L62" s="116">
        <v>1.303370786516854</v>
      </c>
    </row>
    <row r="63" spans="1:12" s="110" customFormat="1" ht="15" customHeight="1" x14ac:dyDescent="0.2">
      <c r="A63" s="120"/>
      <c r="B63" s="119"/>
      <c r="C63" s="258"/>
      <c r="D63" s="267" t="s">
        <v>198</v>
      </c>
      <c r="E63" s="113">
        <v>77.196095829636207</v>
      </c>
      <c r="F63" s="115">
        <v>1740</v>
      </c>
      <c r="G63" s="114">
        <v>1736</v>
      </c>
      <c r="H63" s="114">
        <v>1779</v>
      </c>
      <c r="I63" s="114">
        <v>1767</v>
      </c>
      <c r="J63" s="140">
        <v>1727</v>
      </c>
      <c r="K63" s="114">
        <v>13</v>
      </c>
      <c r="L63" s="116">
        <v>0.75275043427909671</v>
      </c>
    </row>
    <row r="64" spans="1:12" s="110" customFormat="1" ht="15" customHeight="1" x14ac:dyDescent="0.2">
      <c r="A64" s="120"/>
      <c r="B64" s="119"/>
      <c r="C64" s="258"/>
      <c r="D64" s="267" t="s">
        <v>199</v>
      </c>
      <c r="E64" s="113">
        <v>22.803904170363797</v>
      </c>
      <c r="F64" s="115">
        <v>514</v>
      </c>
      <c r="G64" s="114">
        <v>512</v>
      </c>
      <c r="H64" s="114">
        <v>513</v>
      </c>
      <c r="I64" s="114">
        <v>504</v>
      </c>
      <c r="J64" s="140">
        <v>498</v>
      </c>
      <c r="K64" s="114">
        <v>16</v>
      </c>
      <c r="L64" s="116">
        <v>3.2128514056224899</v>
      </c>
    </row>
    <row r="65" spans="1:12" s="110" customFormat="1" ht="15" customHeight="1" x14ac:dyDescent="0.2">
      <c r="A65" s="120"/>
      <c r="B65" s="119" t="s">
        <v>201</v>
      </c>
      <c r="C65" s="258"/>
      <c r="E65" s="113">
        <v>10.142457612305542</v>
      </c>
      <c r="F65" s="115">
        <v>4642</v>
      </c>
      <c r="G65" s="114">
        <v>4585</v>
      </c>
      <c r="H65" s="114">
        <v>4568</v>
      </c>
      <c r="I65" s="114">
        <v>4463</v>
      </c>
      <c r="J65" s="140">
        <v>4320</v>
      </c>
      <c r="K65" s="114">
        <v>322</v>
      </c>
      <c r="L65" s="116">
        <v>7.4537037037037033</v>
      </c>
    </row>
    <row r="66" spans="1:12" s="110" customFormat="1" ht="15" customHeight="1" x14ac:dyDescent="0.2">
      <c r="A66" s="120"/>
      <c r="B66" s="119"/>
      <c r="C66" s="258" t="s">
        <v>106</v>
      </c>
      <c r="E66" s="113">
        <v>61.115898319689791</v>
      </c>
      <c r="F66" s="115">
        <v>2837</v>
      </c>
      <c r="G66" s="114">
        <v>2810</v>
      </c>
      <c r="H66" s="114">
        <v>2819</v>
      </c>
      <c r="I66" s="114">
        <v>2734</v>
      </c>
      <c r="J66" s="140">
        <v>2649</v>
      </c>
      <c r="K66" s="114">
        <v>188</v>
      </c>
      <c r="L66" s="116">
        <v>7.0970177425443568</v>
      </c>
    </row>
    <row r="67" spans="1:12" s="110" customFormat="1" ht="15" customHeight="1" x14ac:dyDescent="0.2">
      <c r="A67" s="120"/>
      <c r="B67" s="119"/>
      <c r="C67" s="258" t="s">
        <v>107</v>
      </c>
      <c r="E67" s="113">
        <v>38.884101680310209</v>
      </c>
      <c r="F67" s="115">
        <v>1805</v>
      </c>
      <c r="G67" s="114">
        <v>1775</v>
      </c>
      <c r="H67" s="114">
        <v>1749</v>
      </c>
      <c r="I67" s="114">
        <v>1729</v>
      </c>
      <c r="J67" s="140">
        <v>1671</v>
      </c>
      <c r="K67" s="114">
        <v>134</v>
      </c>
      <c r="L67" s="116">
        <v>8.0191502094554163</v>
      </c>
    </row>
    <row r="68" spans="1:12" s="110" customFormat="1" ht="15" customHeight="1" x14ac:dyDescent="0.2">
      <c r="A68" s="120"/>
      <c r="B68" s="119"/>
      <c r="C68" s="258" t="s">
        <v>105</v>
      </c>
      <c r="D68" s="110" t="s">
        <v>202</v>
      </c>
      <c r="E68" s="113">
        <v>18.741921585523482</v>
      </c>
      <c r="F68" s="115">
        <v>870</v>
      </c>
      <c r="G68" s="114">
        <v>855</v>
      </c>
      <c r="H68" s="114">
        <v>856</v>
      </c>
      <c r="I68" s="114">
        <v>826</v>
      </c>
      <c r="J68" s="140">
        <v>747</v>
      </c>
      <c r="K68" s="114">
        <v>123</v>
      </c>
      <c r="L68" s="116">
        <v>16.46586345381526</v>
      </c>
    </row>
    <row r="69" spans="1:12" s="110" customFormat="1" ht="15" customHeight="1" x14ac:dyDescent="0.2">
      <c r="A69" s="120"/>
      <c r="B69" s="119"/>
      <c r="C69" s="258"/>
      <c r="D69" s="267" t="s">
        <v>198</v>
      </c>
      <c r="E69" s="113">
        <v>54.712643678160923</v>
      </c>
      <c r="F69" s="115">
        <v>476</v>
      </c>
      <c r="G69" s="114">
        <v>475</v>
      </c>
      <c r="H69" s="114">
        <v>487</v>
      </c>
      <c r="I69" s="114">
        <v>465</v>
      </c>
      <c r="J69" s="140">
        <v>421</v>
      </c>
      <c r="K69" s="114">
        <v>55</v>
      </c>
      <c r="L69" s="116">
        <v>13.064133016627078</v>
      </c>
    </row>
    <row r="70" spans="1:12" s="110" customFormat="1" ht="15" customHeight="1" x14ac:dyDescent="0.2">
      <c r="A70" s="120"/>
      <c r="B70" s="119"/>
      <c r="C70" s="258"/>
      <c r="D70" s="267" t="s">
        <v>199</v>
      </c>
      <c r="E70" s="113">
        <v>45.287356321839077</v>
      </c>
      <c r="F70" s="115">
        <v>394</v>
      </c>
      <c r="G70" s="114">
        <v>380</v>
      </c>
      <c r="H70" s="114">
        <v>369</v>
      </c>
      <c r="I70" s="114">
        <v>361</v>
      </c>
      <c r="J70" s="140">
        <v>326</v>
      </c>
      <c r="K70" s="114">
        <v>68</v>
      </c>
      <c r="L70" s="116">
        <v>20.858895705521473</v>
      </c>
    </row>
    <row r="71" spans="1:12" s="110" customFormat="1" ht="15" customHeight="1" x14ac:dyDescent="0.2">
      <c r="A71" s="120"/>
      <c r="B71" s="119"/>
      <c r="C71" s="258"/>
      <c r="D71" s="110" t="s">
        <v>203</v>
      </c>
      <c r="E71" s="113">
        <v>75.613959500215429</v>
      </c>
      <c r="F71" s="115">
        <v>3510</v>
      </c>
      <c r="G71" s="114">
        <v>3474</v>
      </c>
      <c r="H71" s="114">
        <v>3460</v>
      </c>
      <c r="I71" s="114">
        <v>3395</v>
      </c>
      <c r="J71" s="140">
        <v>3344</v>
      </c>
      <c r="K71" s="114">
        <v>166</v>
      </c>
      <c r="L71" s="116">
        <v>4.964114832535885</v>
      </c>
    </row>
    <row r="72" spans="1:12" s="110" customFormat="1" ht="15" customHeight="1" x14ac:dyDescent="0.2">
      <c r="A72" s="120"/>
      <c r="B72" s="119"/>
      <c r="C72" s="258"/>
      <c r="D72" s="267" t="s">
        <v>198</v>
      </c>
      <c r="E72" s="113">
        <v>62.279202279202281</v>
      </c>
      <c r="F72" s="115">
        <v>2186</v>
      </c>
      <c r="G72" s="114">
        <v>2167</v>
      </c>
      <c r="H72" s="114">
        <v>2163</v>
      </c>
      <c r="I72" s="114">
        <v>2109</v>
      </c>
      <c r="J72" s="140">
        <v>2082</v>
      </c>
      <c r="K72" s="114">
        <v>104</v>
      </c>
      <c r="L72" s="116">
        <v>4.9951969260326612</v>
      </c>
    </row>
    <row r="73" spans="1:12" s="110" customFormat="1" ht="15" customHeight="1" x14ac:dyDescent="0.2">
      <c r="A73" s="120"/>
      <c r="B73" s="119"/>
      <c r="C73" s="258"/>
      <c r="D73" s="267" t="s">
        <v>199</v>
      </c>
      <c r="E73" s="113">
        <v>37.720797720797719</v>
      </c>
      <c r="F73" s="115">
        <v>1324</v>
      </c>
      <c r="G73" s="114">
        <v>1307</v>
      </c>
      <c r="H73" s="114">
        <v>1297</v>
      </c>
      <c r="I73" s="114">
        <v>1286</v>
      </c>
      <c r="J73" s="140">
        <v>1262</v>
      </c>
      <c r="K73" s="114">
        <v>62</v>
      </c>
      <c r="L73" s="116">
        <v>4.9128367670364499</v>
      </c>
    </row>
    <row r="74" spans="1:12" s="110" customFormat="1" ht="15" customHeight="1" x14ac:dyDescent="0.2">
      <c r="A74" s="120"/>
      <c r="B74" s="119"/>
      <c r="C74" s="258"/>
      <c r="D74" s="110" t="s">
        <v>204</v>
      </c>
      <c r="E74" s="113">
        <v>5.6441189142610941</v>
      </c>
      <c r="F74" s="115">
        <v>262</v>
      </c>
      <c r="G74" s="114">
        <v>256</v>
      </c>
      <c r="H74" s="114">
        <v>252</v>
      </c>
      <c r="I74" s="114">
        <v>242</v>
      </c>
      <c r="J74" s="140">
        <v>229</v>
      </c>
      <c r="K74" s="114">
        <v>33</v>
      </c>
      <c r="L74" s="116">
        <v>14.410480349344978</v>
      </c>
    </row>
    <row r="75" spans="1:12" s="110" customFormat="1" ht="15" customHeight="1" x14ac:dyDescent="0.2">
      <c r="A75" s="120"/>
      <c r="B75" s="119"/>
      <c r="C75" s="258"/>
      <c r="D75" s="267" t="s">
        <v>198</v>
      </c>
      <c r="E75" s="113">
        <v>66.793893129770993</v>
      </c>
      <c r="F75" s="115">
        <v>175</v>
      </c>
      <c r="G75" s="114">
        <v>168</v>
      </c>
      <c r="H75" s="114">
        <v>169</v>
      </c>
      <c r="I75" s="114">
        <v>160</v>
      </c>
      <c r="J75" s="140">
        <v>146</v>
      </c>
      <c r="K75" s="114">
        <v>29</v>
      </c>
      <c r="L75" s="116">
        <v>19.863013698630137</v>
      </c>
    </row>
    <row r="76" spans="1:12" s="110" customFormat="1" ht="15" customHeight="1" x14ac:dyDescent="0.2">
      <c r="A76" s="120"/>
      <c r="B76" s="119"/>
      <c r="C76" s="258"/>
      <c r="D76" s="267" t="s">
        <v>199</v>
      </c>
      <c r="E76" s="113">
        <v>33.206106870229007</v>
      </c>
      <c r="F76" s="115">
        <v>87</v>
      </c>
      <c r="G76" s="114">
        <v>88</v>
      </c>
      <c r="H76" s="114">
        <v>83</v>
      </c>
      <c r="I76" s="114">
        <v>82</v>
      </c>
      <c r="J76" s="140">
        <v>83</v>
      </c>
      <c r="K76" s="114">
        <v>4</v>
      </c>
      <c r="L76" s="116">
        <v>4.8192771084337354</v>
      </c>
    </row>
    <row r="77" spans="1:12" s="110" customFormat="1" ht="15" customHeight="1" x14ac:dyDescent="0.2">
      <c r="A77" s="533"/>
      <c r="B77" s="119" t="s">
        <v>205</v>
      </c>
      <c r="C77" s="268"/>
      <c r="D77" s="182"/>
      <c r="E77" s="113">
        <v>8.7681349414438028</v>
      </c>
      <c r="F77" s="115">
        <v>4013</v>
      </c>
      <c r="G77" s="114">
        <v>3930</v>
      </c>
      <c r="H77" s="114">
        <v>4210</v>
      </c>
      <c r="I77" s="114">
        <v>3938</v>
      </c>
      <c r="J77" s="140">
        <v>3931</v>
      </c>
      <c r="K77" s="114">
        <v>82</v>
      </c>
      <c r="L77" s="116">
        <v>2.0859832103790383</v>
      </c>
    </row>
    <row r="78" spans="1:12" s="110" customFormat="1" ht="15" customHeight="1" x14ac:dyDescent="0.2">
      <c r="A78" s="120"/>
      <c r="B78" s="119"/>
      <c r="C78" s="268" t="s">
        <v>106</v>
      </c>
      <c r="D78" s="182"/>
      <c r="E78" s="113">
        <v>66.234737104410669</v>
      </c>
      <c r="F78" s="115">
        <v>2658</v>
      </c>
      <c r="G78" s="114">
        <v>2589</v>
      </c>
      <c r="H78" s="114">
        <v>2786</v>
      </c>
      <c r="I78" s="114">
        <v>2616</v>
      </c>
      <c r="J78" s="140">
        <v>2607</v>
      </c>
      <c r="K78" s="114">
        <v>51</v>
      </c>
      <c r="L78" s="116">
        <v>1.9562715765247412</v>
      </c>
    </row>
    <row r="79" spans="1:12" s="110" customFormat="1" ht="15" customHeight="1" x14ac:dyDescent="0.2">
      <c r="A79" s="123"/>
      <c r="B79" s="124"/>
      <c r="C79" s="260" t="s">
        <v>107</v>
      </c>
      <c r="D79" s="261"/>
      <c r="E79" s="125">
        <v>33.765262895589338</v>
      </c>
      <c r="F79" s="143">
        <v>1355</v>
      </c>
      <c r="G79" s="144">
        <v>1341</v>
      </c>
      <c r="H79" s="144">
        <v>1424</v>
      </c>
      <c r="I79" s="144">
        <v>1322</v>
      </c>
      <c r="J79" s="145">
        <v>1324</v>
      </c>
      <c r="K79" s="144">
        <v>31</v>
      </c>
      <c r="L79" s="146">
        <v>2.3413897280966767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45768</v>
      </c>
      <c r="E11" s="114">
        <v>45673</v>
      </c>
      <c r="F11" s="114">
        <v>47037</v>
      </c>
      <c r="G11" s="114">
        <v>46072</v>
      </c>
      <c r="H11" s="140">
        <v>45374</v>
      </c>
      <c r="I11" s="115">
        <v>394</v>
      </c>
      <c r="J11" s="116">
        <v>0.86833869616961257</v>
      </c>
    </row>
    <row r="12" spans="1:15" s="110" customFormat="1" ht="24.95" customHeight="1" x14ac:dyDescent="0.2">
      <c r="A12" s="193" t="s">
        <v>132</v>
      </c>
      <c r="B12" s="194" t="s">
        <v>133</v>
      </c>
      <c r="C12" s="113" t="s">
        <v>513</v>
      </c>
      <c r="D12" s="115" t="s">
        <v>513</v>
      </c>
      <c r="E12" s="114" t="s">
        <v>513</v>
      </c>
      <c r="F12" s="114">
        <v>641</v>
      </c>
      <c r="G12" s="114">
        <v>480</v>
      </c>
      <c r="H12" s="140">
        <v>424</v>
      </c>
      <c r="I12" s="115" t="s">
        <v>513</v>
      </c>
      <c r="J12" s="116" t="s">
        <v>513</v>
      </c>
    </row>
    <row r="13" spans="1:15" s="110" customFormat="1" ht="24.95" customHeight="1" x14ac:dyDescent="0.2">
      <c r="A13" s="193" t="s">
        <v>134</v>
      </c>
      <c r="B13" s="199" t="s">
        <v>214</v>
      </c>
      <c r="C13" s="113" t="s">
        <v>513</v>
      </c>
      <c r="D13" s="115" t="s">
        <v>513</v>
      </c>
      <c r="E13" s="114" t="s">
        <v>513</v>
      </c>
      <c r="F13" s="114">
        <v>685</v>
      </c>
      <c r="G13" s="114">
        <v>687</v>
      </c>
      <c r="H13" s="140">
        <v>683</v>
      </c>
      <c r="I13" s="115" t="s">
        <v>513</v>
      </c>
      <c r="J13" s="116" t="s">
        <v>513</v>
      </c>
    </row>
    <row r="14" spans="1:15" s="287" customFormat="1" ht="24" customHeight="1" x14ac:dyDescent="0.2">
      <c r="A14" s="193" t="s">
        <v>215</v>
      </c>
      <c r="B14" s="199" t="s">
        <v>137</v>
      </c>
      <c r="C14" s="113">
        <v>38.004719454640799</v>
      </c>
      <c r="D14" s="115">
        <v>17394</v>
      </c>
      <c r="E14" s="114">
        <v>17222</v>
      </c>
      <c r="F14" s="114">
        <v>18182</v>
      </c>
      <c r="G14" s="114">
        <v>17811</v>
      </c>
      <c r="H14" s="140">
        <v>17499</v>
      </c>
      <c r="I14" s="115">
        <v>-105</v>
      </c>
      <c r="J14" s="116">
        <v>-0.60003428767358136</v>
      </c>
      <c r="K14" s="110"/>
      <c r="L14" s="110"/>
      <c r="M14" s="110"/>
      <c r="N14" s="110"/>
      <c r="O14" s="110"/>
    </row>
    <row r="15" spans="1:15" s="110" customFormat="1" ht="24.75" customHeight="1" x14ac:dyDescent="0.2">
      <c r="A15" s="193" t="s">
        <v>216</v>
      </c>
      <c r="B15" s="199" t="s">
        <v>217</v>
      </c>
      <c r="C15" s="113">
        <v>3.2424401328439085</v>
      </c>
      <c r="D15" s="115">
        <v>1484</v>
      </c>
      <c r="E15" s="114">
        <v>1223</v>
      </c>
      <c r="F15" s="114">
        <v>1247</v>
      </c>
      <c r="G15" s="114">
        <v>1246</v>
      </c>
      <c r="H15" s="140">
        <v>1236</v>
      </c>
      <c r="I15" s="115">
        <v>248</v>
      </c>
      <c r="J15" s="116">
        <v>20.064724919093852</v>
      </c>
    </row>
    <row r="16" spans="1:15" s="287" customFormat="1" ht="24.95" customHeight="1" x14ac:dyDescent="0.2">
      <c r="A16" s="193" t="s">
        <v>218</v>
      </c>
      <c r="B16" s="199" t="s">
        <v>141</v>
      </c>
      <c r="C16" s="113">
        <v>31.109071840587308</v>
      </c>
      <c r="D16" s="115">
        <v>14238</v>
      </c>
      <c r="E16" s="114">
        <v>14329</v>
      </c>
      <c r="F16" s="114">
        <v>15243</v>
      </c>
      <c r="G16" s="114">
        <v>14985</v>
      </c>
      <c r="H16" s="140">
        <v>14663</v>
      </c>
      <c r="I16" s="115">
        <v>-425</v>
      </c>
      <c r="J16" s="116">
        <v>-2.8984518856986976</v>
      </c>
      <c r="K16" s="110"/>
      <c r="L16" s="110"/>
      <c r="M16" s="110"/>
      <c r="N16" s="110"/>
      <c r="O16" s="110"/>
    </row>
    <row r="17" spans="1:15" s="110" customFormat="1" ht="24.95" customHeight="1" x14ac:dyDescent="0.2">
      <c r="A17" s="193" t="s">
        <v>219</v>
      </c>
      <c r="B17" s="199" t="s">
        <v>220</v>
      </c>
      <c r="C17" s="113">
        <v>3.6532074812095789</v>
      </c>
      <c r="D17" s="115">
        <v>1672</v>
      </c>
      <c r="E17" s="114">
        <v>1670</v>
      </c>
      <c r="F17" s="114">
        <v>1692</v>
      </c>
      <c r="G17" s="114">
        <v>1580</v>
      </c>
      <c r="H17" s="140">
        <v>1600</v>
      </c>
      <c r="I17" s="115">
        <v>72</v>
      </c>
      <c r="J17" s="116">
        <v>4.5</v>
      </c>
    </row>
    <row r="18" spans="1:15" s="287" customFormat="1" ht="24.95" customHeight="1" x14ac:dyDescent="0.2">
      <c r="A18" s="201" t="s">
        <v>144</v>
      </c>
      <c r="B18" s="202" t="s">
        <v>145</v>
      </c>
      <c r="C18" s="113">
        <v>5.2285439608460056</v>
      </c>
      <c r="D18" s="115">
        <v>2393</v>
      </c>
      <c r="E18" s="114">
        <v>2346</v>
      </c>
      <c r="F18" s="114">
        <v>2460</v>
      </c>
      <c r="G18" s="114">
        <v>2388</v>
      </c>
      <c r="H18" s="140">
        <v>2400</v>
      </c>
      <c r="I18" s="115">
        <v>-7</v>
      </c>
      <c r="J18" s="116">
        <v>-0.29166666666666669</v>
      </c>
      <c r="K18" s="110"/>
      <c r="L18" s="110"/>
      <c r="M18" s="110"/>
      <c r="N18" s="110"/>
      <c r="O18" s="110"/>
    </row>
    <row r="19" spans="1:15" s="110" customFormat="1" ht="24.95" customHeight="1" x14ac:dyDescent="0.2">
      <c r="A19" s="193" t="s">
        <v>146</v>
      </c>
      <c r="B19" s="199" t="s">
        <v>147</v>
      </c>
      <c r="C19" s="113">
        <v>16.258084251005069</v>
      </c>
      <c r="D19" s="115">
        <v>7441</v>
      </c>
      <c r="E19" s="114">
        <v>7534</v>
      </c>
      <c r="F19" s="114">
        <v>7466</v>
      </c>
      <c r="G19" s="114">
        <v>7406</v>
      </c>
      <c r="H19" s="140">
        <v>7149</v>
      </c>
      <c r="I19" s="115">
        <v>292</v>
      </c>
      <c r="J19" s="116">
        <v>4.0844873408868372</v>
      </c>
    </row>
    <row r="20" spans="1:15" s="287" customFormat="1" ht="24.95" customHeight="1" x14ac:dyDescent="0.2">
      <c r="A20" s="193" t="s">
        <v>148</v>
      </c>
      <c r="B20" s="199" t="s">
        <v>149</v>
      </c>
      <c r="C20" s="113">
        <v>6.9655654605838144</v>
      </c>
      <c r="D20" s="115">
        <v>3188</v>
      </c>
      <c r="E20" s="114">
        <v>3212</v>
      </c>
      <c r="F20" s="114">
        <v>3171</v>
      </c>
      <c r="G20" s="114">
        <v>3087</v>
      </c>
      <c r="H20" s="140">
        <v>3031</v>
      </c>
      <c r="I20" s="115">
        <v>157</v>
      </c>
      <c r="J20" s="116">
        <v>5.1798086440118771</v>
      </c>
      <c r="K20" s="110"/>
      <c r="L20" s="110"/>
      <c r="M20" s="110"/>
      <c r="N20" s="110"/>
      <c r="O20" s="110"/>
    </row>
    <row r="21" spans="1:15" s="110" customFormat="1" ht="24.95" customHeight="1" x14ac:dyDescent="0.2">
      <c r="A21" s="201" t="s">
        <v>150</v>
      </c>
      <c r="B21" s="202" t="s">
        <v>151</v>
      </c>
      <c r="C21" s="113">
        <v>1.721726970809299</v>
      </c>
      <c r="D21" s="115">
        <v>788</v>
      </c>
      <c r="E21" s="114">
        <v>795</v>
      </c>
      <c r="F21" s="114">
        <v>796</v>
      </c>
      <c r="G21" s="114">
        <v>804</v>
      </c>
      <c r="H21" s="140">
        <v>782</v>
      </c>
      <c r="I21" s="115">
        <v>6</v>
      </c>
      <c r="J21" s="116">
        <v>0.76726342710997442</v>
      </c>
    </row>
    <row r="22" spans="1:15" s="110" customFormat="1" ht="24.95" customHeight="1" x14ac:dyDescent="0.2">
      <c r="A22" s="201" t="s">
        <v>152</v>
      </c>
      <c r="B22" s="199" t="s">
        <v>153</v>
      </c>
      <c r="C22" s="113">
        <v>1.8331585387170075</v>
      </c>
      <c r="D22" s="115">
        <v>839</v>
      </c>
      <c r="E22" s="114">
        <v>837</v>
      </c>
      <c r="F22" s="114">
        <v>836</v>
      </c>
      <c r="G22" s="114">
        <v>839</v>
      </c>
      <c r="H22" s="140">
        <v>824</v>
      </c>
      <c r="I22" s="115">
        <v>15</v>
      </c>
      <c r="J22" s="116">
        <v>1.8203883495145632</v>
      </c>
    </row>
    <row r="23" spans="1:15" s="110" customFormat="1" ht="24.95" customHeight="1" x14ac:dyDescent="0.2">
      <c r="A23" s="193" t="s">
        <v>154</v>
      </c>
      <c r="B23" s="199" t="s">
        <v>155</v>
      </c>
      <c r="C23" s="113" t="s">
        <v>513</v>
      </c>
      <c r="D23" s="115" t="s">
        <v>513</v>
      </c>
      <c r="E23" s="114" t="s">
        <v>513</v>
      </c>
      <c r="F23" s="114">
        <v>580</v>
      </c>
      <c r="G23" s="114">
        <v>574</v>
      </c>
      <c r="H23" s="140">
        <v>587</v>
      </c>
      <c r="I23" s="115" t="s">
        <v>513</v>
      </c>
      <c r="J23" s="116" t="s">
        <v>513</v>
      </c>
    </row>
    <row r="24" spans="1:15" s="110" customFormat="1" ht="24.95" customHeight="1" x14ac:dyDescent="0.2">
      <c r="A24" s="193" t="s">
        <v>156</v>
      </c>
      <c r="B24" s="199" t="s">
        <v>221</v>
      </c>
      <c r="C24" s="113">
        <v>4.2933927635028839</v>
      </c>
      <c r="D24" s="115">
        <v>1965</v>
      </c>
      <c r="E24" s="114">
        <v>2198</v>
      </c>
      <c r="F24" s="114">
        <v>2214</v>
      </c>
      <c r="G24" s="114">
        <v>2149</v>
      </c>
      <c r="H24" s="140">
        <v>2133</v>
      </c>
      <c r="I24" s="115">
        <v>-168</v>
      </c>
      <c r="J24" s="116">
        <v>-7.876230661040788</v>
      </c>
    </row>
    <row r="25" spans="1:15" s="110" customFormat="1" ht="24.95" customHeight="1" x14ac:dyDescent="0.2">
      <c r="A25" s="193" t="s">
        <v>222</v>
      </c>
      <c r="B25" s="204" t="s">
        <v>159</v>
      </c>
      <c r="C25" s="113">
        <v>3.0042824680999827</v>
      </c>
      <c r="D25" s="115">
        <v>1375</v>
      </c>
      <c r="E25" s="114">
        <v>1305</v>
      </c>
      <c r="F25" s="114">
        <v>1358</v>
      </c>
      <c r="G25" s="114">
        <v>1343</v>
      </c>
      <c r="H25" s="140">
        <v>1328</v>
      </c>
      <c r="I25" s="115">
        <v>47</v>
      </c>
      <c r="J25" s="116">
        <v>3.5391566265060241</v>
      </c>
    </row>
    <row r="26" spans="1:15" s="110" customFormat="1" ht="24.95" customHeight="1" x14ac:dyDescent="0.2">
      <c r="A26" s="201">
        <v>782.78300000000002</v>
      </c>
      <c r="B26" s="203" t="s">
        <v>160</v>
      </c>
      <c r="C26" s="113" t="s">
        <v>513</v>
      </c>
      <c r="D26" s="115" t="s">
        <v>513</v>
      </c>
      <c r="E26" s="114" t="s">
        <v>513</v>
      </c>
      <c r="F26" s="114">
        <v>91</v>
      </c>
      <c r="G26" s="114">
        <v>86</v>
      </c>
      <c r="H26" s="140">
        <v>91</v>
      </c>
      <c r="I26" s="115" t="s">
        <v>513</v>
      </c>
      <c r="J26" s="116" t="s">
        <v>513</v>
      </c>
    </row>
    <row r="27" spans="1:15" s="110" customFormat="1" ht="24.95" customHeight="1" x14ac:dyDescent="0.2">
      <c r="A27" s="193" t="s">
        <v>161</v>
      </c>
      <c r="B27" s="199" t="s">
        <v>223</v>
      </c>
      <c r="C27" s="113">
        <v>4.8134067470721904</v>
      </c>
      <c r="D27" s="115">
        <v>2203</v>
      </c>
      <c r="E27" s="114">
        <v>2187</v>
      </c>
      <c r="F27" s="114">
        <v>2191</v>
      </c>
      <c r="G27" s="114">
        <v>2166</v>
      </c>
      <c r="H27" s="140">
        <v>2161</v>
      </c>
      <c r="I27" s="115">
        <v>42</v>
      </c>
      <c r="J27" s="116">
        <v>1.943544655252198</v>
      </c>
    </row>
    <row r="28" spans="1:15" s="110" customFormat="1" ht="24.95" customHeight="1" x14ac:dyDescent="0.2">
      <c r="A28" s="193" t="s">
        <v>163</v>
      </c>
      <c r="B28" s="199" t="s">
        <v>164</v>
      </c>
      <c r="C28" s="113">
        <v>4.8702149973780804</v>
      </c>
      <c r="D28" s="115">
        <v>2229</v>
      </c>
      <c r="E28" s="114">
        <v>2208</v>
      </c>
      <c r="F28" s="114">
        <v>2192</v>
      </c>
      <c r="G28" s="114">
        <v>2075</v>
      </c>
      <c r="H28" s="140">
        <v>2100</v>
      </c>
      <c r="I28" s="115">
        <v>129</v>
      </c>
      <c r="J28" s="116">
        <v>6.1428571428571432</v>
      </c>
    </row>
    <row r="29" spans="1:15" s="110" customFormat="1" ht="24.95" customHeight="1" x14ac:dyDescent="0.2">
      <c r="A29" s="193">
        <v>86</v>
      </c>
      <c r="B29" s="199" t="s">
        <v>165</v>
      </c>
      <c r="C29" s="113">
        <v>3.6532074812095789</v>
      </c>
      <c r="D29" s="115">
        <v>1672</v>
      </c>
      <c r="E29" s="114">
        <v>1665</v>
      </c>
      <c r="F29" s="114">
        <v>1674</v>
      </c>
      <c r="G29" s="114">
        <v>1661</v>
      </c>
      <c r="H29" s="140">
        <v>1682</v>
      </c>
      <c r="I29" s="115">
        <v>-10</v>
      </c>
      <c r="J29" s="116">
        <v>-0.59453032104637338</v>
      </c>
    </row>
    <row r="30" spans="1:15" s="110" customFormat="1" ht="24.95" customHeight="1" x14ac:dyDescent="0.2">
      <c r="A30" s="193">
        <v>87.88</v>
      </c>
      <c r="B30" s="204" t="s">
        <v>166</v>
      </c>
      <c r="C30" s="113">
        <v>3.506816990036707</v>
      </c>
      <c r="D30" s="115">
        <v>1605</v>
      </c>
      <c r="E30" s="114">
        <v>1604</v>
      </c>
      <c r="F30" s="114">
        <v>1588</v>
      </c>
      <c r="G30" s="114">
        <v>1534</v>
      </c>
      <c r="H30" s="140">
        <v>1536</v>
      </c>
      <c r="I30" s="115">
        <v>69</v>
      </c>
      <c r="J30" s="116">
        <v>4.4921875</v>
      </c>
    </row>
    <row r="31" spans="1:15" s="110" customFormat="1" ht="24.95" customHeight="1" x14ac:dyDescent="0.2">
      <c r="A31" s="193" t="s">
        <v>167</v>
      </c>
      <c r="B31" s="199" t="s">
        <v>168</v>
      </c>
      <c r="C31" s="113">
        <v>1.9686243663695158</v>
      </c>
      <c r="D31" s="115">
        <v>901</v>
      </c>
      <c r="E31" s="114">
        <v>891</v>
      </c>
      <c r="F31" s="114">
        <v>912</v>
      </c>
      <c r="G31" s="114">
        <v>982</v>
      </c>
      <c r="H31" s="140">
        <v>964</v>
      </c>
      <c r="I31" s="115">
        <v>-63</v>
      </c>
      <c r="J31" s="116">
        <v>-6.5352697095435683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v>641</v>
      </c>
      <c r="G34" s="114">
        <v>480</v>
      </c>
      <c r="H34" s="140">
        <v>424</v>
      </c>
      <c r="I34" s="115" t="s">
        <v>513</v>
      </c>
      <c r="J34" s="116" t="s">
        <v>513</v>
      </c>
    </row>
    <row r="35" spans="1:10" s="110" customFormat="1" ht="24.95" customHeight="1" x14ac:dyDescent="0.2">
      <c r="A35" s="292" t="s">
        <v>171</v>
      </c>
      <c r="B35" s="293" t="s">
        <v>172</v>
      </c>
      <c r="C35" s="113" t="s">
        <v>513</v>
      </c>
      <c r="D35" s="115" t="s">
        <v>513</v>
      </c>
      <c r="E35" s="114" t="s">
        <v>513</v>
      </c>
      <c r="F35" s="114">
        <v>21327</v>
      </c>
      <c r="G35" s="114">
        <v>20886</v>
      </c>
      <c r="H35" s="140">
        <v>20582</v>
      </c>
      <c r="I35" s="115" t="s">
        <v>513</v>
      </c>
      <c r="J35" s="116" t="s">
        <v>513</v>
      </c>
    </row>
    <row r="36" spans="1:10" s="110" customFormat="1" ht="24.95" customHeight="1" x14ac:dyDescent="0.2">
      <c r="A36" s="294" t="s">
        <v>173</v>
      </c>
      <c r="B36" s="295" t="s">
        <v>174</v>
      </c>
      <c r="C36" s="125">
        <v>54.247509176717358</v>
      </c>
      <c r="D36" s="143">
        <v>24828</v>
      </c>
      <c r="E36" s="144">
        <v>25070</v>
      </c>
      <c r="F36" s="144">
        <v>25069</v>
      </c>
      <c r="G36" s="144">
        <v>24706</v>
      </c>
      <c r="H36" s="145">
        <v>24368</v>
      </c>
      <c r="I36" s="143">
        <v>460</v>
      </c>
      <c r="J36" s="146">
        <v>1.8877216021011163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2020-09-25T09:35:42Z</dcterms:created>
  <dcterms:modified xsi:type="dcterms:W3CDTF">2020-09-28T08:09:28Z</dcterms:modified>
</cp:coreProperties>
</file>