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K43" i="24"/>
  <c r="H43" i="24"/>
  <c r="F43" i="24"/>
  <c r="E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K57" i="15"/>
  <c r="L57" i="15" s="1"/>
  <c r="C38" i="24"/>
  <c r="G38" i="24" s="1"/>
  <c r="C37" i="24"/>
  <c r="C35" i="24"/>
  <c r="C34" i="24"/>
  <c r="M34" i="24" s="1"/>
  <c r="C33" i="24"/>
  <c r="C32" i="24"/>
  <c r="C31" i="24"/>
  <c r="C30" i="24"/>
  <c r="C29" i="24"/>
  <c r="C28" i="24"/>
  <c r="M28" i="24" s="1"/>
  <c r="C27" i="24"/>
  <c r="C26" i="24"/>
  <c r="M26" i="24" s="1"/>
  <c r="C25" i="24"/>
  <c r="C24" i="24"/>
  <c r="C23" i="24"/>
  <c r="C22" i="24"/>
  <c r="E22" i="24" s="1"/>
  <c r="C21" i="24"/>
  <c r="C20" i="24"/>
  <c r="M20" i="24" s="1"/>
  <c r="C19" i="24"/>
  <c r="I19" i="24" s="1"/>
  <c r="C18" i="24"/>
  <c r="M18" i="24" s="1"/>
  <c r="C17" i="24"/>
  <c r="C16" i="24"/>
  <c r="M16" i="24" s="1"/>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5" i="24" l="1"/>
  <c r="D25" i="24"/>
  <c r="J25" i="24"/>
  <c r="H25" i="24"/>
  <c r="K25" i="24"/>
  <c r="F7" i="24"/>
  <c r="D7" i="24"/>
  <c r="J7" i="24"/>
  <c r="H7" i="24"/>
  <c r="K7" i="24"/>
  <c r="F9" i="24"/>
  <c r="D9" i="24"/>
  <c r="J9" i="24"/>
  <c r="H9" i="24"/>
  <c r="K9" i="24"/>
  <c r="K18" i="24"/>
  <c r="J18" i="24"/>
  <c r="H18" i="24"/>
  <c r="F18" i="24"/>
  <c r="D18" i="24"/>
  <c r="G7" i="24"/>
  <c r="M7" i="24"/>
  <c r="E7" i="24"/>
  <c r="L7" i="24"/>
  <c r="C45" i="24"/>
  <c r="C39" i="24"/>
  <c r="D38" i="24"/>
  <c r="K38" i="24"/>
  <c r="J38" i="24"/>
  <c r="H38" i="24"/>
  <c r="F38" i="24"/>
  <c r="G17" i="24"/>
  <c r="M17" i="24"/>
  <c r="E17" i="24"/>
  <c r="L17" i="24"/>
  <c r="I17" i="24"/>
  <c r="I32" i="24"/>
  <c r="L32" i="24"/>
  <c r="G32" i="24"/>
  <c r="E32" i="24"/>
  <c r="G35" i="24"/>
  <c r="M35" i="24"/>
  <c r="E35" i="24"/>
  <c r="L35" i="24"/>
  <c r="I35" i="24"/>
  <c r="K22" i="24"/>
  <c r="J22" i="24"/>
  <c r="H22" i="24"/>
  <c r="F22" i="24"/>
  <c r="D22" i="24"/>
  <c r="K16" i="24"/>
  <c r="J16" i="24"/>
  <c r="H16" i="24"/>
  <c r="F16" i="24"/>
  <c r="D16" i="24"/>
  <c r="F19" i="24"/>
  <c r="D19" i="24"/>
  <c r="J19" i="24"/>
  <c r="H19" i="24"/>
  <c r="K19" i="24"/>
  <c r="K34" i="24"/>
  <c r="J34" i="24"/>
  <c r="H34" i="24"/>
  <c r="F34" i="24"/>
  <c r="D34" i="24"/>
  <c r="C14" i="24"/>
  <c r="C6" i="24"/>
  <c r="G33" i="24"/>
  <c r="M33" i="24"/>
  <c r="E33" i="24"/>
  <c r="L33" i="24"/>
  <c r="I33" i="24"/>
  <c r="K61" i="24"/>
  <c r="I61" i="24"/>
  <c r="J61" i="24"/>
  <c r="I24" i="24"/>
  <c r="L24" i="24"/>
  <c r="G24" i="24"/>
  <c r="E24" i="24"/>
  <c r="G27" i="24"/>
  <c r="M27" i="24"/>
  <c r="E27" i="24"/>
  <c r="L27" i="24"/>
  <c r="I37" i="24"/>
  <c r="G37" i="24"/>
  <c r="L37" i="24"/>
  <c r="M37" i="24"/>
  <c r="E37" i="24"/>
  <c r="G29" i="24"/>
  <c r="M29" i="24"/>
  <c r="E29" i="24"/>
  <c r="L29" i="24"/>
  <c r="I29" i="24"/>
  <c r="F29" i="24"/>
  <c r="D29" i="24"/>
  <c r="J29" i="24"/>
  <c r="H29" i="24"/>
  <c r="K29" i="24"/>
  <c r="B45" i="24"/>
  <c r="B39" i="24"/>
  <c r="B14" i="24"/>
  <c r="B6" i="24"/>
  <c r="K20" i="24"/>
  <c r="J20" i="24"/>
  <c r="H20" i="24"/>
  <c r="F20" i="24"/>
  <c r="D20" i="24"/>
  <c r="F23" i="24"/>
  <c r="D23" i="24"/>
  <c r="J23" i="24"/>
  <c r="H23" i="24"/>
  <c r="K23" i="24"/>
  <c r="K32" i="24"/>
  <c r="J32" i="24"/>
  <c r="H32" i="24"/>
  <c r="F32" i="24"/>
  <c r="D32" i="24"/>
  <c r="F35" i="24"/>
  <c r="D35" i="24"/>
  <c r="J35" i="24"/>
  <c r="H35" i="24"/>
  <c r="K35" i="24"/>
  <c r="G9" i="24"/>
  <c r="M9" i="24"/>
  <c r="E9" i="24"/>
  <c r="L9" i="24"/>
  <c r="I9" i="24"/>
  <c r="G15" i="24"/>
  <c r="M15" i="24"/>
  <c r="E15" i="24"/>
  <c r="L15" i="24"/>
  <c r="I15" i="24"/>
  <c r="G21" i="24"/>
  <c r="M21" i="24"/>
  <c r="E21" i="24"/>
  <c r="L21" i="24"/>
  <c r="I21" i="24"/>
  <c r="I30" i="24"/>
  <c r="L30" i="24"/>
  <c r="M30" i="24"/>
  <c r="G30" i="24"/>
  <c r="M24" i="24"/>
  <c r="K28" i="24"/>
  <c r="J28" i="24"/>
  <c r="H28" i="24"/>
  <c r="F28" i="24"/>
  <c r="D28" i="24"/>
  <c r="G23" i="24"/>
  <c r="M23" i="24"/>
  <c r="E23" i="24"/>
  <c r="L23" i="24"/>
  <c r="I23" i="24"/>
  <c r="F17" i="24"/>
  <c r="D17" i="24"/>
  <c r="J17" i="24"/>
  <c r="H17" i="24"/>
  <c r="K17" i="24"/>
  <c r="K26" i="24"/>
  <c r="J26" i="24"/>
  <c r="H26" i="24"/>
  <c r="F26" i="24"/>
  <c r="D26" i="24"/>
  <c r="G25" i="24"/>
  <c r="M25" i="24"/>
  <c r="E25" i="24"/>
  <c r="L25" i="24"/>
  <c r="I25" i="24"/>
  <c r="I27" i="24"/>
  <c r="K69" i="24"/>
  <c r="I69" i="24"/>
  <c r="J69" i="24"/>
  <c r="K8" i="24"/>
  <c r="J8" i="24"/>
  <c r="H8" i="24"/>
  <c r="F8" i="24"/>
  <c r="D8" i="24"/>
  <c r="F21" i="24"/>
  <c r="D21" i="24"/>
  <c r="J21" i="24"/>
  <c r="H21" i="24"/>
  <c r="K21" i="24"/>
  <c r="K30" i="24"/>
  <c r="J30" i="24"/>
  <c r="H30" i="24"/>
  <c r="F30" i="24"/>
  <c r="D30" i="24"/>
  <c r="H37" i="24"/>
  <c r="F37" i="24"/>
  <c r="D37" i="24"/>
  <c r="J37" i="24"/>
  <c r="K37" i="24"/>
  <c r="I16" i="24"/>
  <c r="L16" i="24"/>
  <c r="G16" i="24"/>
  <c r="E16" i="24"/>
  <c r="G19" i="24"/>
  <c r="M19" i="24"/>
  <c r="E19" i="24"/>
  <c r="L19" i="24"/>
  <c r="G31" i="24"/>
  <c r="M31" i="24"/>
  <c r="E31" i="24"/>
  <c r="L31" i="24"/>
  <c r="I31" i="24"/>
  <c r="M38" i="24"/>
  <c r="E38" i="24"/>
  <c r="L38" i="24"/>
  <c r="I38" i="24"/>
  <c r="E30" i="24"/>
  <c r="F15" i="24"/>
  <c r="D15" i="24"/>
  <c r="J15" i="24"/>
  <c r="H15" i="24"/>
  <c r="K15" i="24"/>
  <c r="K24" i="24"/>
  <c r="J24" i="24"/>
  <c r="H24" i="24"/>
  <c r="F24" i="24"/>
  <c r="D24" i="24"/>
  <c r="F27" i="24"/>
  <c r="D27" i="24"/>
  <c r="J27" i="24"/>
  <c r="H27" i="24"/>
  <c r="K27" i="24"/>
  <c r="F33" i="24"/>
  <c r="D33" i="24"/>
  <c r="J33" i="24"/>
  <c r="H33" i="24"/>
  <c r="K33" i="24"/>
  <c r="I22" i="24"/>
  <c r="L22" i="24"/>
  <c r="M22" i="24"/>
  <c r="G22" i="24"/>
  <c r="I7" i="24"/>
  <c r="M32" i="24"/>
  <c r="K53" i="24"/>
  <c r="I53" i="24"/>
  <c r="J53" i="24"/>
  <c r="J79" i="24"/>
  <c r="K58" i="24"/>
  <c r="I58" i="24"/>
  <c r="K66" i="24"/>
  <c r="I66" i="24"/>
  <c r="K74" i="24"/>
  <c r="I74" i="24"/>
  <c r="F31" i="24"/>
  <c r="D31" i="24"/>
  <c r="J31" i="24"/>
  <c r="H31" i="24"/>
  <c r="E8" i="24"/>
  <c r="E20" i="24"/>
  <c r="E28" i="24"/>
  <c r="I43" i="24"/>
  <c r="G43" i="24"/>
  <c r="L43" i="24"/>
  <c r="K55" i="24"/>
  <c r="I55" i="24"/>
  <c r="K63" i="24"/>
  <c r="I63" i="24"/>
  <c r="K71" i="24"/>
  <c r="I71" i="24"/>
  <c r="G8" i="24"/>
  <c r="G20" i="24"/>
  <c r="G28" i="24"/>
  <c r="K52" i="24"/>
  <c r="I52" i="24"/>
  <c r="K60" i="24"/>
  <c r="I60" i="24"/>
  <c r="K68" i="24"/>
  <c r="I68" i="24"/>
  <c r="E18" i="24"/>
  <c r="E26" i="24"/>
  <c r="E34" i="24"/>
  <c r="K57" i="24"/>
  <c r="I57" i="24"/>
  <c r="K65" i="24"/>
  <c r="I65" i="24"/>
  <c r="K73" i="24"/>
  <c r="I73" i="24"/>
  <c r="I20" i="24"/>
  <c r="L20" i="24"/>
  <c r="I28" i="24"/>
  <c r="L28" i="24"/>
  <c r="G18" i="24"/>
  <c r="G26" i="24"/>
  <c r="K31" i="24"/>
  <c r="G34" i="24"/>
  <c r="I41" i="24"/>
  <c r="G41" i="24"/>
  <c r="L41" i="24"/>
  <c r="K54" i="24"/>
  <c r="I54" i="24"/>
  <c r="K62" i="24"/>
  <c r="I62" i="24"/>
  <c r="K70" i="24"/>
  <c r="I70" i="24"/>
  <c r="K51" i="24"/>
  <c r="I51" i="24"/>
  <c r="K59" i="24"/>
  <c r="I59" i="24"/>
  <c r="K67" i="24"/>
  <c r="I67" i="24"/>
  <c r="K75" i="24"/>
  <c r="I75" i="24"/>
  <c r="I77" i="24" s="1"/>
  <c r="I8" i="24"/>
  <c r="L8" i="24"/>
  <c r="I18" i="24"/>
  <c r="L18" i="24"/>
  <c r="I26" i="24"/>
  <c r="L26" i="24"/>
  <c r="I34" i="24"/>
  <c r="L34" i="24"/>
  <c r="M43" i="24"/>
  <c r="K56" i="24"/>
  <c r="I56" i="24"/>
  <c r="K64" i="24"/>
  <c r="I64" i="24"/>
  <c r="K72" i="24"/>
  <c r="I72" i="24"/>
  <c r="F40" i="24"/>
  <c r="J41" i="24"/>
  <c r="F42" i="24"/>
  <c r="J43" i="24"/>
  <c r="F44" i="24"/>
  <c r="H40" i="24"/>
  <c r="H42" i="24"/>
  <c r="H44" i="24"/>
  <c r="J40" i="24"/>
  <c r="J42" i="24"/>
  <c r="J44" i="24"/>
  <c r="E40" i="24"/>
  <c r="E42" i="24"/>
  <c r="E44" i="24"/>
  <c r="K77" i="24" l="1"/>
  <c r="K6" i="24"/>
  <c r="J6" i="24"/>
  <c r="H6" i="24"/>
  <c r="F6" i="24"/>
  <c r="D6" i="24"/>
  <c r="K14" i="24"/>
  <c r="J14" i="24"/>
  <c r="H14" i="24"/>
  <c r="F14" i="24"/>
  <c r="D14" i="24"/>
  <c r="H39" i="24"/>
  <c r="F39" i="24"/>
  <c r="D39" i="24"/>
  <c r="J39" i="24"/>
  <c r="K39" i="24"/>
  <c r="H45" i="24"/>
  <c r="F45" i="24"/>
  <c r="D45" i="24"/>
  <c r="J45" i="24"/>
  <c r="K45" i="24"/>
  <c r="I6" i="24"/>
  <c r="L6" i="24"/>
  <c r="M6" i="24"/>
  <c r="G6" i="24"/>
  <c r="E6" i="24"/>
  <c r="I14" i="24"/>
  <c r="L14" i="24"/>
  <c r="M14" i="24"/>
  <c r="G14" i="24"/>
  <c r="E14" i="24"/>
  <c r="I39" i="24"/>
  <c r="G39" i="24"/>
  <c r="L39" i="24"/>
  <c r="M39" i="24"/>
  <c r="E39" i="24"/>
  <c r="I78" i="24"/>
  <c r="I79" i="24"/>
  <c r="I45" i="24"/>
  <c r="G45" i="24"/>
  <c r="L45" i="24"/>
  <c r="E45" i="24"/>
  <c r="M45" i="24"/>
  <c r="I82" i="24" l="1"/>
  <c r="K79" i="24"/>
  <c r="K78" i="24"/>
  <c r="J78" i="24"/>
  <c r="I81" i="24" s="1"/>
  <c r="I83" i="24" l="1"/>
</calcChain>
</file>

<file path=xl/sharedStrings.xml><?xml version="1.0" encoding="utf-8"?>
<sst xmlns="http://schemas.openxmlformats.org/spreadsheetml/2006/main" count="1869" uniqueCount="521">
  <si>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</si>
  <si>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</si>
  <si>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</si>
  <si>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</si>
  <si>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</si>
  <si>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</si>
  <si>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</si>
  <si>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</si>
  <si>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</si>
  <si>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</si>
  <si>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</si>
  <si>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</si>
  <si>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</si>
  <si>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Kaiserslautern (07335)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</si>
  <si>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</si>
  <si>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</si>
  <si>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</si>
  <si>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</si>
  <si>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</si>
  <si>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</si>
  <si>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</si>
  <si>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</si>
  <si>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</si>
  <si>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</si>
  <si>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</si>
  <si>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</si>
  <si>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</si>
  <si>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</si>
  <si>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</si>
  <si>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</si>
  <si>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</si>
  <si>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</si>
  <si>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</si>
  <si>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</si>
  <si>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</si>
  <si>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</si>
  <si>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</si>
  <si>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</si>
  <si>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</si>
  <si>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</si>
  <si>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</si>
  <si>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</si>
  <si>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</si>
  <si>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</si>
  <si>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</si>
  <si>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</si>
  <si>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</si>
  <si>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</si>
  <si>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</si>
  <si>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</si>
  <si>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</si>
  <si>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</si>
  <si>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</si>
  <si>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</si>
  <si>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</si>
  <si>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</si>
  <si>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</si>
  <si>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</si>
  <si>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</si>
  <si>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</si>
  <si>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</si>
  <si>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</si>
  <si>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</si>
  <si>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</si>
  <si>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</si>
  <si>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</si>
  <si>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</si>
  <si>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</si>
  <si>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</si>
  <si>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</si>
  <si>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</si>
  <si>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</si>
  <si>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</si>
  <si>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</si>
  <si>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</si>
  <si>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</si>
  <si>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</si>
  <si>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</si>
  <si>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</si>
  <si>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</si>
  <si>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</si>
  <si>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</si>
  <si>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</si>
  <si>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</si>
  <si>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</si>
  <si>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</si>
  <si>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</si>
  <si>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</si>
  <si>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</si>
  <si>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</si>
  <si>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</si>
  <si>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</si>
  <si>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Kaiserslautern (07335);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</si>
  <si>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</si>
  <si>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</si>
  <si>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</si>
  <si>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</si>
  <si>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</si>
  <si>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</si>
  <si>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</si>
  <si>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</si>
  <si>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</si>
  <si>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</si>
  <si>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</si>
  <si>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</si>
  <si>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</si>
  <si>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</si>
  <si>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</si>
  <si>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</si>
  <si>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</si>
  <si>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</si>
  <si>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</si>
  <si>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</si>
  <si>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</si>
  <si>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</si>
  <si>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</si>
  <si>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</si>
  <si>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</si>
  <si>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</si>
  <si>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</si>
  <si>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</si>
  <si>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</si>
  <si>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</si>
  <si>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</si>
  <si>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</si>
  <si>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</si>
  <si>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</si>
  <si>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</si>
  <si>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</si>
  <si>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</si>
  <si>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</si>
  <si>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</si>
  <si>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</si>
  <si>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</si>
  <si>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</si>
  <si>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</si>
  <si>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</si>
  <si>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</si>
  <si>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</si>
  <si>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</si>
  <si>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</si>
  <si>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</si>
  <si>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</si>
  <si>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</si>
  <si>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</si>
  <si>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</si>
  <si>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</si>
  <si>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</si>
  <si>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</si>
  <si>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</si>
  <si>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</si>
  <si>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</si>
  <si>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</si>
  <si>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</si>
  <si>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</si>
  <si>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</si>
  <si>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</si>
  <si>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</si>
  <si>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</si>
  <si>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</si>
  <si>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</si>
  <si>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</si>
  <si>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</si>
  <si>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</si>
  <si>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</si>
  <si>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</si>
  <si>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</si>
  <si>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</si>
  <si>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</si>
  <si>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</si>
  <si>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</si>
  <si>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</si>
  <si>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</si>
  <si>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</si>
  <si>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</si>
  <si>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</si>
  <si>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</si>
  <si>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</si>
  <si>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</si>
  <si>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</si>
  <si>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</si>
  <si>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</si>
  <si>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</si>
  <si>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Kaiserslautern (07335)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</si>
  <si>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</si>
  <si>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</si>
  <si>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</si>
  <si>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</si>
  <si>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</si>
  <si>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</si>
  <si>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</si>
  <si>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</si>
  <si>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</si>
  <si>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</si>
  <si>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</si>
  <si>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</si>
  <si>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</si>
  <si>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</si>
  <si>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</si>
  <si>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</si>
  <si>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</si>
  <si>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</si>
  <si>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</si>
  <si>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</si>
  <si>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</si>
  <si>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</si>
  <si>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</si>
  <si>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</si>
  <si>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</si>
  <si>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</si>
  <si>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</si>
  <si>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</si>
  <si>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</si>
  <si>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</si>
  <si>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</si>
  <si>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</si>
  <si>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</si>
  <si>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</si>
  <si>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</si>
  <si>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</si>
  <si>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</si>
  <si>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</si>
  <si>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</si>
  <si>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</si>
  <si>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</si>
  <si>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</si>
  <si>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</si>
  <si>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</si>
  <si>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</si>
  <si>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</si>
  <si>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</si>
  <si>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</si>
  <si>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</si>
  <si>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</si>
  <si>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</si>
  <si>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</si>
  <si>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</si>
  <si>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</si>
  <si>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</si>
  <si>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</si>
  <si>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</si>
  <si>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</si>
  <si>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</si>
  <si>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</si>
  <si>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</si>
  <si>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</si>
  <si>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</si>
  <si>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</si>
  <si>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</si>
  <si>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</si>
  <si>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</si>
  <si>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</si>
  <si>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</si>
  <si>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</si>
  <si>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</si>
  <si>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</si>
  <si>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</si>
  <si>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</si>
  <si>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</si>
  <si>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</si>
  <si>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</si>
  <si>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</si>
  <si>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</si>
  <si>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</si>
  <si>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</si>
  <si>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</si>
  <si>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</si>
  <si>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</si>
  <si>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</si>
  <si>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</si>
  <si>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</si>
  <si>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</si>
  <si>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</si>
  <si>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</si>
  <si>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</si>
  <si>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</si>
  <si>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</si>
  <si>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</si>
  <si>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</si>
  <si>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</si>
  <si>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</si>
  <si>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</si>
  <si>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</si>
  <si>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</si>
  <si>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</si>
  <si>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</si>
  <si>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</si>
  <si>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</si>
  <si>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</si>
  <si>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</si>
  <si>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</si>
  <si>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</si>
  <si>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</si>
  <si>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</si>
  <si>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</si>
  <si>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</si>
  <si>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</si>
  <si>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</si>
  <si>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</si>
  <si>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</si>
  <si>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</si>
  <si>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</si>
  <si>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</si>
  <si>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</si>
  <si>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</si>
  <si>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</si>
  <si>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</si>
  <si>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</si>
  <si>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</si>
  <si>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</si>
  <si>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</si>
  <si>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</si>
  <si>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</si>
  <si>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</si>
  <si>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</si>
  <si>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</si>
  <si>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</si>
  <si>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</si>
  <si>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</si>
  <si>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</si>
  <si>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</si>
  <si>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</si>
  <si>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</si>
  <si>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</si>
  <si>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</si>
  <si>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</si>
  <si>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</si>
  <si>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</si>
  <si>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</si>
  <si>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</si>
  <si>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</si>
  <si>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</si>
  <si>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</si>
  <si>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</si>
  <si>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</si>
  <si>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</si>
  <si>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</si>
  <si>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</si>
  <si>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</si>
  <si>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</si>
  <si>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</si>
  <si>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</si>
  <si>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</si>
  <si>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</si>
  <si>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</si>
  <si>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</si>
  <si>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</si>
  <si>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</si>
  <si>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</si>
  <si>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</si>
  <si>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</si>
  <si>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</si>
  <si>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</si>
  <si>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</si>
  <si>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</si>
  <si>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</si>
  <si>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</si>
  <si>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</si>
  <si>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</si>
  <si>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</si>
  <si>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</si>
  <si>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</si>
  <si>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</si>
  <si>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</si>
  <si>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</si>
  <si>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</si>
  <si>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</si>
  <si>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</si>
  <si>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</si>
  <si>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</si>
  <si>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</si>
  <si>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</si>
  <si>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</si>
  <si>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Kaiserslautern (07335);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</si>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</sst>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{33CDC798-E316-4996-BCE3-1776037C51C8}</c15:txfldGUID>
                      <c15:f>Daten_Diagramme!$D$6</c15:f>
                      <c15:dlblFieldTableCache>
                        <c:ptCount val="1"/>
                        <c:pt idx="0">
                          <c:v>2.7</c:v>
                        </c:pt>
                      </c15:dlblFieldTableCache>
                    </c15:dlblFTEntry>
                  </c15:dlblFieldTable>
                  <c15:showDataLabelsRange val="0"/>
                </c:ext>
                <c:ext xmlns:c16="http://schemas.microsoft.com/office/drawing/2014/chart" uri="{C3380CC4-5D6E-409C-BE32-E72D297353CC}">
                  <c16:uniqueId val="{00000000-3802-4811-B933-6CCAC27AF79D}"/>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{6FA9425C-3610-4825-8F2B-1E0181338C3B}</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3802-4811-B933-6CCAC27AF79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{FDAF6D1A-EC52-4050-94E0-C6D53824A66B}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802-4811-B933-6CCAC27AF79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{1C5C7A37-8710-4FDE-8167-C226ACBD14AA}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802-4811-B933-6CCAC27AF79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2.6996361359990608</c:v>
                </c:pt>
                <c:pt idx="1">
                  <c:v>0.73912918896366064</c:v>
                </c:pt>
                <c:pt idx="2">
                  <c:v>1.1186464311118853</c:v>
                </c:pt>
                <c:pt idx="3">
                  <c:v>1.0875687030768</c:v>
                </c:pt>
              </c:numCache>
            </c:numRef>
          </c:val>
          <c:extLst>
            <c:ext xmlns:c16="http://schemas.microsoft.com/office/drawing/2014/chart" uri="{C3380CC4-5D6E-409C-BE32-E72D297353CC}">
              <c16:uniqueId val="{00000004-3802-4811-B933-6CCAC27AF79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{51E38567-36B2-4A6E-8EE4-785497F95A7E}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802-4811-B933-6CCAC27AF79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{31B6237A-F8D8-4784-B5E9-87089EFC28F6}</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802-4811-B933-6CCAC27AF79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{CA4E35B6-E049-409E-8C87-06888AABAAD9}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802-4811-B933-6CCAC27AF79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{F00CFAA0-DAD5-4E1A-9637-9A531BB43617}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802-4811-B933-6CCAC27AF7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802-4811-B933-6CCAC27AF79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802-4811-B933-6CCAC27AF79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{92601C37-7B56-4DA2-8D2E-40A9FAFD313A}</c15:txfldGUID>
                      <c15:f>Daten_Diagramme!$E$6</c15:f>
                      <c15:dlblFieldTableCache>
                        <c:ptCount val="1"/>
                        <c:pt idx="0">
                          <c:v>-1.5</c:v>
                        </c:pt>
                      </c15:dlblFieldTableCache>
                    </c15:dlblFTEntry>
                  </c15:dlblFieldTable>
                  <c15:showDataLabelsRange val="0"/>
                </c:ext>
                <c:ext xmlns:c16="http://schemas.microsoft.com/office/drawing/2014/chart" uri="{C3380CC4-5D6E-409C-BE32-E72D297353CC}">
                  <c16:uniqueId val="{00000000-6121-4A6B-90C9-0724D65B9015}"/>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{04731A67-F8BF-482B-A8FD-3EF830CE1665}</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6121-4A6B-90C9-0724D65B901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{78E16E16-84B9-49DB-8CD6-1035D007DB04}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121-4A6B-90C9-0724D65B901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{CB738C30-1437-43AB-A388-B4E5154ACFC6}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121-4A6B-90C9-0724D65B90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-1.5122873345935728</c:v>
                </c:pt>
                <c:pt idx="1">
                  <c:v>-3.2711552602853353</c:v>
                </c:pt>
                <c:pt idx="2">
                  <c:v>-2.7637010795899166</c:v>
                </c:pt>
                <c:pt idx="3">
                  <c:v>-2.8655893304673015</c:v>
                </c:pt>
              </c:numCache>
            </c:numRef>
          </c:val>
          <c:extLst>
            <c:ext xmlns:c16="http://schemas.microsoft.com/office/drawing/2014/chart" uri="{C3380CC4-5D6E-409C-BE32-E72D297353CC}">
              <c16:uniqueId val="{00000004-6121-4A6B-90C9-0724D65B901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{7770D851-8DBA-4164-A609-8CA1C797D175}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121-4A6B-90C9-0724D65B901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{176A1FAD-2D23-4515-842C-6392CD72F6BB}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121-4A6B-90C9-0724D65B901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{0CC5D8E7-7DE7-4197-BCEE-0E659B581A36}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121-4A6B-90C9-0724D65B901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{55115805-CE69-477C-A786-189A2BF83578}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121-4A6B-90C9-0724D65B90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121-4A6B-90C9-0724D65B901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121-4A6B-90C9-0724D65B901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{8C8666C1-D07A-40DF-AC72-0814AE8B89C9}</c15:txfldGUID>
                      <c15:f>Daten_Diagramme!$D$14</c15:f>
                      <c15:dlblFieldTableCache>
                        <c:ptCount val="1"/>
                        <c:pt idx="0">
                          <c:v>2.7</c:v>
                        </c:pt>
                      </c15:dlblFieldTableCache>
                    </c15:dlblFTEntry>
                  </c15:dlblFieldTable>
                  <c15:showDataLabelsRange val="0"/>
                </c:ext>
                <c:ext xmlns:c16="http://schemas.microsoft.com/office/drawing/2014/chart" uri="{C3380CC4-5D6E-409C-BE32-E72D297353CC}">
                  <c16:uniqueId val="{00000000-8ADE-4D7E-BCD5-61B43D0B7BD6}"/>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{2BAA936F-03D9-46CB-8AB1-D3C9DBAD63A9}</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8ADE-4D7E-BCD5-61B43D0B7BD6}"/>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{CF1C510B-871E-4AA0-9E91-18BF963BE4CF}</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8ADE-4D7E-BCD5-61B43D0B7BD6}"/>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{03FCB817-8420-4572-B5A8-33E99B0F8BE0}</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8ADE-4D7E-BCD5-61B43D0B7BD6}"/>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{20460AC2-CDE6-4113-BC0B-4EC90FA5A9BD}</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8ADE-4D7E-BCD5-61B43D0B7BD6}"/>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{28F744D6-1525-4BED-953B-EDC125698670}</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8ADE-4D7E-BCD5-61B43D0B7BD6}"/>
                </c:ext>
              </c:extLst>
            </c:dLbl>
            <c:dLbl>
              <c:idx val="6"/>
              <c:tx>
                <c:strRef>
                  <c:f>Daten_Diagramme!$D$20</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{192F87A2-45FD-4913-9074-15B0C924535F}</c15:txfldGUID>
                      <c15:f>Daten_Diagramme!$D$20</c15:f>
                      <c15:dlblFieldTableCache>
                        <c:ptCount val="1"/>
                        <c:pt idx="0">
                          <c:v>7.9</c:v>
                        </c:pt>
                      </c15:dlblFieldTableCache>
                    </c15:dlblFTEntry>
                  </c15:dlblFieldTable>
                  <c15:showDataLabelsRange val="0"/>
                </c:ext>
                <c:ext xmlns:c16="http://schemas.microsoft.com/office/drawing/2014/chart" uri="{C3380CC4-5D6E-409C-BE32-E72D297353CC}">
                  <c16:uniqueId val="{00000006-8ADE-4D7E-BCD5-61B43D0B7BD6}"/>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{80974CBD-3950-4A58-AB63-29EBEC909AD5}</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8ADE-4D7E-BCD5-61B43D0B7BD6}"/>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{F81A7B55-AAFB-45A8-921D-81390BC079E0}</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8ADE-4D7E-BCD5-61B43D0B7BD6}"/>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{0CE22E85-7842-4831-A1E1-41807CF14409}</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8ADE-4D7E-BCD5-61B43D0B7BD6}"/>
                </c:ext>
              </c:extLst>
            </c:dLbl>
            <c:dLbl>
              <c:idx val="10"/>
              <c:tx>
                <c:strRef>
                  <c:f>Daten_Diagramme!$D$24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{4A2BD88B-91B3-4C6E-B8C8-EADA1843EF02}</c15:txfldGUID>
                      <c15:f>Daten_Diagramme!$D$24</c15:f>
                      <c15:dlblFieldTableCache>
                        <c:ptCount val="1"/>
                        <c:pt idx="0">
                          <c:v>-5.0</c:v>
                        </c:pt>
                      </c15:dlblFieldTableCache>
                    </c15:dlblFTEntry>
                  </c15:dlblFieldTable>
                  <c15:showDataLabelsRange val="0"/>
                </c:ext>
                <c:ext xmlns:c16="http://schemas.microsoft.com/office/drawing/2014/chart" uri="{C3380CC4-5D6E-409C-BE32-E72D297353CC}">
                  <c16:uniqueId val="{0000000A-8ADE-4D7E-BCD5-61B43D0B7BD6}"/>
                </c:ext>
              </c:extLst>
            </c:dLbl>
            <c:dLbl>
              <c:idx val="11"/>
              <c:tx>
                <c:strRef>
                  <c:f>Daten_Diagramme!$D$25</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{92842A77-CE35-46E4-BCCF-89D8828951BE}</c15:txfldGUID>
                      <c15:f>Daten_Diagramme!$D$25</c15:f>
                      <c15:dlblFieldTableCache>
                        <c:ptCount val="1"/>
                        <c:pt idx="0">
                          <c:v>14.4</c:v>
                        </c:pt>
                      </c15:dlblFieldTableCache>
                    </c15:dlblFTEntry>
                  </c15:dlblFieldTable>
                  <c15:showDataLabelsRange val="0"/>
                </c:ext>
                <c:ext xmlns:c16="http://schemas.microsoft.com/office/drawing/2014/chart" uri="{C3380CC4-5D6E-409C-BE32-E72D297353CC}">
                  <c16:uniqueId val="{0000000B-8ADE-4D7E-BCD5-61B43D0B7BD6}"/>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{DE3835D6-AB7C-4749-8D6E-56DDBC7B2FFE}</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8ADE-4D7E-BCD5-61B43D0B7BD6}"/>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{B02E886D-1D32-4859-9CAE-368BF367E9C7}</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8ADE-4D7E-BCD5-61B43D0B7BD6}"/>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{85A7B125-1916-441A-974E-93E45C4B10CC}</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8ADE-4D7E-BCD5-61B43D0B7BD6}"/>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{787C6BE2-CFC9-4E11-A316-2F3FBF73F3C1}</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ADE-4D7E-BCD5-61B43D0B7BD6}"/>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{0808EF6D-FCC9-4262-91D6-2013305E7B5F}</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8ADE-4D7E-BCD5-61B43D0B7BD6}"/>
                </c:ext>
              </c:extLst>
            </c:dLbl>
            <c:dLbl>
              <c:idx val="17"/>
              <c:tx>
                <c:strRef>
                  <c:f>Daten_Diagramme!$D$31</c:f>
                  <c:strCache>
                    <c:ptCount val="1"/>
                    <c:pt idx="0">
                      <c:v>17.9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{743C5A2E-8758-4393-865E-8F33098CB17E}</c15:txfldGUID>
                      <c15:f>Daten_Diagramme!$D$31</c15:f>
                      <c15:dlblFieldTableCache>
                        <c:ptCount val="1"/>
                        <c:pt idx="0">
                          <c:v>17.9</c:v>
                        </c:pt>
                      </c15:dlblFieldTableCache>
                    </c15:dlblFTEntry>
                  </c15:dlblFieldTable>
                  <c15:showDataLabelsRange val="0"/>
                </c:ext>
                <c:ext xmlns:c16="http://schemas.microsoft.com/office/drawing/2014/chart" uri="{C3380CC4-5D6E-409C-BE32-E72D297353CC}">
                  <c16:uniqueId val="{00000011-8ADE-4D7E-BCD5-61B43D0B7BD6}"/>
                </c:ext>
              </c:extLst>
            </c:dLbl>
            <c:dLbl>
              <c:idx val="18"/>
              <c:tx>
                <c:strRef>
                  <c:f>Daten_Diagramme!$D$32</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{BAF875C9-3D03-4020-AE25-8FD0B0F42845}</c15:txfldGUID>
                      <c15:f>Daten_Diagramme!$D$32</c15:f>
                      <c15:dlblFieldTableCache>
                        <c:ptCount val="1"/>
                        <c:pt idx="0">
                          <c:v>10.7</c:v>
                        </c:pt>
                      </c15:dlblFieldTableCache>
                    </c15:dlblFTEntry>
                  </c15:dlblFieldTable>
                  <c15:showDataLabelsRange val="0"/>
                </c:ext>
                <c:ext xmlns:c16="http://schemas.microsoft.com/office/drawing/2014/chart" uri="{C3380CC4-5D6E-409C-BE32-E72D297353CC}">
                  <c16:uniqueId val="{00000012-8ADE-4D7E-BCD5-61B43D0B7BD6}"/>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{38AE7069-8E5B-4578-B873-280AE53DF9DA}</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8ADE-4D7E-BCD5-61B43D0B7BD6}"/>
                </c:ext>
              </c:extLst>
            </c:dLbl>
            <c:dLbl>
              <c:idx val="20"/>
              <c:tx>
                <c:strRef>
                  <c:f>Daten_Diagramme!$D$34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{53B45E3B-7682-479F-98B7-ECE613C76A75}</c15:txfldGUID>
                      <c15:f>Daten_Diagramme!$D$34</c15:f>
                      <c15:dlblFieldTableCache>
                        <c:ptCount val="1"/>
                        <c:pt idx="0">
                          <c:v>-1.1</c:v>
                        </c:pt>
                      </c15:dlblFieldTableCache>
                    </c15:dlblFTEntry>
                  </c15:dlblFieldTable>
                  <c15:showDataLabelsRange val="0"/>
                </c:ext>
                <c:ext xmlns:c16="http://schemas.microsoft.com/office/drawing/2014/chart" uri="{C3380CC4-5D6E-409C-BE32-E72D297353CC}">
                  <c16:uniqueId val="{00000014-8ADE-4D7E-BCD5-61B43D0B7BD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{E4F4AF6A-29D0-40E3-8DAA-97A1487B5504}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ADE-4D7E-BCD5-61B43D0B7BD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{049851C0-086D-4F4F-9C7C-2493E92AEBE9}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ADE-4D7E-BCD5-61B43D0B7BD6}"/>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{50A29D2A-4B52-40E7-88B0-A3AA3CEDE604}</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8ADE-4D7E-BCD5-61B43D0B7BD6}"/>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{9FACBBA4-4DDC-4782-9490-F1F6F4EA0F20}</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8ADE-4D7E-BCD5-61B43D0B7BD6}"/>
                </c:ext>
              </c:extLst>
            </c:dLbl>
            <c:dLbl>
              <c:idx val="25"/>
              <c:tx>
                <c:strRef>
                  <c:f>Daten_Diagramme!$D$39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{E3D015D8-90A8-4191-AF64-D3EDDCA7B4BC}</c15:txfldGUID>
                      <c15:f>Daten_Diagramme!$D$39</c15:f>
                      <c15:dlblFieldTableCache>
                        <c:ptCount val="1"/>
                        <c:pt idx="0">
                          <c:v>3.3</c:v>
                        </c:pt>
                      </c15:dlblFieldTableCache>
                    </c15:dlblFTEntry>
                  </c15:dlblFieldTable>
                  <c15:showDataLabelsRange val="0"/>
                </c:ext>
                <c:ext xmlns:c16="http://schemas.microsoft.com/office/drawing/2014/chart" uri="{C3380CC4-5D6E-409C-BE32-E72D297353CC}">
                  <c16:uniqueId val="{00000019-8ADE-4D7E-BCD5-61B43D0B7BD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{5822E1A7-B999-4E71-AC20-6C305E542EA9}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ADE-4D7E-BCD5-61B43D0B7BD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{E1ACC5F4-82FB-49D8-B175-203EE80BDEB4}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ADE-4D7E-BCD5-61B43D0B7BD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{0A205D6F-F29E-4B88-A1F8-F83111B37AAC}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ADE-4D7E-BCD5-61B43D0B7BD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{2F90353E-AFC5-4470-8231-F8F39B7DF544}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ADE-4D7E-BCD5-61B43D0B7BD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{065A505F-1749-4D9F-BCCF-B650AB2B0F83}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ADE-4D7E-BCD5-61B43D0B7BD6}"/>
                </c:ext>
              </c:extLst>
            </c:dLbl>
            <c:dLbl>
              <c:idx val="31"/>
              <c:tx>
                <c:strRef>
                  <c:f>Daten_Diagramme!$D$45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{34736CDD-C3B2-4BA0-826D-B482701C5313}</c15:txfldGUID>
                      <c15:f>Daten_Diagramme!$D$45</c15:f>
                      <c15:dlblFieldTableCache>
                        <c:ptCount val="1"/>
                        <c:pt idx="0">
                          <c:v>3.3</c:v>
                        </c:pt>
                      </c15:dlblFieldTableCache>
                    </c15:dlblFTEntry>
                  </c15:dlblFieldTable>
                  <c15:showDataLabelsRange val="0"/>
                </c:ext>
                <c:ext xmlns:c16="http://schemas.microsoft.com/office/drawing/2014/chart" uri="{C3380CC4-5D6E-409C-BE32-E72D297353CC}">
                  <c16:uniqueId val="{0000001F-8ADE-4D7E-BCD5-61B43D0B7B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2.6996361359990608</c:v>
                </c:pt>
                <c:pt idx="1">
                  <c:v>0</c:v>
                </c:pt>
                <c:pt idx="2">
                  <c:v>0</c:v>
                </c:pt>
                <c:pt idx="3">
                  <c:v>-0.46216060080878107</c:v>
                </c:pt>
                <c:pt idx="4">
                  <c:v>1.4184397163120568</c:v>
                </c:pt>
                <c:pt idx="5">
                  <c:v>-4.2671614100185531</c:v>
                </c:pt>
                <c:pt idx="6">
                  <c:v>7.9275198187995466</c:v>
                </c:pt>
                <c:pt idx="7">
                  <c:v>1.9425675675675675</c:v>
                </c:pt>
                <c:pt idx="8">
                  <c:v>1.4517029592406476</c:v>
                </c:pt>
                <c:pt idx="9">
                  <c:v>0.73952341824157763</c:v>
                </c:pt>
                <c:pt idx="10">
                  <c:v>-5.0441361916771754</c:v>
                </c:pt>
                <c:pt idx="11">
                  <c:v>14.416475972540045</c:v>
                </c:pt>
                <c:pt idx="12">
                  <c:v>0</c:v>
                </c:pt>
                <c:pt idx="13">
                  <c:v>0.79726651480637811</c:v>
                </c:pt>
                <c:pt idx="14">
                  <c:v>3.6496350364963503</c:v>
                </c:pt>
                <c:pt idx="15">
                  <c:v>0</c:v>
                </c:pt>
                <c:pt idx="16">
                  <c:v>2.871058702896693</c:v>
                </c:pt>
                <c:pt idx="17">
                  <c:v>17.874875868917577</c:v>
                </c:pt>
                <c:pt idx="18">
                  <c:v>10.737527114967461</c:v>
                </c:pt>
                <c:pt idx="19">
                  <c:v>3.0358449158741769</c:v>
                </c:pt>
                <c:pt idx="20">
                  <c:v>-1.1041009463722398</c:v>
                </c:pt>
                <c:pt idx="21">
                  <c:v>0</c:v>
                </c:pt>
                <c:pt idx="23">
                  <c:v>0</c:v>
                </c:pt>
                <c:pt idx="24">
                  <c:v>0</c:v>
                </c:pt>
                <c:pt idx="25">
                  <c:v>3.3456855479089467</c:v>
                </c:pt>
              </c:numCache>
            </c:numRef>
          </c:val>
          <c:extLst>
            <c:ext xmlns:c16="http://schemas.microsoft.com/office/drawing/2014/chart" uri="{C3380CC4-5D6E-409C-BE32-E72D297353CC}">
              <c16:uniqueId val="{00000020-8ADE-4D7E-BCD5-61B43D0B7BD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{914CB499-0030-4DAD-B782-78A91A8106EB}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ADE-4D7E-BCD5-61B43D0B7BD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{3F1B3853-7F6C-4850-A066-1489D7DAE092}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ADE-4D7E-BCD5-61B43D0B7BD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{5843B72A-5995-4C2C-9591-81D987D6FE61}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ADE-4D7E-BCD5-61B43D0B7BD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{B312D1FC-3EF2-448F-82B9-8BBE0E411B34}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ADE-4D7E-BCD5-61B43D0B7BD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{148AF026-FA12-456C-B318-0C69AA428EB6}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ADE-4D7E-BCD5-61B43D0B7BD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{B0E6CA9A-5B69-4C06-9553-077827E8D680}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ADE-4D7E-BCD5-61B43D0B7BD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{C5200A24-296A-4040-85F1-EF883426FC3D}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ADE-4D7E-BCD5-61B43D0B7BD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{2CD6B09E-F002-4922-B154-61CC86ADDF6F}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ADE-4D7E-BCD5-61B43D0B7BD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{54A89C90-1312-4B25-AC8C-FCA7C25213E2}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ADE-4D7E-BCD5-61B43D0B7BD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{2453643B-777E-4104-BC18-0D8C6F263939}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ADE-4D7E-BCD5-61B43D0B7BD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{2C5DC77D-5B00-4AE5-BAAF-08C56115879C}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ADE-4D7E-BCD5-61B43D0B7BD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{EE293AF7-4300-4490-A56D-63C4436E2544}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ADE-4D7E-BCD5-61B43D0B7BD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{FE9EDF2D-1872-4D02-B274-424A5E7BF9D3}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ADE-4D7E-BCD5-61B43D0B7BD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{FCBF6C2E-A5D7-4094-A9AA-EAD59AA076AD}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ADE-4D7E-BCD5-61B43D0B7BD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{EA4434CD-E8A6-4670-B6BA-0509868579EA}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ADE-4D7E-BCD5-61B43D0B7BD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{86DBEAB0-B4A0-45B7-BC8A-A04FD835CEBD}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ADE-4D7E-BCD5-61B43D0B7BD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{02F20465-33E3-4C30-BD4B-EDCC15AEEB69}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ADE-4D7E-BCD5-61B43D0B7BD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{7F9E147F-CDB5-4996-A00A-FF8734C86C70}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ADE-4D7E-BCD5-61B43D0B7BD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{326BCB06-6458-4B4C-A6AA-32B99D55C4BA}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ADE-4D7E-BCD5-61B43D0B7BD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{C4ED33BD-4318-4ADA-A331-ACA2B54AA63B}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ADE-4D7E-BCD5-61B43D0B7BD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{90FF3BE7-7969-4D59-B6E7-86A1ABC51028}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ADE-4D7E-BCD5-61B43D0B7BD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{39BA1CD1-7A15-4377-9BAF-D9E97091A375}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ADE-4D7E-BCD5-61B43D0B7BD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{17F0BC94-13C3-440B-8D44-412DC52EB027}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ADE-4D7E-BCD5-61B43D0B7BD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{49675EC2-5B1D-46BE-ADD7-5DEB7E5894D2}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ADE-4D7E-BCD5-61B43D0B7BD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{A1804280-7609-4075-BCF6-75968584E9D3}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ADE-4D7E-BCD5-61B43D0B7BD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{888F2C3A-A4B8-4892-B4A8-AB83455271F6}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ADE-4D7E-BCD5-61B43D0B7BD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{7A5A6CF7-B9F3-48B7-8EEF-739F3D4E5330}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ADE-4D7E-BCD5-61B43D0B7BD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{9A3E416D-0E61-4959-A504-75194DCFEE72}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ADE-4D7E-BCD5-61B43D0B7BD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{71E59FA4-9E8D-4D15-A19D-A9C5C64D04AD}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ADE-4D7E-BCD5-61B43D0B7BD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{8C118ACA-4885-4596-96A4-543AED3A8427}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ADE-4D7E-BCD5-61B43D0B7BD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{1E91B773-AED9-4DAE-93BB-13A32A268346}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ADE-4D7E-BCD5-61B43D0B7BD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{C6F9FDA3-72EB-4982-A222-4AF2431BF6B9}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ADE-4D7E-BCD5-61B43D0B7B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8ADE-4D7E-BCD5-61B43D0B7BD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8ADE-4D7E-BCD5-61B43D0B7BD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{3534B8B4-CCA8-4E51-91D3-E5DF4A2E0EA9}</c15:txfldGUID>
                      <c15:f>Daten_Diagramme!$E$14</c15:f>
                      <c15:dlblFieldTableCache>
                        <c:ptCount val="1"/>
                        <c:pt idx="0">
                          <c:v>-1.5</c:v>
                        </c:pt>
                      </c15:dlblFieldTableCache>
                    </c15:dlblFTEntry>
                  </c15:dlblFieldTable>
                  <c15:showDataLabelsRange val="0"/>
                </c:ext>
                <c:ext xmlns:c16="http://schemas.microsoft.com/office/drawing/2014/chart" uri="{C3380CC4-5D6E-409C-BE32-E72D297353CC}">
                  <c16:uniqueId val="{00000000-A373-4F64-B50D-5B217CEE6C2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{5D1F8E30-4610-4579-A7F2-AAB8E1F1A62F}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A373-4F64-B50D-5B217CEE6C2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{D5C30236-845D-4457-96C0-F6D950041E78}</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A373-4F64-B50D-5B217CEE6C22}"/>
                </c:ext>
              </c:extLst>
            </c:dLbl>
            <c:dLbl>
              <c:idx val="3"/>
              <c:tx>
                <c:strRef>
                  <c:f>Daten_Diagramme!$E$17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{8C3B7121-8437-4F3D-A6E0-EC7A6C13D5A0}</c15:txfldGUID>
                      <c15:f>Daten_Diagramme!$E$17</c15:f>
                      <c15:dlblFieldTableCache>
                        <c:ptCount val="1"/>
                        <c:pt idx="0">
                          <c:v>-2.3</c:v>
                        </c:pt>
                      </c15:dlblFieldTableCache>
                    </c15:dlblFTEntry>
                  </c15:dlblFieldTable>
                  <c15:showDataLabelsRange val="0"/>
                </c:ext>
                <c:ext xmlns:c16="http://schemas.microsoft.com/office/drawing/2014/chart" uri="{C3380CC4-5D6E-409C-BE32-E72D297353CC}">
                  <c16:uniqueId val="{00000003-A373-4F64-B50D-5B217CEE6C22}"/>
                </c:ext>
              </c:extLst>
            </c:dLbl>
            <c:dLbl>
              <c:idx val="4"/>
              <c:tx>
                <c:strRef>
                  <c:f>Daten_Diagramme!$E$18</c:f>
                  <c:strCache>
                    <c:ptCount val="1"/>
                    <c:pt idx="0">
                      <c:v>-20.2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{1BCF6583-5DEE-434D-AD5E-0776456EA220}</c15:txfldGUID>
                      <c15:f>Daten_Diagramme!$E$18</c15:f>
                      <c15:dlblFieldTableCache>
                        <c:ptCount val="1"/>
                        <c:pt idx="0">
                          <c:v>-20.2</c:v>
                        </c:pt>
                      </c15:dlblFieldTableCache>
                    </c15:dlblFTEntry>
                  </c15:dlblFieldTable>
                  <c15:showDataLabelsRange val="0"/>
                </c:ext>
                <c:ext xmlns:c16="http://schemas.microsoft.com/office/drawing/2014/chart" uri="{C3380CC4-5D6E-409C-BE32-E72D297353CC}">
                  <c16:uniqueId val="{00000004-A373-4F64-B50D-5B217CEE6C22}"/>
                </c:ext>
              </c:extLst>
            </c:dLbl>
            <c:dLbl>
              <c:idx val="5"/>
              <c:tx>
                <c:strRef>
                  <c:f>Daten_Diagramme!$E$19</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{02405B9C-96E4-463C-8349-31C29B8613B1}</c15:txfldGUID>
                      <c15:f>Daten_Diagramme!$E$19</c15:f>
                      <c15:dlblFieldTableCache>
                        <c:ptCount val="1"/>
                        <c:pt idx="0">
                          <c:v>11.6</c:v>
                        </c:pt>
                      </c15:dlblFieldTableCache>
                    </c15:dlblFTEntry>
                  </c15:dlblFieldTable>
                  <c15:showDataLabelsRange val="0"/>
                </c:ext>
                <c:ext xmlns:c16="http://schemas.microsoft.com/office/drawing/2014/chart" uri="{C3380CC4-5D6E-409C-BE32-E72D297353CC}">
                  <c16:uniqueId val="{00000005-A373-4F64-B50D-5B217CEE6C22}"/>
                </c:ext>
              </c:extLst>
            </c:dLbl>
            <c:dLbl>
              <c:idx val="6"/>
              <c:tx>
                <c:strRef>
                  <c:f>Daten_Diagramme!$E$20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{BE1F5CD0-94FF-49DE-B3B7-5E9E055B6030}</c15:txfldGUID>
                      <c15:f>Daten_Diagramme!$E$20</c15:f>
                      <c15:dlblFieldTableCache>
                        <c:ptCount val="1"/>
                        <c:pt idx="0">
                          <c:v>0.7</c:v>
                        </c:pt>
                      </c15:dlblFieldTableCache>
                    </c15:dlblFTEntry>
                  </c15:dlblFieldTable>
                  <c15:showDataLabelsRange val="0"/>
                </c:ext>
                <c:ext xmlns:c16="http://schemas.microsoft.com/office/drawing/2014/chart" uri="{C3380CC4-5D6E-409C-BE32-E72D297353CC}">
                  <c16:uniqueId val="{00000006-A373-4F64-B50D-5B217CEE6C22}"/>
                </c:ext>
              </c:extLst>
            </c:dLbl>
            <c:dLbl>
              <c:idx val="7"/>
              <c:tx>
                <c:strRef>
                  <c:f>Daten_Diagramme!$E$21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{A93C1524-F3FC-49ED-B169-FFDC4C0CC488}</c15:txfldGUID>
                      <c15:f>Daten_Diagramme!$E$21</c15:f>
                      <c15:dlblFieldTableCache>
                        <c:ptCount val="1"/>
                        <c:pt idx="0">
                          <c:v>1.4</c:v>
                        </c:pt>
                      </c15:dlblFieldTableCache>
                    </c15:dlblFTEntry>
                  </c15:dlblFieldTable>
                  <c15:showDataLabelsRange val="0"/>
                </c:ext>
                <c:ext xmlns:c16="http://schemas.microsoft.com/office/drawing/2014/chart" uri="{C3380CC4-5D6E-409C-BE32-E72D297353CC}">
                  <c16:uniqueId val="{00000007-A373-4F64-B50D-5B217CEE6C22}"/>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{A06F6CF4-086A-404C-98EA-F8BD0BF42CF5}</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A373-4F64-B50D-5B217CEE6C22}"/>
                </c:ext>
              </c:extLst>
            </c:dLbl>
            <c:dLbl>
              <c:idx val="9"/>
              <c:tx>
                <c:strRef>
                  <c:f>Daten_Diagramme!$E$23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{03F5525A-6965-4FCF-BCA5-F092247F2C2B}</c15:txfldGUID>
                      <c15:f>Daten_Diagramme!$E$23</c15:f>
                      <c15:dlblFieldTableCache>
                        <c:ptCount val="1"/>
                        <c:pt idx="0">
                          <c:v>-4.2</c:v>
                        </c:pt>
                      </c15:dlblFieldTableCache>
                    </c15:dlblFTEntry>
                  </c15:dlblFieldTable>
                  <c15:showDataLabelsRange val="0"/>
                </c:ext>
                <c:ext xmlns:c16="http://schemas.microsoft.com/office/drawing/2014/chart" uri="{C3380CC4-5D6E-409C-BE32-E72D297353CC}">
                  <c16:uniqueId val="{00000009-A373-4F64-B50D-5B217CEE6C22}"/>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{C857081E-5385-426E-9450-BDC43435D734}</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A373-4F64-B50D-5B217CEE6C22}"/>
                </c:ext>
              </c:extLst>
            </c:dLbl>
            <c:dLbl>
              <c:idx val="11"/>
              <c:tx>
                <c:strRef>
                  <c:f>Daten_Diagramme!$E$25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{C46A16EF-1609-4BF3-94D2-F9EA46EFF340}</c15:txfldGUID>
                      <c15:f>Daten_Diagramme!$E$25</c15:f>
                      <c15:dlblFieldTableCache>
                        <c:ptCount val="1"/>
                        <c:pt idx="0">
                          <c:v>-1.4</c:v>
                        </c:pt>
                      </c15:dlblFieldTableCache>
                    </c15:dlblFTEntry>
                  </c15:dlblFieldTable>
                  <c15:showDataLabelsRange val="0"/>
                </c:ext>
                <c:ext xmlns:c16="http://schemas.microsoft.com/office/drawing/2014/chart" uri="{C3380CC4-5D6E-409C-BE32-E72D297353CC}">
                  <c16:uniqueId val="{0000000B-A373-4F64-B50D-5B217CEE6C22}"/>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{3132ACFB-8BC7-4BAE-924C-0948968A6B88}</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A373-4F64-B50D-5B217CEE6C22}"/>
                </c:ext>
              </c:extLst>
            </c:dLbl>
            <c:dLbl>
              <c:idx val="13"/>
              <c:tx>
                <c:strRef>
                  <c:f>Daten_Diagramme!$E$27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{EC1E1E3D-D880-4AC2-9FB6-20CBF3FDFB8A}</c15:txfldGUID>
                      <c15:f>Daten_Diagramme!$E$27</c15:f>
                      <c15:dlblFieldTableCache>
                        <c:ptCount val="1"/>
                        <c:pt idx="0">
                          <c:v>8.4</c:v>
                        </c:pt>
                      </c15:dlblFieldTableCache>
                    </c15:dlblFTEntry>
                  </c15:dlblFieldTable>
                  <c15:showDataLabelsRange val="0"/>
                </c:ext>
                <c:ext xmlns:c16="http://schemas.microsoft.com/office/drawing/2014/chart" uri="{C3380CC4-5D6E-409C-BE32-E72D297353CC}">
                  <c16:uniqueId val="{0000000D-A373-4F64-B50D-5B217CEE6C22}"/>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{237BACC2-234F-447B-8830-F4FF8DE75ECF}</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A373-4F64-B50D-5B217CEE6C2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{D59B9CC0-E9EA-4DCA-A0B5-34104B48A577}</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373-4F64-B50D-5B217CEE6C22}"/>
                </c:ext>
              </c:extLst>
            </c:dLbl>
            <c:dLbl>
              <c:idx val="16"/>
              <c:tx>
                <c:strRef>
                  <c:f>Daten_Diagramme!$E$30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{5C55755A-97DC-4D0A-A1E9-461CF1CA6608}</c15:txfldGUID>
                      <c15:f>Daten_Diagramme!$E$30</c15:f>
                      <c15:dlblFieldTableCache>
                        <c:ptCount val="1"/>
                        <c:pt idx="0">
                          <c:v>-1.5</c:v>
                        </c:pt>
                      </c15:dlblFieldTableCache>
                    </c15:dlblFTEntry>
                  </c15:dlblFieldTable>
                  <c15:showDataLabelsRange val="0"/>
                </c:ext>
                <c:ext xmlns:c16="http://schemas.microsoft.com/office/drawing/2014/chart" uri="{C3380CC4-5D6E-409C-BE32-E72D297353CC}">
                  <c16:uniqueId val="{00000010-A373-4F64-B50D-5B217CEE6C22}"/>
                </c:ext>
              </c:extLst>
            </c:dLbl>
            <c:dLbl>
              <c:idx val="17"/>
              <c:tx>
                <c:strRef>
                  <c:f>Daten_Diagramme!$E$31</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{7033404E-92CD-4DAB-9A22-5AB407601038}</c15:txfldGUID>
                      <c15:f>Daten_Diagramme!$E$31</c15:f>
                      <c15:dlblFieldTableCache>
                        <c:ptCount val="1"/>
                        <c:pt idx="0">
                          <c:v>16.0</c:v>
                        </c:pt>
                      </c15:dlblFieldTableCache>
                    </c15:dlblFTEntry>
                  </c15:dlblFieldTable>
                  <c15:showDataLabelsRange val="0"/>
                </c:ext>
                <c:ext xmlns:c16="http://schemas.microsoft.com/office/drawing/2014/chart" uri="{C3380CC4-5D6E-409C-BE32-E72D297353CC}">
                  <c16:uniqueId val="{00000011-A373-4F64-B50D-5B217CEE6C22}"/>
                </c:ext>
              </c:extLst>
            </c:dLbl>
            <c:dLbl>
              <c:idx val="18"/>
              <c:tx>
                <c:strRef>
                  <c:f>Daten_Diagramme!$E$32</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{FB45E199-3D2C-4EED-8432-CC1408EA62B4}</c15:txfldGUID>
                      <c15:f>Daten_Diagramme!$E$32</c15:f>
                      <c15:dlblFieldTableCache>
                        <c:ptCount val="1"/>
                        <c:pt idx="0">
                          <c:v>-4.2</c:v>
                        </c:pt>
                      </c15:dlblFieldTableCache>
                    </c15:dlblFTEntry>
                  </c15:dlblFieldTable>
                  <c15:showDataLabelsRange val="0"/>
                </c:ext>
                <c:ext xmlns:c16="http://schemas.microsoft.com/office/drawing/2014/chart" uri="{C3380CC4-5D6E-409C-BE32-E72D297353CC}">
                  <c16:uniqueId val="{00000012-A373-4F64-B50D-5B217CEE6C22}"/>
                </c:ext>
              </c:extLst>
            </c:dLbl>
            <c:dLbl>
              <c:idx val="19"/>
              <c:tx>
                <c:strRef>
                  <c:f>Daten_Diagramme!$E$33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{E65D8F27-6495-4821-ABBC-526D1543470B}</c15:txfldGUID>
                      <c15:f>Daten_Diagramme!$E$33</c15:f>
                      <c15:dlblFieldTableCache>
                        <c:ptCount val="1"/>
                        <c:pt idx="0">
                          <c:v>-3.6</c:v>
                        </c:pt>
                      </c15:dlblFieldTableCache>
                    </c15:dlblFTEntry>
                  </c15:dlblFieldTable>
                  <c15:showDataLabelsRange val="0"/>
                </c:ext>
                <c:ext xmlns:c16="http://schemas.microsoft.com/office/drawing/2014/chart" uri="{C3380CC4-5D6E-409C-BE32-E72D297353CC}">
                  <c16:uniqueId val="{00000013-A373-4F64-B50D-5B217CEE6C22}"/>
                </c:ext>
              </c:extLst>
            </c:dLbl>
            <c:dLbl>
              <c:idx val="20"/>
              <c:tx>
                <c:strRef>
                  <c:f>Daten_Diagramme!$E$34</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{A11ED627-BA8A-4DDB-8B99-8A75B6E8B203}</c15:txfldGUID>
                      <c15:f>Daten_Diagramme!$E$34</c15:f>
                      <c15:dlblFieldTableCache>
                        <c:ptCount val="1"/>
                        <c:pt idx="0">
                          <c:v>-6.8</c:v>
                        </c:pt>
                      </c15:dlblFieldTableCache>
                    </c15:dlblFTEntry>
                  </c15:dlblFieldTable>
                  <c15:showDataLabelsRange val="0"/>
                </c:ext>
                <c:ext xmlns:c16="http://schemas.microsoft.com/office/drawing/2014/chart" uri="{C3380CC4-5D6E-409C-BE32-E72D297353CC}">
                  <c16:uniqueId val="{00000014-A373-4F64-B50D-5B217CEE6C2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{8DB848D0-70B6-45DF-A4D3-2E84FC9E1094}</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373-4F64-B50D-5B217CEE6C2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{39BA9915-58FA-4DF7-AD56-B0E867AFECE2}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373-4F64-B50D-5B217CEE6C2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{63AAED88-E756-4068-91ED-D038A12B4BD0}</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A373-4F64-B50D-5B217CEE6C2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{DB4214E8-9EA0-4587-BE18-C6301D8F3945}</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A373-4F64-B50D-5B217CEE6C22}"/>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{8C57CAF4-89E9-43FD-8117-F25CFC2D040C}</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A373-4F64-B50D-5B217CEE6C2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{D3944794-B74A-4136-8231-C001FF33E7DE}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373-4F64-B50D-5B217CEE6C2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{B7436748-EFEA-471A-8CC6-D633354A6334}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373-4F64-B50D-5B217CEE6C2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{656E035E-6EC5-4B79-9C7B-DDAF7F6EA5EE}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373-4F64-B50D-5B217CEE6C2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{CE5B1094-04FE-4DA3-B7A9-DECFF7469D47}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373-4F64-B50D-5B217CEE6C2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{26BE7EBC-CA3C-47EF-9408-7DD77551BFCB}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373-4F64-B50D-5B217CEE6C22}"/>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{458C8871-395B-4BDF-95F6-398E781A9158}</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A373-4F64-B50D-5B217CEE6C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-1.5122873345935728</c:v>
                </c:pt>
                <c:pt idx="1">
                  <c:v>0</c:v>
                </c:pt>
                <c:pt idx="2">
                  <c:v>0</c:v>
                </c:pt>
                <c:pt idx="3">
                  <c:v>-2.3294509151414311</c:v>
                </c:pt>
                <c:pt idx="4">
                  <c:v>-20.187793427230048</c:v>
                </c:pt>
                <c:pt idx="5">
                  <c:v>11.618257261410788</c:v>
                </c:pt>
                <c:pt idx="6">
                  <c:v>0.68027210884353739</c:v>
                </c:pt>
                <c:pt idx="7">
                  <c:v>1.3725490196078431</c:v>
                </c:pt>
                <c:pt idx="8">
                  <c:v>1.3589128697042365</c:v>
                </c:pt>
                <c:pt idx="9">
                  <c:v>-4.2121684867394693</c:v>
                </c:pt>
                <c:pt idx="10">
                  <c:v>-6.9603524229074889</c:v>
                </c:pt>
                <c:pt idx="11">
                  <c:v>-1.3698630136986301</c:v>
                </c:pt>
                <c:pt idx="12">
                  <c:v>0</c:v>
                </c:pt>
                <c:pt idx="13">
                  <c:v>8.3984375</c:v>
                </c:pt>
                <c:pt idx="14">
                  <c:v>-2.1276595744680851</c:v>
                </c:pt>
                <c:pt idx="15">
                  <c:v>0</c:v>
                </c:pt>
                <c:pt idx="16">
                  <c:v>-1.4619883040935673</c:v>
                </c:pt>
                <c:pt idx="17">
                  <c:v>16.042780748663102</c:v>
                </c:pt>
                <c:pt idx="18">
                  <c:v>-4.225352112676056</c:v>
                </c:pt>
                <c:pt idx="19">
                  <c:v>-3.6414565826330532</c:v>
                </c:pt>
                <c:pt idx="20">
                  <c:v>-6.8367346938775508</c:v>
                </c:pt>
                <c:pt idx="21">
                  <c:v>0</c:v>
                </c:pt>
                <c:pt idx="23">
                  <c:v>0</c:v>
                </c:pt>
                <c:pt idx="24">
                  <c:v>0</c:v>
                </c:pt>
                <c:pt idx="25">
                  <c:v>-1.9408778739922365</c:v>
                </c:pt>
              </c:numCache>
            </c:numRef>
          </c:val>
          <c:extLst>
            <c:ext xmlns:c16="http://schemas.microsoft.com/office/drawing/2014/chart" uri="{C3380CC4-5D6E-409C-BE32-E72D297353CC}">
              <c16:uniqueId val="{00000020-A373-4F64-B50D-5B217CEE6C2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{3BD4C914-0219-4890-B445-684C726809C5}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373-4F64-B50D-5B217CEE6C2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{79ADFF4D-2087-4353-896E-5138EB8A7470}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373-4F64-B50D-5B217CEE6C2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{2F87EEF4-2815-4B67-8B60-2BE6379FF1A0}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373-4F64-B50D-5B217CEE6C2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{8D49803F-0057-4F19-AE3D-968116A1F8AF}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373-4F64-B50D-5B217CEE6C2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{6384E28C-A93E-4E04-AA81-8DF94D957DC9}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373-4F64-B50D-5B217CEE6C2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{55524FBB-042D-42C4-85E1-26837E86ADE0}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373-4F64-B50D-5B217CEE6C2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{5DF1245D-1209-437C-BD54-8FD93B59FCC4}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373-4F64-B50D-5B217CEE6C2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{A9799BED-82C4-453A-9FDC-E5AFA102D76A}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373-4F64-B50D-5B217CEE6C2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{64EAFE20-90CD-4DDD-A685-194105B72D05}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373-4F64-B50D-5B217CEE6C2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{4D9FCBCE-9A2C-490C-9E6E-7DE4879301F0}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373-4F64-B50D-5B217CEE6C2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{796B27E9-9870-4026-A51C-A7250CA1DD14}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373-4F64-B50D-5B217CEE6C2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{04F7D062-4931-45C9-83C6-67848FC4D35E}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373-4F64-B50D-5B217CEE6C2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{A95CD0FE-3571-4B05-85B3-12950096F841}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373-4F64-B50D-5B217CEE6C2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{0901A551-4DC6-4910-8B28-DD750757CB56}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373-4F64-B50D-5B217CEE6C2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{2270415B-A4F4-41FF-B973-742EB4B8C00B}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373-4F64-B50D-5B217CEE6C2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{6064839E-7C7E-45F1-BBCC-5688CC9BD6AF}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373-4F64-B50D-5B217CEE6C2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{278B1223-EEF3-491F-BF26-CA5714318AA0}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373-4F64-B50D-5B217CEE6C2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{5B7544C9-73A4-4FB3-9EE8-3084449B4FDA}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373-4F64-B50D-5B217CEE6C2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{D385C557-4B58-48C5-ABF1-751A68496A52}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373-4F64-B50D-5B217CEE6C2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{50C7C6BE-D9D0-44C2-BD29-3CC60ACB6FFA}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373-4F64-B50D-5B217CEE6C2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{474DED14-24A7-42F6-AD09-F965AC54408C}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373-4F64-B50D-5B217CEE6C2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{013F3068-BBC0-4357-835D-96B9DA727DE2}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373-4F64-B50D-5B217CEE6C2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{D6AD39D8-8AF2-4F3A-96B1-F89D1B2C75A2}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373-4F64-B50D-5B217CEE6C2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{8A374D25-9B57-4498-B51D-A44DB7449966}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373-4F64-B50D-5B217CEE6C2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{21D98FD6-D09D-4314-88BE-983B3028ADA8}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373-4F64-B50D-5B217CEE6C2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{3C32E8C1-36D4-4D9E-B9FD-D0E2AFFCA2E2}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373-4F64-B50D-5B217CEE6C2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{791C6341-3062-4218-9BF6-184B38F882FA}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373-4F64-B50D-5B217CEE6C2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{C223C051-E5F7-4B7A-B6B9-EA828BB5B7BC}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373-4F64-B50D-5B217CEE6C2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{DB232134-CFF6-4D8F-9DBB-C35CC0AC241C}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373-4F64-B50D-5B217CEE6C2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{BC7F4922-59F8-4629-B1A0-511B2B57A746}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373-4F64-B50D-5B217CEE6C2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{D9DC674F-F016-41FA-8F2C-B70FDB3417C8}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373-4F64-B50D-5B217CEE6C2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{969B4F48-F979-48F1-8AE8-151A22D62CA2}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373-4F64-B50D-5B217CEE6C2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373-4F64-B50D-5B217CEE6C2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373-4F64-B50D-5B217CEE6C2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{DE1535AA-7331-449D-911D-28F35978A6A0}</c15:txfldGUID>
                      <c15:f>Diagramm!$I$46</c15:f>
                      <c15:dlblFieldTableCache>
                        <c:ptCount val="1"/>
                      </c15:dlblFieldTableCache>
                    </c15:dlblFTEntry>
                  </c15:dlblFieldTable>
                  <c15:showDataLabelsRange val="0"/>
                </c:ext>
                <c:ext xmlns:c16="http://schemas.microsoft.com/office/drawing/2014/chart" uri="{C3380CC4-5D6E-409C-BE32-E72D297353CC}">
                  <c16:uniqueId val="{00000000-81D0-4375-A977-2405FA36805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{95797096-7192-4938-8CA2-E4786E17A247}</c15:txfldGUID>
                      <c15:f>Diagramm!$I$47</c15:f>
                      <c15:dlblFieldTableCache>
                        <c:ptCount val="1"/>
                      </c15:dlblFieldTableCache>
                    </c15:dlblFTEntry>
                  </c15:dlblFieldTable>
                  <c15:showDataLabelsRange val="0"/>
                </c:ext>
                <c:ext xmlns:c16="http://schemas.microsoft.com/office/drawing/2014/chart" uri="{C3380CC4-5D6E-409C-BE32-E72D297353CC}">
                  <c16:uniqueId val="{00000001-81D0-4375-A977-2405FA36805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{EFCA0E5D-9BE8-4C3D-8ECB-A82EB44E674E}</c15:txfldGUID>
                      <c15:f>Diagramm!$I$48</c15:f>
                      <c15:dlblFieldTableCache>
                        <c:ptCount val="1"/>
                      </c15:dlblFieldTableCache>
                    </c15:dlblFTEntry>
                  </c15:dlblFieldTable>
                  <c15:showDataLabelsRange val="0"/>
                </c:ext>
                <c:ext xmlns:c16="http://schemas.microsoft.com/office/drawing/2014/chart" uri="{C3380CC4-5D6E-409C-BE32-E72D297353CC}">
                  <c16:uniqueId val="{00000002-81D0-4375-A977-2405FA36805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{A7058A4A-A133-4DD4-BEF2-009823167743}</c15:txfldGUID>
                      <c15:f>Diagramm!$I$49</c15:f>
                      <c15:dlblFieldTableCache>
                        <c:ptCount val="1"/>
                      </c15:dlblFieldTableCache>
                    </c15:dlblFTEntry>
                  </c15:dlblFieldTable>
                  <c15:showDataLabelsRange val="0"/>
                </c:ext>
                <c:ext xmlns:c16="http://schemas.microsoft.com/office/drawing/2014/chart" uri="{C3380CC4-5D6E-409C-BE32-E72D297353CC}">
                  <c16:uniqueId val="{00000003-81D0-4375-A977-2405FA36805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{D5D9E13F-D3DC-4016-B1BE-CFC476E3198F}</c15:txfldGUID>
                      <c15:f>Diagramm!$I$50</c15:f>
                      <c15:dlblFieldTableCache>
                        <c:ptCount val="1"/>
                      </c15:dlblFieldTableCache>
                    </c15:dlblFTEntry>
                  </c15:dlblFieldTable>
                  <c15:showDataLabelsRange val="0"/>
                </c:ext>
                <c:ext xmlns:c16="http://schemas.microsoft.com/office/drawing/2014/chart" uri="{C3380CC4-5D6E-409C-BE32-E72D297353CC}">
                  <c16:uniqueId val="{00000004-81D0-4375-A977-2405FA36805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{716FA6B0-D2B8-4081-9DA6-98B202678CDD}</c15:txfldGUID>
                      <c15:f>Diagramm!$I$51</c15:f>
                      <c15:dlblFieldTableCache>
                        <c:ptCount val="1"/>
                      </c15:dlblFieldTableCache>
                    </c15:dlblFTEntry>
                  </c15:dlblFieldTable>
                  <c15:showDataLabelsRange val="0"/>
                </c:ext>
                <c:ext xmlns:c16="http://schemas.microsoft.com/office/drawing/2014/chart" uri="{C3380CC4-5D6E-409C-BE32-E72D297353CC}">
                  <c16:uniqueId val="{00000005-81D0-4375-A977-2405FA36805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{9611ED59-443B-433E-8D2B-918FE06343A1}</c15:txfldGUID>
                      <c15:f>Diagramm!$I$52</c15:f>
                      <c15:dlblFieldTableCache>
                        <c:ptCount val="1"/>
                      </c15:dlblFieldTableCache>
                    </c15:dlblFTEntry>
                  </c15:dlblFieldTable>
                  <c15:showDataLabelsRange val="0"/>
                </c:ext>
                <c:ext xmlns:c16="http://schemas.microsoft.com/office/drawing/2014/chart" uri="{C3380CC4-5D6E-409C-BE32-E72D297353CC}">
                  <c16:uniqueId val="{00000006-81D0-4375-A977-2405FA36805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{FA70A894-1533-4FD8-9466-58E81954A93E}</c15:txfldGUID>
                      <c15:f>Diagramm!$I$53</c15:f>
                      <c15:dlblFieldTableCache>
                        <c:ptCount val="1"/>
                      </c15:dlblFieldTableCache>
                    </c15:dlblFTEntry>
                  </c15:dlblFieldTable>
                  <c15:showDataLabelsRange val="0"/>
                </c:ext>
                <c:ext xmlns:c16="http://schemas.microsoft.com/office/drawing/2014/chart" uri="{C3380CC4-5D6E-409C-BE32-E72D297353CC}">
                  <c16:uniqueId val="{00000007-81D0-4375-A977-2405FA36805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{7BE1C22B-B86E-415C-927C-DE8B6AF74CAC}</c15:txfldGUID>
                      <c15:f>Diagramm!$I$54</c15:f>
                      <c15:dlblFieldTableCache>
                        <c:ptCount val="1"/>
                      </c15:dlblFieldTableCache>
                    </c15:dlblFTEntry>
                  </c15:dlblFieldTable>
                  <c15:showDataLabelsRange val="0"/>
                </c:ext>
                <c:ext xmlns:c16="http://schemas.microsoft.com/office/drawing/2014/chart" uri="{C3380CC4-5D6E-409C-BE32-E72D297353CC}">
                  <c16:uniqueId val="{00000008-81D0-4375-A977-2405FA36805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{6DD9BFEC-E219-4CF6-A28B-036939B049AD}</c15:txfldGUID>
                      <c15:f>Diagramm!$I$55</c15:f>
                      <c15:dlblFieldTableCache>
                        <c:ptCount val="1"/>
                      </c15:dlblFieldTableCache>
                    </c15:dlblFTEntry>
                  </c15:dlblFieldTable>
                  <c15:showDataLabelsRange val="0"/>
                </c:ext>
                <c:ext xmlns:c16="http://schemas.microsoft.com/office/drawing/2014/chart" uri="{C3380CC4-5D6E-409C-BE32-E72D297353CC}">
                  <c16:uniqueId val="{00000009-81D0-4375-A977-2405FA36805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{9B1CE6CC-016F-4EA3-890D-3281CD872B08}</c15:txfldGUID>
                      <c15:f>Diagramm!$I$56</c15:f>
                      <c15:dlblFieldTableCache>
                        <c:ptCount val="1"/>
                      </c15:dlblFieldTableCache>
                    </c15:dlblFTEntry>
                  </c15:dlblFieldTable>
                  <c15:showDataLabelsRange val="0"/>
                </c:ext>
                <c:ext xmlns:c16="http://schemas.microsoft.com/office/drawing/2014/chart" uri="{C3380CC4-5D6E-409C-BE32-E72D297353CC}">
                  <c16:uniqueId val="{0000000A-81D0-4375-A977-2405FA36805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{B67FD774-EFC3-4DE8-A484-3279DC3548AD}</c15:txfldGUID>
                      <c15:f>Diagramm!$I$57</c15:f>
                      <c15:dlblFieldTableCache>
                        <c:ptCount val="1"/>
                      </c15:dlblFieldTableCache>
                    </c15:dlblFTEntry>
                  </c15:dlblFieldTable>
                  <c15:showDataLabelsRange val="0"/>
                </c:ext>
                <c:ext xmlns:c16="http://schemas.microsoft.com/office/drawing/2014/chart" uri="{C3380CC4-5D6E-409C-BE32-E72D297353CC}">
                  <c16:uniqueId val="{0000000B-81D0-4375-A977-2405FA36805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{A8ACB72E-E94E-41A8-8EE3-8B36BEB58F82}</c15:txfldGUID>
                      <c15:f>Diagramm!$I$58</c15:f>
                      <c15:dlblFieldTableCache>
                        <c:ptCount val="1"/>
                      </c15:dlblFieldTableCache>
                    </c15:dlblFTEntry>
                  </c15:dlblFieldTable>
                  <c15:showDataLabelsRange val="0"/>
                </c:ext>
                <c:ext xmlns:c16="http://schemas.microsoft.com/office/drawing/2014/chart" uri="{C3380CC4-5D6E-409C-BE32-E72D297353CC}">
                  <c16:uniqueId val="{0000000C-81D0-4375-A977-2405FA36805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{D1F0A53F-059D-4356-8039-C9FD334CCD3E}</c15:txfldGUID>
                      <c15:f>Diagramm!$I$59</c15:f>
                      <c15:dlblFieldTableCache>
                        <c:ptCount val="1"/>
                      </c15:dlblFieldTableCache>
                    </c15:dlblFTEntry>
                  </c15:dlblFieldTable>
                  <c15:showDataLabelsRange val="0"/>
                </c:ext>
                <c:ext xmlns:c16="http://schemas.microsoft.com/office/drawing/2014/chart" uri="{C3380CC4-5D6E-409C-BE32-E72D297353CC}">
                  <c16:uniqueId val="{0000000D-81D0-4375-A977-2405FA36805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{023397BE-CF00-4153-9E5F-41BEA7CC8B34}</c15:txfldGUID>
                      <c15:f>Diagramm!$I$60</c15:f>
                      <c15:dlblFieldTableCache>
                        <c:ptCount val="1"/>
                      </c15:dlblFieldTableCache>
                    </c15:dlblFTEntry>
                  </c15:dlblFieldTable>
                  <c15:showDataLabelsRange val="0"/>
                </c:ext>
                <c:ext xmlns:c16="http://schemas.microsoft.com/office/drawing/2014/chart" uri="{C3380CC4-5D6E-409C-BE32-E72D297353CC}">
                  <c16:uniqueId val="{0000000E-81D0-4375-A977-2405FA36805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{0893B976-A1D4-4655-8D59-FF7CD3B6E898}</c15:txfldGUID>
                      <c15:f>Diagramm!$I$61</c15:f>
                      <c15:dlblFieldTableCache>
                        <c:ptCount val="1"/>
                      </c15:dlblFieldTableCache>
                    </c15:dlblFTEntry>
                  </c15:dlblFieldTable>
                  <c15:showDataLabelsRange val="0"/>
                </c:ext>
                <c:ext xmlns:c16="http://schemas.microsoft.com/office/drawing/2014/chart" uri="{C3380CC4-5D6E-409C-BE32-E72D297353CC}">
                  <c16:uniqueId val="{0000000F-81D0-4375-A977-2405FA36805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{81A01E64-4E35-40F8-BD32-BE199F6774CA}</c15:txfldGUID>
                      <c15:f>Diagramm!$I$62</c15:f>
                      <c15:dlblFieldTableCache>
                        <c:ptCount val="1"/>
                      </c15:dlblFieldTableCache>
                    </c15:dlblFTEntry>
                  </c15:dlblFieldTable>
                  <c15:showDataLabelsRange val="0"/>
                </c:ext>
                <c:ext xmlns:c16="http://schemas.microsoft.com/office/drawing/2014/chart" uri="{C3380CC4-5D6E-409C-BE32-E72D297353CC}">
                  <c16:uniqueId val="{00000010-81D0-4375-A977-2405FA36805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{F074E4B5-6D0D-49AD-A938-D51E18456062}</c15:txfldGUID>
                      <c15:f>Diagramm!$I$63</c15:f>
                      <c15:dlblFieldTableCache>
                        <c:ptCount val="1"/>
                      </c15:dlblFieldTableCache>
                    </c15:dlblFTEntry>
                  </c15:dlblFieldTable>
                  <c15:showDataLabelsRange val="0"/>
                </c:ext>
                <c:ext xmlns:c16="http://schemas.microsoft.com/office/drawing/2014/chart" uri="{C3380CC4-5D6E-409C-BE32-E72D297353CC}">
                  <c16:uniqueId val="{00000011-81D0-4375-A977-2405FA36805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{7D970990-644D-420D-8CD7-415E52E839E6}</c15:txfldGUID>
                      <c15:f>Diagramm!$I$64</c15:f>
                      <c15:dlblFieldTableCache>
                        <c:ptCount val="1"/>
                      </c15:dlblFieldTableCache>
                    </c15:dlblFTEntry>
                  </c15:dlblFieldTable>
                  <c15:showDataLabelsRange val="0"/>
                </c:ext>
                <c:ext xmlns:c16="http://schemas.microsoft.com/office/drawing/2014/chart" uri="{C3380CC4-5D6E-409C-BE32-E72D297353CC}">
                  <c16:uniqueId val="{00000012-81D0-4375-A977-2405FA36805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{DCA4567A-DD56-4658-9A9C-2AB638E4C997}</c15:txfldGUID>
                      <c15:f>Diagramm!$I$65</c15:f>
                      <c15:dlblFieldTableCache>
                        <c:ptCount val="1"/>
                      </c15:dlblFieldTableCache>
                    </c15:dlblFTEntry>
                  </c15:dlblFieldTable>
                  <c15:showDataLabelsRange val="0"/>
                </c:ext>
                <c:ext xmlns:c16="http://schemas.microsoft.com/office/drawing/2014/chart" uri="{C3380CC4-5D6E-409C-BE32-E72D297353CC}">
                  <c16:uniqueId val="{00000013-81D0-4375-A977-2405FA36805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{1037BDBD-7FC8-4FCC-8973-CA88CA62727F}</c15:txfldGUID>
                      <c15:f>Diagramm!$I$66</c15:f>
                      <c15:dlblFieldTableCache>
                        <c:ptCount val="1"/>
                      </c15:dlblFieldTableCache>
                    </c15:dlblFTEntry>
                  </c15:dlblFieldTable>
                  <c15:showDataLabelsRange val="0"/>
                </c:ext>
                <c:ext xmlns:c16="http://schemas.microsoft.com/office/drawing/2014/chart" uri="{C3380CC4-5D6E-409C-BE32-E72D297353CC}">
                  <c16:uniqueId val="{00000014-81D0-4375-A977-2405FA36805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{05FB1E78-3128-4247-AD86-CB93AC3D0A89}</c15:txfldGUID>
                      <c15:f>Diagramm!$I$67</c15:f>
                      <c15:dlblFieldTableCache>
                        <c:ptCount val="1"/>
                      </c15:dlblFieldTableCache>
                    </c15:dlblFTEntry>
                  </c15:dlblFieldTable>
                  <c15:showDataLabelsRange val="0"/>
                </c:ext>
                <c:ext xmlns:c16="http://schemas.microsoft.com/office/drawing/2014/chart" uri="{C3380CC4-5D6E-409C-BE32-E72D297353CC}">
                  <c16:uniqueId val="{00000015-81D0-4375-A977-2405FA3680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1D0-4375-A977-2405FA36805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{81D35CF8-A8B0-40EC-983C-016DD2F235E0}</c15:txfldGUID>
                      <c15:f>Diagramm!$K$46</c15:f>
                      <c15:dlblFieldTableCache>
                        <c:ptCount val="1"/>
                      </c15:dlblFieldTableCache>
                    </c15:dlblFTEntry>
                  </c15:dlblFieldTable>
                  <c15:showDataLabelsRange val="0"/>
                </c:ext>
                <c:ext xmlns:c16="http://schemas.microsoft.com/office/drawing/2014/chart" uri="{C3380CC4-5D6E-409C-BE32-E72D297353CC}">
                  <c16:uniqueId val="{00000017-81D0-4375-A977-2405FA36805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{2DAF7A87-2FF4-4709-B38D-617CF73FD261}</c15:txfldGUID>
                      <c15:f>Diagramm!$K$47</c15:f>
                      <c15:dlblFieldTableCache>
                        <c:ptCount val="1"/>
                      </c15:dlblFieldTableCache>
                    </c15:dlblFTEntry>
                  </c15:dlblFieldTable>
                  <c15:showDataLabelsRange val="0"/>
                </c:ext>
                <c:ext xmlns:c16="http://schemas.microsoft.com/office/drawing/2014/chart" uri="{C3380CC4-5D6E-409C-BE32-E72D297353CC}">
                  <c16:uniqueId val="{00000018-81D0-4375-A977-2405FA36805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{F58C3458-1214-44A6-8827-A5B52083B23A}</c15:txfldGUID>
                      <c15:f>Diagramm!$K$48</c15:f>
                      <c15:dlblFieldTableCache>
                        <c:ptCount val="1"/>
                      </c15:dlblFieldTableCache>
                    </c15:dlblFTEntry>
                  </c15:dlblFieldTable>
                  <c15:showDataLabelsRange val="0"/>
                </c:ext>
                <c:ext xmlns:c16="http://schemas.microsoft.com/office/drawing/2014/chart" uri="{C3380CC4-5D6E-409C-BE32-E72D297353CC}">
                  <c16:uniqueId val="{00000019-81D0-4375-A977-2405FA36805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{0C0AFFE1-BC11-4CD1-AABD-EA4B8E8E9408}</c15:txfldGUID>
                      <c15:f>Diagramm!$K$49</c15:f>
                      <c15:dlblFieldTableCache>
                        <c:ptCount val="1"/>
                      </c15:dlblFieldTableCache>
                    </c15:dlblFTEntry>
                  </c15:dlblFieldTable>
                  <c15:showDataLabelsRange val="0"/>
                </c:ext>
                <c:ext xmlns:c16="http://schemas.microsoft.com/office/drawing/2014/chart" uri="{C3380CC4-5D6E-409C-BE32-E72D297353CC}">
                  <c16:uniqueId val="{0000001A-81D0-4375-A977-2405FA36805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{89E30226-7BD8-48E4-A820-79576ADA6D89}</c15:txfldGUID>
                      <c15:f>Diagramm!$K$50</c15:f>
                      <c15:dlblFieldTableCache>
                        <c:ptCount val="1"/>
                      </c15:dlblFieldTableCache>
                    </c15:dlblFTEntry>
                  </c15:dlblFieldTable>
                  <c15:showDataLabelsRange val="0"/>
                </c:ext>
                <c:ext xmlns:c16="http://schemas.microsoft.com/office/drawing/2014/chart" uri="{C3380CC4-5D6E-409C-BE32-E72D297353CC}">
                  <c16:uniqueId val="{0000001B-81D0-4375-A977-2405FA36805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{163F3591-5E29-45FB-A4FC-A45BBCF4872C}</c15:txfldGUID>
                      <c15:f>Diagramm!$K$51</c15:f>
                      <c15:dlblFieldTableCache>
                        <c:ptCount val="1"/>
                      </c15:dlblFieldTableCache>
                    </c15:dlblFTEntry>
                  </c15:dlblFieldTable>
                  <c15:showDataLabelsRange val="0"/>
                </c:ext>
                <c:ext xmlns:c16="http://schemas.microsoft.com/office/drawing/2014/chart" uri="{C3380CC4-5D6E-409C-BE32-E72D297353CC}">
                  <c16:uniqueId val="{0000001C-81D0-4375-A977-2405FA36805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{3E00A237-ADEA-4852-B3A5-EA391BB86275}</c15:txfldGUID>
                      <c15:f>Diagramm!$K$52</c15:f>
                      <c15:dlblFieldTableCache>
                        <c:ptCount val="1"/>
                      </c15:dlblFieldTableCache>
                    </c15:dlblFTEntry>
                  </c15:dlblFieldTable>
                  <c15:showDataLabelsRange val="0"/>
                </c:ext>
                <c:ext xmlns:c16="http://schemas.microsoft.com/office/drawing/2014/chart" uri="{C3380CC4-5D6E-409C-BE32-E72D297353CC}">
                  <c16:uniqueId val="{0000001D-81D0-4375-A977-2405FA36805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{D203BD50-97DC-4EB2-AB1E-3D3776A32760}</c15:txfldGUID>
                      <c15:f>Diagramm!$K$53</c15:f>
                      <c15:dlblFieldTableCache>
                        <c:ptCount val="1"/>
                      </c15:dlblFieldTableCache>
                    </c15:dlblFTEntry>
                  </c15:dlblFieldTable>
                  <c15:showDataLabelsRange val="0"/>
                </c:ext>
                <c:ext xmlns:c16="http://schemas.microsoft.com/office/drawing/2014/chart" uri="{C3380CC4-5D6E-409C-BE32-E72D297353CC}">
                  <c16:uniqueId val="{0000001E-81D0-4375-A977-2405FA36805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{B6D6D28D-FA00-4B1F-9B27-BF588FC23424}</c15:txfldGUID>
                      <c15:f>Diagramm!$K$54</c15:f>
                      <c15:dlblFieldTableCache>
                        <c:ptCount val="1"/>
                      </c15:dlblFieldTableCache>
                    </c15:dlblFTEntry>
                  </c15:dlblFieldTable>
                  <c15:showDataLabelsRange val="0"/>
                </c:ext>
                <c:ext xmlns:c16="http://schemas.microsoft.com/office/drawing/2014/chart" uri="{C3380CC4-5D6E-409C-BE32-E72D297353CC}">
                  <c16:uniqueId val="{0000001F-81D0-4375-A977-2405FA36805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{7E4E2536-9B88-49BC-A8E7-820EAE104AFC}</c15:txfldGUID>
                      <c15:f>Diagramm!$K$55</c15:f>
                      <c15:dlblFieldTableCache>
                        <c:ptCount val="1"/>
                      </c15:dlblFieldTableCache>
                    </c15:dlblFTEntry>
                  </c15:dlblFieldTable>
                  <c15:showDataLabelsRange val="0"/>
                </c:ext>
                <c:ext xmlns:c16="http://schemas.microsoft.com/office/drawing/2014/chart" uri="{C3380CC4-5D6E-409C-BE32-E72D297353CC}">
                  <c16:uniqueId val="{00000020-81D0-4375-A977-2405FA36805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{2435583A-CB23-4468-8A99-1850AACBD243}</c15:txfldGUID>
                      <c15:f>Diagramm!$K$56</c15:f>
                      <c15:dlblFieldTableCache>
                        <c:ptCount val="1"/>
                      </c15:dlblFieldTableCache>
                    </c15:dlblFTEntry>
                  </c15:dlblFieldTable>
                  <c15:showDataLabelsRange val="0"/>
                </c:ext>
                <c:ext xmlns:c16="http://schemas.microsoft.com/office/drawing/2014/chart" uri="{C3380CC4-5D6E-409C-BE32-E72D297353CC}">
                  <c16:uniqueId val="{00000021-81D0-4375-A977-2405FA36805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{4DD2D310-2A6B-4748-8F23-90D772B73D62}</c15:txfldGUID>
                      <c15:f>Diagramm!$K$57</c15:f>
                      <c15:dlblFieldTableCache>
                        <c:ptCount val="1"/>
                      </c15:dlblFieldTableCache>
                    </c15:dlblFTEntry>
                  </c15:dlblFieldTable>
                  <c15:showDataLabelsRange val="0"/>
                </c:ext>
                <c:ext xmlns:c16="http://schemas.microsoft.com/office/drawing/2014/chart" uri="{C3380CC4-5D6E-409C-BE32-E72D297353CC}">
                  <c16:uniqueId val="{00000022-81D0-4375-A977-2405FA36805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{F90CA405-E6FA-4CE7-9AEC-C85374BCE8CB}</c15:txfldGUID>
                      <c15:f>Diagramm!$K$58</c15:f>
                      <c15:dlblFieldTableCache>
                        <c:ptCount val="1"/>
                      </c15:dlblFieldTableCache>
                    </c15:dlblFTEntry>
                  </c15:dlblFieldTable>
                  <c15:showDataLabelsRange val="0"/>
                </c:ext>
                <c:ext xmlns:c16="http://schemas.microsoft.com/office/drawing/2014/chart" uri="{C3380CC4-5D6E-409C-BE32-E72D297353CC}">
                  <c16:uniqueId val="{00000023-81D0-4375-A977-2405FA36805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{E2EC845C-65EA-4175-9921-7DC8FE0BD343}</c15:txfldGUID>
                      <c15:f>Diagramm!$K$59</c15:f>
                      <c15:dlblFieldTableCache>
                        <c:ptCount val="1"/>
                      </c15:dlblFieldTableCache>
                    </c15:dlblFTEntry>
                  </c15:dlblFieldTable>
                  <c15:showDataLabelsRange val="0"/>
                </c:ext>
                <c:ext xmlns:c16="http://schemas.microsoft.com/office/drawing/2014/chart" uri="{C3380CC4-5D6E-409C-BE32-E72D297353CC}">
                  <c16:uniqueId val="{00000024-81D0-4375-A977-2405FA36805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{E788A537-4196-4344-820F-1BD7E708CB54}</c15:txfldGUID>
                      <c15:f>Diagramm!$K$60</c15:f>
                      <c15:dlblFieldTableCache>
                        <c:ptCount val="1"/>
                      </c15:dlblFieldTableCache>
                    </c15:dlblFTEntry>
                  </c15:dlblFieldTable>
                  <c15:showDataLabelsRange val="0"/>
                </c:ext>
                <c:ext xmlns:c16="http://schemas.microsoft.com/office/drawing/2014/chart" uri="{C3380CC4-5D6E-409C-BE32-E72D297353CC}">
                  <c16:uniqueId val="{00000025-81D0-4375-A977-2405FA36805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{C5B55925-735E-4FEB-AB58-25EF9E9FB105}</c15:txfldGUID>
                      <c15:f>Diagramm!$K$61</c15:f>
                      <c15:dlblFieldTableCache>
                        <c:ptCount val="1"/>
                      </c15:dlblFieldTableCache>
                    </c15:dlblFTEntry>
                  </c15:dlblFieldTable>
                  <c15:showDataLabelsRange val="0"/>
                </c:ext>
                <c:ext xmlns:c16="http://schemas.microsoft.com/office/drawing/2014/chart" uri="{C3380CC4-5D6E-409C-BE32-E72D297353CC}">
                  <c16:uniqueId val="{00000026-81D0-4375-A977-2405FA36805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{A79FEAE3-1D74-4045-9D07-454579D28141}</c15:txfldGUID>
                      <c15:f>Diagramm!$K$62</c15:f>
                      <c15:dlblFieldTableCache>
                        <c:ptCount val="1"/>
                      </c15:dlblFieldTableCache>
                    </c15:dlblFTEntry>
                  </c15:dlblFieldTable>
                  <c15:showDataLabelsRange val="0"/>
                </c:ext>
                <c:ext xmlns:c16="http://schemas.microsoft.com/office/drawing/2014/chart" uri="{C3380CC4-5D6E-409C-BE32-E72D297353CC}">
                  <c16:uniqueId val="{00000027-81D0-4375-A977-2405FA36805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{3A7CA264-CE47-4DDB-A1A8-7EC8E707D01A}</c15:txfldGUID>
                      <c15:f>Diagramm!$K$63</c15:f>
                      <c15:dlblFieldTableCache>
                        <c:ptCount val="1"/>
                      </c15:dlblFieldTableCache>
                    </c15:dlblFTEntry>
                  </c15:dlblFieldTable>
                  <c15:showDataLabelsRange val="0"/>
                </c:ext>
                <c:ext xmlns:c16="http://schemas.microsoft.com/office/drawing/2014/chart" uri="{C3380CC4-5D6E-409C-BE32-E72D297353CC}">
                  <c16:uniqueId val="{00000028-81D0-4375-A977-2405FA36805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{62730AD7-AEFE-45DC-B099-EF36A1C27E4F}</c15:txfldGUID>
                      <c15:f>Diagramm!$K$64</c15:f>
                      <c15:dlblFieldTableCache>
                        <c:ptCount val="1"/>
                      </c15:dlblFieldTableCache>
                    </c15:dlblFTEntry>
                  </c15:dlblFieldTable>
                  <c15:showDataLabelsRange val="0"/>
                </c:ext>
                <c:ext xmlns:c16="http://schemas.microsoft.com/office/drawing/2014/chart" uri="{C3380CC4-5D6E-409C-BE32-E72D297353CC}">
                  <c16:uniqueId val="{00000029-81D0-4375-A977-2405FA36805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{DE22750C-B4B1-4B9C-9908-BCE738A90B5B}</c15:txfldGUID>
                      <c15:f>Diagramm!$K$65</c15:f>
                      <c15:dlblFieldTableCache>
                        <c:ptCount val="1"/>
                      </c15:dlblFieldTableCache>
                    </c15:dlblFTEntry>
                  </c15:dlblFieldTable>
                  <c15:showDataLabelsRange val="0"/>
                </c:ext>
                <c:ext xmlns:c16="http://schemas.microsoft.com/office/drawing/2014/chart" uri="{C3380CC4-5D6E-409C-BE32-E72D297353CC}">
                  <c16:uniqueId val="{0000002A-81D0-4375-A977-2405FA36805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{F827DB87-6E4E-4AE4-B97D-080B21898456}</c15:txfldGUID>
                      <c15:f>Diagramm!$K$66</c15:f>
                      <c15:dlblFieldTableCache>
                        <c:ptCount val="1"/>
                      </c15:dlblFieldTableCache>
                    </c15:dlblFTEntry>
                  </c15:dlblFieldTable>
                  <c15:showDataLabelsRange val="0"/>
                </c:ext>
                <c:ext xmlns:c16="http://schemas.microsoft.com/office/drawing/2014/chart" uri="{C3380CC4-5D6E-409C-BE32-E72D297353CC}">
                  <c16:uniqueId val="{0000002B-81D0-4375-A977-2405FA36805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{47EA507D-0224-44B8-B913-216322569F95}</c15:txfldGUID>
                      <c15:f>Diagramm!$K$67</c15:f>
                      <c15:dlblFieldTableCache>
                        <c:ptCount val="1"/>
                      </c15:dlblFieldTableCache>
                    </c15:dlblFTEntry>
                  </c15:dlblFieldTable>
                  <c15:showDataLabelsRange val="0"/>
                </c:ext>
                <c:ext xmlns:c16="http://schemas.microsoft.com/office/drawing/2014/chart" uri="{C3380CC4-5D6E-409C-BE32-E72D297353CC}">
                  <c16:uniqueId val="{0000002C-81D0-4375-A977-2405FA36805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1D0-4375-A977-2405FA36805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{B992DC5A-0069-4D19-BEEF-A89F448D4818}</c15:txfldGUID>
                      <c15:f>Diagramm!$J$46</c15:f>
                      <c15:dlblFieldTableCache>
                        <c:ptCount val="1"/>
                      </c15:dlblFieldTableCache>
                    </c15:dlblFTEntry>
                  </c15:dlblFieldTable>
                  <c15:showDataLabelsRange val="0"/>
                </c:ext>
                <c:ext xmlns:c16="http://schemas.microsoft.com/office/drawing/2014/chart" uri="{C3380CC4-5D6E-409C-BE32-E72D297353CC}">
                  <c16:uniqueId val="{0000002E-81D0-4375-A977-2405FA36805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{4DA744E4-671B-46E5-BEA0-E22CAD40E75B}</c15:txfldGUID>
                      <c15:f>Diagramm!$J$47</c15:f>
                      <c15:dlblFieldTableCache>
                        <c:ptCount val="1"/>
                      </c15:dlblFieldTableCache>
                    </c15:dlblFTEntry>
                  </c15:dlblFieldTable>
                  <c15:showDataLabelsRange val="0"/>
                </c:ext>
                <c:ext xmlns:c16="http://schemas.microsoft.com/office/drawing/2014/chart" uri="{C3380CC4-5D6E-409C-BE32-E72D297353CC}">
                  <c16:uniqueId val="{0000002F-81D0-4375-A977-2405FA36805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{E19633B8-941E-471E-A0A7-C828ACE78892}</c15:txfldGUID>
                      <c15:f>Diagramm!$J$48</c15:f>
                      <c15:dlblFieldTableCache>
                        <c:ptCount val="1"/>
                      </c15:dlblFieldTableCache>
                    </c15:dlblFTEntry>
                  </c15:dlblFieldTable>
                  <c15:showDataLabelsRange val="0"/>
                </c:ext>
                <c:ext xmlns:c16="http://schemas.microsoft.com/office/drawing/2014/chart" uri="{C3380CC4-5D6E-409C-BE32-E72D297353CC}">
                  <c16:uniqueId val="{00000030-81D0-4375-A977-2405FA36805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{5A2F9884-EE04-4CD3-8DDA-2415B605B118}</c15:txfldGUID>
                      <c15:f>Diagramm!$J$49</c15:f>
                      <c15:dlblFieldTableCache>
                        <c:ptCount val="1"/>
                      </c15:dlblFieldTableCache>
                    </c15:dlblFTEntry>
                  </c15:dlblFieldTable>
                  <c15:showDataLabelsRange val="0"/>
                </c:ext>
                <c:ext xmlns:c16="http://schemas.microsoft.com/office/drawing/2014/chart" uri="{C3380CC4-5D6E-409C-BE32-E72D297353CC}">
                  <c16:uniqueId val="{00000031-81D0-4375-A977-2405FA36805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{063EF99C-117C-4B4F-9E48-5B650CCC150C}</c15:txfldGUID>
                      <c15:f>Diagramm!$J$50</c15:f>
                      <c15:dlblFieldTableCache>
                        <c:ptCount val="1"/>
                      </c15:dlblFieldTableCache>
                    </c15:dlblFTEntry>
                  </c15:dlblFieldTable>
                  <c15:showDataLabelsRange val="0"/>
                </c:ext>
                <c:ext xmlns:c16="http://schemas.microsoft.com/office/drawing/2014/chart" uri="{C3380CC4-5D6E-409C-BE32-E72D297353CC}">
                  <c16:uniqueId val="{00000032-81D0-4375-A977-2405FA36805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{A61E6FD6-6F09-4314-873B-1BDB7DF8478F}</c15:txfldGUID>
                      <c15:f>Diagramm!$J$51</c15:f>
                      <c15:dlblFieldTableCache>
                        <c:ptCount val="1"/>
                      </c15:dlblFieldTableCache>
                    </c15:dlblFTEntry>
                  </c15:dlblFieldTable>
                  <c15:showDataLabelsRange val="0"/>
                </c:ext>
                <c:ext xmlns:c16="http://schemas.microsoft.com/office/drawing/2014/chart" uri="{C3380CC4-5D6E-409C-BE32-E72D297353CC}">
                  <c16:uniqueId val="{00000033-81D0-4375-A977-2405FA36805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{95F11DF9-A3CF-4F43-9B79-CA8589EABED6}</c15:txfldGUID>
                      <c15:f>Diagramm!$J$52</c15:f>
                      <c15:dlblFieldTableCache>
                        <c:ptCount val="1"/>
                      </c15:dlblFieldTableCache>
                    </c15:dlblFTEntry>
                  </c15:dlblFieldTable>
                  <c15:showDataLabelsRange val="0"/>
                </c:ext>
                <c:ext xmlns:c16="http://schemas.microsoft.com/office/drawing/2014/chart" uri="{C3380CC4-5D6E-409C-BE32-E72D297353CC}">
                  <c16:uniqueId val="{00000034-81D0-4375-A977-2405FA36805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{50B27917-1AEA-4F4D-8459-B5642A6B1503}</c15:txfldGUID>
                      <c15:f>Diagramm!$J$53</c15:f>
                      <c15:dlblFieldTableCache>
                        <c:ptCount val="1"/>
                      </c15:dlblFieldTableCache>
                    </c15:dlblFTEntry>
                  </c15:dlblFieldTable>
                  <c15:showDataLabelsRange val="0"/>
                </c:ext>
                <c:ext xmlns:c16="http://schemas.microsoft.com/office/drawing/2014/chart" uri="{C3380CC4-5D6E-409C-BE32-E72D297353CC}">
                  <c16:uniqueId val="{00000035-81D0-4375-A977-2405FA36805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{C7DA33AF-8F17-4672-ABAC-F76A598ACA46}</c15:txfldGUID>
                      <c15:f>Diagramm!$J$54</c15:f>
                      <c15:dlblFieldTableCache>
                        <c:ptCount val="1"/>
                      </c15:dlblFieldTableCache>
                    </c15:dlblFTEntry>
                  </c15:dlblFieldTable>
                  <c15:showDataLabelsRange val="0"/>
                </c:ext>
                <c:ext xmlns:c16="http://schemas.microsoft.com/office/drawing/2014/chart" uri="{C3380CC4-5D6E-409C-BE32-E72D297353CC}">
                  <c16:uniqueId val="{00000036-81D0-4375-A977-2405FA36805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{D11E77D0-29B6-43E1-A8A9-424FBAA85F74}</c15:txfldGUID>
                      <c15:f>Diagramm!$J$55</c15:f>
                      <c15:dlblFieldTableCache>
                        <c:ptCount val="1"/>
                      </c15:dlblFieldTableCache>
                    </c15:dlblFTEntry>
                  </c15:dlblFieldTable>
                  <c15:showDataLabelsRange val="0"/>
                </c:ext>
                <c:ext xmlns:c16="http://schemas.microsoft.com/office/drawing/2014/chart" uri="{C3380CC4-5D6E-409C-BE32-E72D297353CC}">
                  <c16:uniqueId val="{00000037-81D0-4375-A977-2405FA36805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{08177CFE-1963-4D21-9576-612360648E38}</c15:txfldGUID>
                      <c15:f>Diagramm!$J$56</c15:f>
                      <c15:dlblFieldTableCache>
                        <c:ptCount val="1"/>
                      </c15:dlblFieldTableCache>
                    </c15:dlblFTEntry>
                  </c15:dlblFieldTable>
                  <c15:showDataLabelsRange val="0"/>
                </c:ext>
                <c:ext xmlns:c16="http://schemas.microsoft.com/office/drawing/2014/chart" uri="{C3380CC4-5D6E-409C-BE32-E72D297353CC}">
                  <c16:uniqueId val="{00000038-81D0-4375-A977-2405FA36805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{ECB5D197-9C4A-4B03-BF96-92224BE02B05}</c15:txfldGUID>
                      <c15:f>Diagramm!$J$57</c15:f>
                      <c15:dlblFieldTableCache>
                        <c:ptCount val="1"/>
                      </c15:dlblFieldTableCache>
                    </c15:dlblFTEntry>
                  </c15:dlblFieldTable>
                  <c15:showDataLabelsRange val="0"/>
                </c:ext>
                <c:ext xmlns:c16="http://schemas.microsoft.com/office/drawing/2014/chart" uri="{C3380CC4-5D6E-409C-BE32-E72D297353CC}">
                  <c16:uniqueId val="{00000039-81D0-4375-A977-2405FA36805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{CBAF6CDC-EFF7-4411-9F23-6AAD1ABC726D}</c15:txfldGUID>
                      <c15:f>Diagramm!$J$58</c15:f>
                      <c15:dlblFieldTableCache>
                        <c:ptCount val="1"/>
                      </c15:dlblFieldTableCache>
                    </c15:dlblFTEntry>
                  </c15:dlblFieldTable>
                  <c15:showDataLabelsRange val="0"/>
                </c:ext>
                <c:ext xmlns:c16="http://schemas.microsoft.com/office/drawing/2014/chart" uri="{C3380CC4-5D6E-409C-BE32-E72D297353CC}">
                  <c16:uniqueId val="{0000003A-81D0-4375-A977-2405FA36805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{EBB81280-F40D-4DB2-87EF-521F425C529C}</c15:txfldGUID>
                      <c15:f>Diagramm!$J$59</c15:f>
                      <c15:dlblFieldTableCache>
                        <c:ptCount val="1"/>
                      </c15:dlblFieldTableCache>
                    </c15:dlblFTEntry>
                  </c15:dlblFieldTable>
                  <c15:showDataLabelsRange val="0"/>
                </c:ext>
                <c:ext xmlns:c16="http://schemas.microsoft.com/office/drawing/2014/chart" uri="{C3380CC4-5D6E-409C-BE32-E72D297353CC}">
                  <c16:uniqueId val="{0000003B-81D0-4375-A977-2405FA36805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{C5334CE7-19A9-48C9-924F-9D448FA255D8}</c15:txfldGUID>
                      <c15:f>Diagramm!$J$60</c15:f>
                      <c15:dlblFieldTableCache>
                        <c:ptCount val="1"/>
                      </c15:dlblFieldTableCache>
                    </c15:dlblFTEntry>
                  </c15:dlblFieldTable>
                  <c15:showDataLabelsRange val="0"/>
                </c:ext>
                <c:ext xmlns:c16="http://schemas.microsoft.com/office/drawing/2014/chart" uri="{C3380CC4-5D6E-409C-BE32-E72D297353CC}">
                  <c16:uniqueId val="{0000003C-81D0-4375-A977-2405FA36805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{9F140C88-C58A-438D-B7CF-7FC1A3CAA884}</c15:txfldGUID>
                      <c15:f>Diagramm!$J$61</c15:f>
                      <c15:dlblFieldTableCache>
                        <c:ptCount val="1"/>
                      </c15:dlblFieldTableCache>
                    </c15:dlblFTEntry>
                  </c15:dlblFieldTable>
                  <c15:showDataLabelsRange val="0"/>
                </c:ext>
                <c:ext xmlns:c16="http://schemas.microsoft.com/office/drawing/2014/chart" uri="{C3380CC4-5D6E-409C-BE32-E72D297353CC}">
                  <c16:uniqueId val="{0000003D-81D0-4375-A977-2405FA36805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{E1745DA0-9E27-4FB3-BEC9-63F39C1B9127}</c15:txfldGUID>
                      <c15:f>Diagramm!$J$62</c15:f>
                      <c15:dlblFieldTableCache>
                        <c:ptCount val="1"/>
                      </c15:dlblFieldTableCache>
                    </c15:dlblFTEntry>
                  </c15:dlblFieldTable>
                  <c15:showDataLabelsRange val="0"/>
                </c:ext>
                <c:ext xmlns:c16="http://schemas.microsoft.com/office/drawing/2014/chart" uri="{C3380CC4-5D6E-409C-BE32-E72D297353CC}">
                  <c16:uniqueId val="{0000003E-81D0-4375-A977-2405FA36805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{F6A4763D-FABC-4CC9-8530-35D00661D2D0}</c15:txfldGUID>
                      <c15:f>Diagramm!$J$63</c15:f>
                      <c15:dlblFieldTableCache>
                        <c:ptCount val="1"/>
                      </c15:dlblFieldTableCache>
                    </c15:dlblFTEntry>
                  </c15:dlblFieldTable>
                  <c15:showDataLabelsRange val="0"/>
                </c:ext>
                <c:ext xmlns:c16="http://schemas.microsoft.com/office/drawing/2014/chart" uri="{C3380CC4-5D6E-409C-BE32-E72D297353CC}">
                  <c16:uniqueId val="{0000003F-81D0-4375-A977-2405FA36805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{988ADD45-F2C5-4924-82DB-85AA4FC9A2C5}</c15:txfldGUID>
                      <c15:f>Diagramm!$J$64</c15:f>
                      <c15:dlblFieldTableCache>
                        <c:ptCount val="1"/>
                      </c15:dlblFieldTableCache>
                    </c15:dlblFTEntry>
                  </c15:dlblFieldTable>
                  <c15:showDataLabelsRange val="0"/>
                </c:ext>
                <c:ext xmlns:c16="http://schemas.microsoft.com/office/drawing/2014/chart" uri="{C3380CC4-5D6E-409C-BE32-E72D297353CC}">
                  <c16:uniqueId val="{00000040-81D0-4375-A977-2405FA36805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{6F5262AF-9FC0-474C-8F7C-947429223E02}</c15:txfldGUID>
                      <c15:f>Diagramm!$J$65</c15:f>
                      <c15:dlblFieldTableCache>
                        <c:ptCount val="1"/>
                      </c15:dlblFieldTableCache>
                    </c15:dlblFTEntry>
                  </c15:dlblFieldTable>
                  <c15:showDataLabelsRange val="0"/>
                </c:ext>
                <c:ext xmlns:c16="http://schemas.microsoft.com/office/drawing/2014/chart" uri="{C3380CC4-5D6E-409C-BE32-E72D297353CC}">
                  <c16:uniqueId val="{00000041-81D0-4375-A977-2405FA36805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{B5F6EF98-EF77-4B29-BB53-307792D585B3}</c15:txfldGUID>
                      <c15:f>Diagramm!$J$66</c15:f>
                      <c15:dlblFieldTableCache>
                        <c:ptCount val="1"/>
                      </c15:dlblFieldTableCache>
                    </c15:dlblFTEntry>
                  </c15:dlblFieldTable>
                  <c15:showDataLabelsRange val="0"/>
                </c:ext>
                <c:ext xmlns:c16="http://schemas.microsoft.com/office/drawing/2014/chart" uri="{C3380CC4-5D6E-409C-BE32-E72D297353CC}">
                  <c16:uniqueId val="{00000042-81D0-4375-A977-2405FA36805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{1D4E3016-70A4-4F1F-B453-73C98AE13B26}</c15:txfldGUID>
                      <c15:f>Diagramm!$J$67</c15:f>
                      <c15:dlblFieldTableCache>
                        <c:ptCount val="1"/>
                      </c15:dlblFieldTableCache>
                    </c15:dlblFTEntry>
                  </c15:dlblFieldTable>
                  <c15:showDataLabelsRange val="0"/>
                </c:ext>
                <c:ext xmlns:c16="http://schemas.microsoft.com/office/drawing/2014/chart" uri="{C3380CC4-5D6E-409C-BE32-E72D297353CC}">
                  <c16:uniqueId val="{00000043-81D0-4375-A977-2405FA36805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1D0-4375-A977-2405FA36805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DE-40EF-8D82-7B75E35360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DE-40EF-8D82-7B75E35360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DE-40EF-8D82-7B75E35360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DE-40EF-8D82-7B75E35360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DE-40EF-8D82-7B75E35360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DE-40EF-8D82-7B75E35360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DE-40EF-8D82-7B75E35360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CDE-40EF-8D82-7B75E35360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DE-40EF-8D82-7B75E35360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DE-40EF-8D82-7B75E35360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DE-40EF-8D82-7B75E35360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DE-40EF-8D82-7B75E35360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DE-40EF-8D82-7B75E35360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CDE-40EF-8D82-7B75E35360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CDE-40EF-8D82-7B75E35360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CDE-40EF-8D82-7B75E35360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CDE-40EF-8D82-7B75E35360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CDE-40EF-8D82-7B75E35360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CDE-40EF-8D82-7B75E35360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CDE-40EF-8D82-7B75E35360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CDE-40EF-8D82-7B75E35360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CDE-40EF-8D82-7B75E35360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CDE-40EF-8D82-7B75E35360B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CDE-40EF-8D82-7B75E35360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CDE-40EF-8D82-7B75E35360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CDE-40EF-8D82-7B75E35360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CDE-40EF-8D82-7B75E35360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CDE-40EF-8D82-7B75E35360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CDE-40EF-8D82-7B75E35360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CDE-40EF-8D82-7B75E35360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CDE-40EF-8D82-7B75E35360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CDE-40EF-8D82-7B75E35360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CDE-40EF-8D82-7B75E35360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CDE-40EF-8D82-7B75E35360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CDE-40EF-8D82-7B75E35360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CDE-40EF-8D82-7B75E35360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CDE-40EF-8D82-7B75E35360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CDE-40EF-8D82-7B75E35360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CDE-40EF-8D82-7B75E35360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CDE-40EF-8D82-7B75E35360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CDE-40EF-8D82-7B75E35360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CDE-40EF-8D82-7B75E35360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CDE-40EF-8D82-7B75E35360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CDE-40EF-8D82-7B75E35360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CDE-40EF-8D82-7B75E35360B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CDE-40EF-8D82-7B75E35360B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CDE-40EF-8D82-7B75E35360B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CDE-40EF-8D82-7B75E35360B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CDE-40EF-8D82-7B75E35360B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CDE-40EF-8D82-7B75E35360B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CDE-40EF-8D82-7B75E35360B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CDE-40EF-8D82-7B75E35360B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CDE-40EF-8D82-7B75E35360B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CDE-40EF-8D82-7B75E35360B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CDE-40EF-8D82-7B75E35360B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CDE-40EF-8D82-7B75E35360B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CDE-40EF-8D82-7B75E35360B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CDE-40EF-8D82-7B75E35360B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CDE-40EF-8D82-7B75E35360B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CDE-40EF-8D82-7B75E35360B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CDE-40EF-8D82-7B75E35360B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CDE-40EF-8D82-7B75E35360B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CDE-40EF-8D82-7B75E35360B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CDE-40EF-8D82-7B75E35360B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CDE-40EF-8D82-7B75E35360B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CDE-40EF-8D82-7B75E35360B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CDE-40EF-8D82-7B75E35360B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CDE-40EF-8D82-7B75E35360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CDE-40EF-8D82-7B75E35360B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100.82872928176796</c:v>
                </c:pt>
                <c:pt idx="2">
                  <c:v>102.06345220157375</c:v>
                </c:pt>
                <c:pt idx="3">
                  <c:v>100.93336681734473</c:v>
                </c:pt>
                <c:pt idx="4">
                  <c:v>102.16390423572743</c:v>
                </c:pt>
                <c:pt idx="5">
                  <c:v>102.66616440649589</c:v>
                </c:pt>
                <c:pt idx="6">
                  <c:v>104.72961660806965</c:v>
                </c:pt>
                <c:pt idx="7">
                  <c:v>103.98041185334004</c:v>
                </c:pt>
                <c:pt idx="8">
                  <c:v>104.59568056253138</c:v>
                </c:pt>
                <c:pt idx="9">
                  <c:v>105.344885317261</c:v>
                </c:pt>
                <c:pt idx="10">
                  <c:v>105.42022434287628</c:v>
                </c:pt>
                <c:pt idx="11">
                  <c:v>104.03063787041688</c:v>
                </c:pt>
                <c:pt idx="12">
                  <c:v>104.83843964506947</c:v>
                </c:pt>
                <c:pt idx="13">
                  <c:v>104.50778503264691</c:v>
                </c:pt>
                <c:pt idx="14">
                  <c:v>107.15720743345052</c:v>
                </c:pt>
                <c:pt idx="15">
                  <c:v>106.38707517160555</c:v>
                </c:pt>
                <c:pt idx="16">
                  <c:v>106.52519671856689</c:v>
                </c:pt>
                <c:pt idx="17">
                  <c:v>106.3661476644902</c:v>
                </c:pt>
                <c:pt idx="18">
                  <c:v>108.32077682906412</c:v>
                </c:pt>
                <c:pt idx="19">
                  <c:v>107.64691109994978</c:v>
                </c:pt>
                <c:pt idx="20">
                  <c:v>106.9772308722585</c:v>
                </c:pt>
                <c:pt idx="21">
                  <c:v>107.47112004018082</c:v>
                </c:pt>
                <c:pt idx="22">
                  <c:v>110.56002009040684</c:v>
                </c:pt>
                <c:pt idx="23">
                  <c:v>109.67687929013896</c:v>
                </c:pt>
                <c:pt idx="24">
                  <c:v>109.86522685417712</c:v>
                </c:pt>
              </c:numCache>
            </c:numRef>
          </c:val>
          <c:smooth val="0"/>
          <c:extLst>
            <c:ext xmlns:c16="http://schemas.microsoft.com/office/drawing/2014/chart" uri="{C3380CC4-5D6E-409C-BE32-E72D297353CC}">
              <c16:uniqueId val="{00000000-6252-4C31-8F2B-333FAF50A133}"/>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100.88757396449704</c:v>
                </c:pt>
                <c:pt idx="2">
                  <c:v>103.7193575655114</c:v>
                </c:pt>
                <c:pt idx="3">
                  <c:v>101.39475908706679</c:v>
                </c:pt>
                <c:pt idx="4">
                  <c:v>100.42265426880812</c:v>
                </c:pt>
                <c:pt idx="5">
                  <c:v>102.19780219780219</c:v>
                </c:pt>
                <c:pt idx="6">
                  <c:v>107.31191885038038</c:v>
                </c:pt>
                <c:pt idx="7">
                  <c:v>106.04395604395604</c:v>
                </c:pt>
                <c:pt idx="8">
                  <c:v>103.93068469991546</c:v>
                </c:pt>
                <c:pt idx="9">
                  <c:v>107.22738799661877</c:v>
                </c:pt>
                <c:pt idx="10">
                  <c:v>109.80557903634826</c:v>
                </c:pt>
                <c:pt idx="11">
                  <c:v>108.74894336432799</c:v>
                </c:pt>
                <c:pt idx="12">
                  <c:v>110.98901098901099</c:v>
                </c:pt>
                <c:pt idx="13">
                  <c:v>113.69399830938292</c:v>
                </c:pt>
                <c:pt idx="14">
                  <c:v>116.10312764158918</c:v>
                </c:pt>
                <c:pt idx="15">
                  <c:v>115.13102282333053</c:v>
                </c:pt>
                <c:pt idx="16">
                  <c:v>114.45477599323752</c:v>
                </c:pt>
                <c:pt idx="17">
                  <c:v>116.5680473372781</c:v>
                </c:pt>
                <c:pt idx="18">
                  <c:v>117.20202874049028</c:v>
                </c:pt>
                <c:pt idx="19">
                  <c:v>116.9484361792054</c:v>
                </c:pt>
                <c:pt idx="20">
                  <c:v>116.22992392223162</c:v>
                </c:pt>
                <c:pt idx="21">
                  <c:v>117.03296703296704</c:v>
                </c:pt>
                <c:pt idx="22">
                  <c:v>123.41504649196958</c:v>
                </c:pt>
                <c:pt idx="23">
                  <c:v>121.47083685545223</c:v>
                </c:pt>
                <c:pt idx="24">
                  <c:v>118.46999154691463</c:v>
                </c:pt>
              </c:numCache>
            </c:numRef>
          </c:val>
          <c:smooth val="0"/>
          <c:extLst>
            <c:ext xmlns:c16="http://schemas.microsoft.com/office/drawing/2014/chart" uri="{C3380CC4-5D6E-409C-BE32-E72D297353CC}">
              <c16:uniqueId val="{00000001-6252-4C31-8F2B-333FAF50A133}"/>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102.06033848417955</c:v>
                </c:pt>
                <c:pt idx="2">
                  <c:v>100.3495217071376</c:v>
                </c:pt>
                <c:pt idx="3">
                  <c:v>100.6990434142752</c:v>
                </c:pt>
                <c:pt idx="4">
                  <c:v>100.03679175864606</c:v>
                </c:pt>
                <c:pt idx="5">
                  <c:v>101.3980868285504</c:v>
                </c:pt>
                <c:pt idx="6">
                  <c:v>100.14716703458426</c:v>
                </c:pt>
                <c:pt idx="7">
                  <c:v>99.374540103016926</c:v>
                </c:pt>
                <c:pt idx="8">
                  <c:v>98.785871964679913</c:v>
                </c:pt>
                <c:pt idx="9">
                  <c:v>98.307579102281082</c:v>
                </c:pt>
                <c:pt idx="10">
                  <c:v>98.93303899926417</c:v>
                </c:pt>
                <c:pt idx="11">
                  <c:v>99.208977189109632</c:v>
                </c:pt>
                <c:pt idx="12">
                  <c:v>99.061810154525389</c:v>
                </c:pt>
                <c:pt idx="13">
                  <c:v>100.14716703458426</c:v>
                </c:pt>
                <c:pt idx="14">
                  <c:v>98.657100809418679</c:v>
                </c:pt>
                <c:pt idx="15">
                  <c:v>97.130242825607056</c:v>
                </c:pt>
                <c:pt idx="16">
                  <c:v>97.056659308314934</c:v>
                </c:pt>
                <c:pt idx="17">
                  <c:v>98.123620309050779</c:v>
                </c:pt>
                <c:pt idx="18">
                  <c:v>95.511405445180273</c:v>
                </c:pt>
                <c:pt idx="19">
                  <c:v>93.85577630610743</c:v>
                </c:pt>
                <c:pt idx="20">
                  <c:v>95.382634289919054</c:v>
                </c:pt>
                <c:pt idx="21">
                  <c:v>97.682119205298008</c:v>
                </c:pt>
                <c:pt idx="22">
                  <c:v>95.180279617365713</c:v>
                </c:pt>
                <c:pt idx="23">
                  <c:v>94.205298013245027</c:v>
                </c:pt>
                <c:pt idx="24">
                  <c:v>92.200147167034586</c:v>
                </c:pt>
              </c:numCache>
            </c:numRef>
          </c:val>
          <c:smooth val="0"/>
          <c:extLst>
            <c:ext xmlns:c16="http://schemas.microsoft.com/office/drawing/2014/chart" uri="{C3380CC4-5D6E-409C-BE32-E72D297353CC}">
              <c16:uniqueId val="{00000002-6252-4C31-8F2B-333FAF50A133}"/>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252-4C31-8F2B-333FAF50A133}"/>
                </c:ext>
              </c:extLst>
            </c:dLbl>
            <c:dLbl>
              <c:idx val="1"/>
              <c:delete val="1"/>
              <c:extLst>
                <c:ext xmlns:c15="http://schemas.microsoft.com/office/drawing/2012/chart" uri="{CE6537A1-D6FC-4f65-9D91-7224C49458BB}"/>
                <c:ext xmlns:c16="http://schemas.microsoft.com/office/drawing/2014/chart" uri="{C3380CC4-5D6E-409C-BE32-E72D297353CC}">
                  <c16:uniqueId val="{00000004-6252-4C31-8F2B-333FAF50A133}"/>
                </c:ext>
              </c:extLst>
            </c:dLbl>
            <c:dLbl>
              <c:idx val="2"/>
              <c:delete val="1"/>
              <c:extLst>
                <c:ext xmlns:c15="http://schemas.microsoft.com/office/drawing/2012/chart" uri="{CE6537A1-D6FC-4f65-9D91-7224C49458BB}"/>
                <c:ext xmlns:c16="http://schemas.microsoft.com/office/drawing/2014/chart" uri="{C3380CC4-5D6E-409C-BE32-E72D297353CC}">
                  <c16:uniqueId val="{00000005-6252-4C31-8F2B-333FAF50A133}"/>
                </c:ext>
              </c:extLst>
            </c:dLbl>
            <c:dLbl>
              <c:idx val="3"/>
              <c:delete val="1"/>
              <c:extLst>
                <c:ext xmlns:c15="http://schemas.microsoft.com/office/drawing/2012/chart" uri="{CE6537A1-D6FC-4f65-9D91-7224C49458BB}"/>
                <c:ext xmlns:c16="http://schemas.microsoft.com/office/drawing/2014/chart" uri="{C3380CC4-5D6E-409C-BE32-E72D297353CC}">
                  <c16:uniqueId val="{00000006-6252-4C31-8F2B-333FAF50A133}"/>
                </c:ext>
              </c:extLst>
            </c:dLbl>
            <c:dLbl>
              <c:idx val="4"/>
              <c:delete val="1"/>
              <c:extLst>
                <c:ext xmlns:c15="http://schemas.microsoft.com/office/drawing/2012/chart" uri="{CE6537A1-D6FC-4f65-9D91-7224C49458BB}"/>
                <c:ext xmlns:c16="http://schemas.microsoft.com/office/drawing/2014/chart" uri="{C3380CC4-5D6E-409C-BE32-E72D297353CC}">
                  <c16:uniqueId val="{00000007-6252-4C31-8F2B-333FAF50A133}"/>
                </c:ext>
              </c:extLst>
            </c:dLbl>
            <c:dLbl>
              <c:idx val="5"/>
              <c:delete val="1"/>
              <c:extLst>
                <c:ext xmlns:c15="http://schemas.microsoft.com/office/drawing/2012/chart" uri="{CE6537A1-D6FC-4f65-9D91-7224C49458BB}"/>
                <c:ext xmlns:c16="http://schemas.microsoft.com/office/drawing/2014/chart" uri="{C3380CC4-5D6E-409C-BE32-E72D297353CC}">
                  <c16:uniqueId val="{00000008-6252-4C31-8F2B-333FAF50A133}"/>
                </c:ext>
              </c:extLst>
            </c:dLbl>
            <c:dLbl>
              <c:idx val="6"/>
              <c:delete val="1"/>
              <c:extLst>
                <c:ext xmlns:c15="http://schemas.microsoft.com/office/drawing/2012/chart" uri="{CE6537A1-D6FC-4f65-9D91-7224C49458BB}"/>
                <c:ext xmlns:c16="http://schemas.microsoft.com/office/drawing/2014/chart" uri="{C3380CC4-5D6E-409C-BE32-E72D297353CC}">
                  <c16:uniqueId val="{00000009-6252-4C31-8F2B-333FAF50A133}"/>
                </c:ext>
              </c:extLst>
            </c:dLbl>
            <c:dLbl>
              <c:idx val="7"/>
              <c:delete val="1"/>
              <c:extLst>
                <c:ext xmlns:c15="http://schemas.microsoft.com/office/drawing/2012/chart" uri="{CE6537A1-D6FC-4f65-9D91-7224C49458BB}"/>
                <c:ext xmlns:c16="http://schemas.microsoft.com/office/drawing/2014/chart" uri="{C3380CC4-5D6E-409C-BE32-E72D297353CC}">
                  <c16:uniqueId val="{0000000A-6252-4C31-8F2B-333FAF50A133}"/>
                </c:ext>
              </c:extLst>
            </c:dLbl>
            <c:dLbl>
              <c:idx val="8"/>
              <c:delete val="1"/>
              <c:extLst>
                <c:ext xmlns:c15="http://schemas.microsoft.com/office/drawing/2012/chart" uri="{CE6537A1-D6FC-4f65-9D91-7224C49458BB}"/>
                <c:ext xmlns:c16="http://schemas.microsoft.com/office/drawing/2014/chart" uri="{C3380CC4-5D6E-409C-BE32-E72D297353CC}">
                  <c16:uniqueId val="{0000000B-6252-4C31-8F2B-333FAF50A133}"/>
                </c:ext>
              </c:extLst>
            </c:dLbl>
            <c:dLbl>
              <c:idx val="9"/>
              <c:delete val="1"/>
              <c:extLst>
                <c:ext xmlns:c15="http://schemas.microsoft.com/office/drawing/2012/chart" uri="{CE6537A1-D6FC-4f65-9D91-7224C49458BB}"/>
                <c:ext xmlns:c16="http://schemas.microsoft.com/office/drawing/2014/chart" uri="{C3380CC4-5D6E-409C-BE32-E72D297353CC}">
                  <c16:uniqueId val="{0000000C-6252-4C31-8F2B-333FAF50A133}"/>
                </c:ext>
              </c:extLst>
            </c:dLbl>
            <c:dLbl>
              <c:idx val="10"/>
              <c:delete val="1"/>
              <c:extLst>
                <c:ext xmlns:c15="http://schemas.microsoft.com/office/drawing/2012/chart" uri="{CE6537A1-D6FC-4f65-9D91-7224C49458BB}"/>
                <c:ext xmlns:c16="http://schemas.microsoft.com/office/drawing/2014/chart" uri="{C3380CC4-5D6E-409C-BE32-E72D297353CC}">
                  <c16:uniqueId val="{0000000D-6252-4C31-8F2B-333FAF50A133}"/>
                </c:ext>
              </c:extLst>
            </c:dLbl>
            <c:dLbl>
              <c:idx val="11"/>
              <c:delete val="1"/>
              <c:extLst>
                <c:ext xmlns:c15="http://schemas.microsoft.com/office/drawing/2012/chart" uri="{CE6537A1-D6FC-4f65-9D91-7224C49458BB}"/>
                <c:ext xmlns:c16="http://schemas.microsoft.com/office/drawing/2014/chart" uri="{C3380CC4-5D6E-409C-BE32-E72D297353CC}">
                  <c16:uniqueId val="{0000000E-6252-4C31-8F2B-333FAF50A133}"/>
                </c:ext>
              </c:extLst>
            </c:dLbl>
            <c:dLbl>
              <c:idx val="12"/>
              <c:delete val="1"/>
              <c:extLst>
                <c:ext xmlns:c15="http://schemas.microsoft.com/office/drawing/2012/chart" uri="{CE6537A1-D6FC-4f65-9D91-7224C49458BB}"/>
                <c:ext xmlns:c16="http://schemas.microsoft.com/office/drawing/2014/chart" uri="{C3380CC4-5D6E-409C-BE32-E72D297353CC}">
                  <c16:uniqueId val="{0000000F-6252-4C31-8F2B-333FAF50A133}"/>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52-4C31-8F2B-333FAF50A133}"/>
                </c:ext>
              </c:extLst>
            </c:dLbl>
            <c:dLbl>
              <c:idx val="14"/>
              <c:delete val="1"/>
              <c:extLst>
                <c:ext xmlns:c15="http://schemas.microsoft.com/office/drawing/2012/chart" uri="{CE6537A1-D6FC-4f65-9D91-7224C49458BB}"/>
                <c:ext xmlns:c16="http://schemas.microsoft.com/office/drawing/2014/chart" uri="{C3380CC4-5D6E-409C-BE32-E72D297353CC}">
                  <c16:uniqueId val="{00000011-6252-4C31-8F2B-333FAF50A133}"/>
                </c:ext>
              </c:extLst>
            </c:dLbl>
            <c:dLbl>
              <c:idx val="15"/>
              <c:delete val="1"/>
              <c:extLst>
                <c:ext xmlns:c15="http://schemas.microsoft.com/office/drawing/2012/chart" uri="{CE6537A1-D6FC-4f65-9D91-7224C49458BB}"/>
                <c:ext xmlns:c16="http://schemas.microsoft.com/office/drawing/2014/chart" uri="{C3380CC4-5D6E-409C-BE32-E72D297353CC}">
                  <c16:uniqueId val="{00000012-6252-4C31-8F2B-333FAF50A133}"/>
                </c:ext>
              </c:extLst>
            </c:dLbl>
            <c:dLbl>
              <c:idx val="16"/>
              <c:delete val="1"/>
              <c:extLst>
                <c:ext xmlns:c15="http://schemas.microsoft.com/office/drawing/2012/chart" uri="{CE6537A1-D6FC-4f65-9D91-7224C49458BB}"/>
                <c:ext xmlns:c16="http://schemas.microsoft.com/office/drawing/2014/chart" uri="{C3380CC4-5D6E-409C-BE32-E72D297353CC}">
                  <c16:uniqueId val="{00000013-6252-4C31-8F2B-333FAF50A133}"/>
                </c:ext>
              </c:extLst>
            </c:dLbl>
            <c:dLbl>
              <c:idx val="17"/>
              <c:delete val="1"/>
              <c:extLst>
                <c:ext xmlns:c15="http://schemas.microsoft.com/office/drawing/2012/chart" uri="{CE6537A1-D6FC-4f65-9D91-7224C49458BB}"/>
                <c:ext xmlns:c16="http://schemas.microsoft.com/office/drawing/2014/chart" uri="{C3380CC4-5D6E-409C-BE32-E72D297353CC}">
                  <c16:uniqueId val="{00000014-6252-4C31-8F2B-333FAF50A133}"/>
                </c:ext>
              </c:extLst>
            </c:dLbl>
            <c:dLbl>
              <c:idx val="18"/>
              <c:delete val="1"/>
              <c:extLst>
                <c:ext xmlns:c15="http://schemas.microsoft.com/office/drawing/2012/chart" uri="{CE6537A1-D6FC-4f65-9D91-7224C49458BB}"/>
                <c:ext xmlns:c16="http://schemas.microsoft.com/office/drawing/2014/chart" uri="{C3380CC4-5D6E-409C-BE32-E72D297353CC}">
                  <c16:uniqueId val="{00000015-6252-4C31-8F2B-333FAF50A133}"/>
                </c:ext>
              </c:extLst>
            </c:dLbl>
            <c:dLbl>
              <c:idx val="19"/>
              <c:delete val="1"/>
              <c:extLst>
                <c:ext xmlns:c15="http://schemas.microsoft.com/office/drawing/2012/chart" uri="{CE6537A1-D6FC-4f65-9D91-7224C49458BB}"/>
                <c:ext xmlns:c16="http://schemas.microsoft.com/office/drawing/2014/chart" uri="{C3380CC4-5D6E-409C-BE32-E72D297353CC}">
                  <c16:uniqueId val="{00000016-6252-4C31-8F2B-333FAF50A133}"/>
                </c:ext>
              </c:extLst>
            </c:dLbl>
            <c:dLbl>
              <c:idx val="20"/>
              <c:delete val="1"/>
              <c:extLst>
                <c:ext xmlns:c15="http://schemas.microsoft.com/office/drawing/2012/chart" uri="{CE6537A1-D6FC-4f65-9D91-7224C49458BB}"/>
                <c:ext xmlns:c16="http://schemas.microsoft.com/office/drawing/2014/chart" uri="{C3380CC4-5D6E-409C-BE32-E72D297353CC}">
                  <c16:uniqueId val="{00000017-6252-4C31-8F2B-333FAF50A133}"/>
                </c:ext>
              </c:extLst>
            </c:dLbl>
            <c:dLbl>
              <c:idx val="21"/>
              <c:delete val="1"/>
              <c:extLst>
                <c:ext xmlns:c15="http://schemas.microsoft.com/office/drawing/2012/chart" uri="{CE6537A1-D6FC-4f65-9D91-7224C49458BB}"/>
                <c:ext xmlns:c16="http://schemas.microsoft.com/office/drawing/2014/chart" uri="{C3380CC4-5D6E-409C-BE32-E72D297353CC}">
                  <c16:uniqueId val="{00000018-6252-4C31-8F2B-333FAF50A133}"/>
                </c:ext>
              </c:extLst>
            </c:dLbl>
            <c:dLbl>
              <c:idx val="22"/>
              <c:delete val="1"/>
              <c:extLst>
                <c:ext xmlns:c15="http://schemas.microsoft.com/office/drawing/2012/chart" uri="{CE6537A1-D6FC-4f65-9D91-7224C49458BB}"/>
                <c:ext xmlns:c16="http://schemas.microsoft.com/office/drawing/2014/chart" uri="{C3380CC4-5D6E-409C-BE32-E72D297353CC}">
                  <c16:uniqueId val="{00000019-6252-4C31-8F2B-333FAF50A133}"/>
                </c:ext>
              </c:extLst>
            </c:dLbl>
            <c:dLbl>
              <c:idx val="23"/>
              <c:delete val="1"/>
              <c:extLst>
                <c:ext xmlns:c15="http://schemas.microsoft.com/office/drawing/2012/chart" uri="{CE6537A1-D6FC-4f65-9D91-7224C49458BB}"/>
                <c:ext xmlns:c16="http://schemas.microsoft.com/office/drawing/2014/chart" uri="{C3380CC4-5D6E-409C-BE32-E72D297353CC}">
                  <c16:uniqueId val="{0000001A-6252-4C31-8F2B-333FAF50A133}"/>
                </c:ext>
              </c:extLst>
            </c:dLbl>
            <c:dLbl>
              <c:idx val="24"/>
              <c:delete val="1"/>
              <c:extLst>
                <c:ext xmlns:c15="http://schemas.microsoft.com/office/drawing/2012/chart" uri="{CE6537A1-D6FC-4f65-9D91-7224C49458BB}"/>
                <c:ext xmlns:c16="http://schemas.microsoft.com/office/drawing/2014/chart" uri="{C3380CC4-5D6E-409C-BE32-E72D297353CC}">
                  <c16:uniqueId val="{0000001B-6252-4C31-8F2B-333FAF50A133}"/>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252-4C31-8F2B-333FAF50A133}"/>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Kaiserslautern (07335)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26249</v>
      </c>
      <c r="F11" s="238">
        <v>26204</v>
      </c>
      <c r="G11" s="238">
        <v>26415</v>
      </c>
      <c r="H11" s="238">
        <v>25677</v>
      </c>
      <c r="I11" s="265">
        <v>25559</v>
      </c>
      <c r="J11" s="263">
        <v>690</v>
      </c>
      <c r="K11" s="266">
        <v>2.6996361359990608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17.059697512286181</v>
      </c>
      <c r="E13" s="115">
        <v>4478</v>
      </c>
      <c r="F13" s="114">
        <v>4529</v>
      </c>
      <c r="G13" s="114">
        <v>4559</v>
      </c>
      <c r="H13" s="114">
        <v>4544</v>
      </c>
      <c r="I13" s="140">
        <v>4394</v>
      </c>
      <c r="J13" s="115">
        <v>84</v>
      </c>
      <c r="K13" s="116">
        <v>1.9116977696859354</v>
      </c>
    </row>
    <row r="14" spans="1:255" ht="14.1" customHeight="1" x14ac:dyDescent="0.2">
      <c r="A14" s="306" t="s">
        <v>230</v>
      </c>
      <c r="B14" s="307"/>
      <c r="C14" s="308"/>
      <c r="D14" s="113">
        <v>63.042401615299632</v>
      </c>
      <c r="E14" s="115">
        <v>16548</v>
      </c>
      <c r="F14" s="114">
        <v>16612</v>
      </c>
      <c r="G14" s="114">
        <v>16795</v>
      </c>
      <c r="H14" s="114">
        <v>16317</v>
      </c>
      <c r="I14" s="140">
        <v>16327</v>
      </c>
      <c r="J14" s="115">
        <v>221</v>
      </c>
      <c r="K14" s="116">
        <v>1.3535860844000736</v>
      </c>
    </row>
    <row r="15" spans="1:255" ht="14.1" customHeight="1" x14ac:dyDescent="0.2">
      <c r="A15" s="306" t="s">
        <v>231</v>
      </c>
      <c r="B15" s="307"/>
      <c r="C15" s="308"/>
      <c r="D15" s="113">
        <v>9.8098975199055207</v>
      </c>
      <c r="E15" s="115">
        <v>2575</v>
      </c>
      <c r="F15" s="114">
        <v>2571</v>
      </c>
      <c r="G15" s="114">
        <v>2583</v>
      </c>
      <c r="H15" s="114">
        <v>2424</v>
      </c>
      <c r="I15" s="140">
        <v>2423</v>
      </c>
      <c r="J15" s="115">
        <v>152</v>
      </c>
      <c r="K15" s="116">
        <v>6.2732150226991337</v>
      </c>
    </row>
    <row r="16" spans="1:255" ht="14.1" customHeight="1" x14ac:dyDescent="0.2">
      <c r="A16" s="306" t="s">
        <v>232</v>
      </c>
      <c r="B16" s="307"/>
      <c r="C16" s="308"/>
      <c r="D16" s="113">
        <v>7.7983923197074176</v>
      </c>
      <c r="E16" s="115">
        <v>2047</v>
      </c>
      <c r="F16" s="114">
        <v>1999</v>
      </c>
      <c r="G16" s="114">
        <v>1975</v>
      </c>
      <c r="H16" s="114">
        <v>1899</v>
      </c>
      <c r="I16" s="140">
        <v>1917</v>
      </c>
      <c r="J16" s="115">
        <v>130</v>
      </c>
      <c r="K16" s="116">
        <v>6.7814293166405841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0.73145643643567371</v>
      </c>
      <c r="E18" s="115">
        <v>192</v>
      </c>
      <c r="F18" s="114">
        <v>203</v>
      </c>
      <c r="G18" s="114">
        <v>200</v>
      </c>
      <c r="H18" s="114">
        <v>190</v>
      </c>
      <c r="I18" s="140">
        <v>194</v>
      </c>
      <c r="J18" s="115">
        <v>-2</v>
      </c>
      <c r="K18" s="116">
        <v>-1.0309278350515463</v>
      </c>
    </row>
    <row r="19" spans="1:255" ht="14.1" customHeight="1" x14ac:dyDescent="0.2">
      <c r="A19" s="306" t="s">
        <v>235</v>
      </c>
      <c r="B19" s="307" t="s">
        <v>236</v>
      </c>
      <c r="C19" s="308"/>
      <c r="D19" s="113">
        <v>0.22858013638614805</v>
      </c>
      <c r="E19" s="115">
        <v>60</v>
      </c>
      <c r="F19" s="114">
        <v>63</v>
      </c>
      <c r="G19" s="114">
        <v>66</v>
      </c>
      <c r="H19" s="114">
        <v>56</v>
      </c>
      <c r="I19" s="140">
        <v>58</v>
      </c>
      <c r="J19" s="115">
        <v>2</v>
      </c>
      <c r="K19" s="116">
        <v>3.4482758620689653</v>
      </c>
    </row>
    <row r="20" spans="1:255" ht="14.1" customHeight="1" x14ac:dyDescent="0.2">
      <c r="A20" s="306">
        <v>12</v>
      </c>
      <c r="B20" s="307" t="s">
        <v>237</v>
      </c>
      <c r="C20" s="308"/>
      <c r="D20" s="113">
        <v>0.69335974703798242</v>
      </c>
      <c r="E20" s="115">
        <v>182</v>
      </c>
      <c r="F20" s="114">
        <v>167</v>
      </c>
      <c r="G20" s="114">
        <v>174</v>
      </c>
      <c r="H20" s="114">
        <v>175</v>
      </c>
      <c r="I20" s="140">
        <v>168</v>
      </c>
      <c r="J20" s="115">
        <v>14</v>
      </c>
      <c r="K20" s="116">
        <v>8.3333333333333339</v>
      </c>
    </row>
    <row r="21" spans="1:255" ht="14.1" customHeight="1" x14ac:dyDescent="0.2">
      <c r="A21" s="306">
        <v>21</v>
      </c>
      <c r="B21" s="307" t="s">
        <v>238</v>
      </c>
      <c r="C21" s="308"/>
      <c r="D21" s="113">
        <v>0.30096384624176159</v>
      </c>
      <c r="E21" s="115">
        <v>79</v>
      </c>
      <c r="F21" s="114">
        <v>72</v>
      </c>
      <c r="G21" s="114">
        <v>84</v>
      </c>
      <c r="H21" s="114">
        <v>89</v>
      </c>
      <c r="I21" s="140">
        <v>96</v>
      </c>
      <c r="J21" s="115">
        <v>-17</v>
      </c>
      <c r="K21" s="116">
        <v>-17.708333333333332</v>
      </c>
    </row>
    <row r="22" spans="1:255" ht="14.1" customHeight="1" x14ac:dyDescent="0.2">
      <c r="A22" s="306">
        <v>22</v>
      </c>
      <c r="B22" s="307" t="s">
        <v>239</v>
      </c>
      <c r="C22" s="308"/>
      <c r="D22" s="113">
        <v>1.4286258524134252</v>
      </c>
      <c r="E22" s="115">
        <v>375</v>
      </c>
      <c r="F22" s="114">
        <v>398</v>
      </c>
      <c r="G22" s="114">
        <v>402</v>
      </c>
      <c r="H22" s="114">
        <v>384</v>
      </c>
      <c r="I22" s="140">
        <v>382</v>
      </c>
      <c r="J22" s="115">
        <v>-7</v>
      </c>
      <c r="K22" s="116">
        <v>-1.8324607329842932</v>
      </c>
    </row>
    <row r="23" spans="1:255" ht="14.1" customHeight="1" x14ac:dyDescent="0.2">
      <c r="A23" s="306">
        <v>23</v>
      </c>
      <c r="B23" s="307" t="s">
        <v>240</v>
      </c>
      <c r="C23" s="308"/>
      <c r="D23" s="113">
        <v>0.33144119775991465</v>
      </c>
      <c r="E23" s="115">
        <v>87</v>
      </c>
      <c r="F23" s="114">
        <v>90</v>
      </c>
      <c r="G23" s="114">
        <v>92</v>
      </c>
      <c r="H23" s="114">
        <v>95</v>
      </c>
      <c r="I23" s="140">
        <v>95</v>
      </c>
      <c r="J23" s="115">
        <v>-8</v>
      </c>
      <c r="K23" s="116">
        <v>-8.4210526315789469</v>
      </c>
    </row>
    <row r="24" spans="1:255" ht="14.1" customHeight="1" x14ac:dyDescent="0.2">
      <c r="A24" s="306">
        <v>24</v>
      </c>
      <c r="B24" s="307" t="s">
        <v>241</v>
      </c>
      <c r="C24" s="308"/>
      <c r="D24" s="113">
        <v>4.3087355708788904</v>
      </c>
      <c r="E24" s="115">
        <v>1131</v>
      </c>
      <c r="F24" s="114">
        <v>1116</v>
      </c>
      <c r="G24" s="114">
        <v>1140</v>
      </c>
      <c r="H24" s="114">
        <v>1137</v>
      </c>
      <c r="I24" s="140">
        <v>1145</v>
      </c>
      <c r="J24" s="115">
        <v>-14</v>
      </c>
      <c r="K24" s="116">
        <v>-1.222707423580786</v>
      </c>
    </row>
    <row r="25" spans="1:255" ht="14.1" customHeight="1" x14ac:dyDescent="0.2">
      <c r="A25" s="306">
        <v>25</v>
      </c>
      <c r="B25" s="307" t="s">
        <v>242</v>
      </c>
      <c r="C25" s="308"/>
      <c r="D25" s="113">
        <v>4.0077717246371289</v>
      </c>
      <c r="E25" s="115">
        <v>1052</v>
      </c>
      <c r="F25" s="114">
        <v>1062</v>
      </c>
      <c r="G25" s="114">
        <v>1070</v>
      </c>
      <c r="H25" s="114">
        <v>1022</v>
      </c>
      <c r="I25" s="140">
        <v>1027</v>
      </c>
      <c r="J25" s="115">
        <v>25</v>
      </c>
      <c r="K25" s="116">
        <v>2.4342745861733204</v>
      </c>
    </row>
    <row r="26" spans="1:255" ht="14.1" customHeight="1" x14ac:dyDescent="0.2">
      <c r="A26" s="306">
        <v>26</v>
      </c>
      <c r="B26" s="307" t="s">
        <v>243</v>
      </c>
      <c r="C26" s="308"/>
      <c r="D26" s="113">
        <v>2.2819916949217114</v>
      </c>
      <c r="E26" s="115">
        <v>599</v>
      </c>
      <c r="F26" s="114">
        <v>597</v>
      </c>
      <c r="G26" s="114">
        <v>612</v>
      </c>
      <c r="H26" s="114">
        <v>598</v>
      </c>
      <c r="I26" s="140">
        <v>590</v>
      </c>
      <c r="J26" s="115">
        <v>9</v>
      </c>
      <c r="K26" s="116">
        <v>1.5254237288135593</v>
      </c>
    </row>
    <row r="27" spans="1:255" ht="14.1" customHeight="1" x14ac:dyDescent="0.2">
      <c r="A27" s="306">
        <v>27</v>
      </c>
      <c r="B27" s="307" t="s">
        <v>244</v>
      </c>
      <c r="C27" s="308"/>
      <c r="D27" s="113">
        <v>1.6914930092574956</v>
      </c>
      <c r="E27" s="115">
        <v>444</v>
      </c>
      <c r="F27" s="114">
        <v>450</v>
      </c>
      <c r="G27" s="114">
        <v>452</v>
      </c>
      <c r="H27" s="114">
        <v>437</v>
      </c>
      <c r="I27" s="140">
        <v>441</v>
      </c>
      <c r="J27" s="115">
        <v>3</v>
      </c>
      <c r="K27" s="116">
        <v>0.68027210884353739</v>
      </c>
    </row>
    <row r="28" spans="1:255" ht="14.1" customHeight="1" x14ac:dyDescent="0.2">
      <c r="A28" s="306">
        <v>28</v>
      </c>
      <c r="B28" s="307" t="s">
        <v>245</v>
      </c>
      <c r="C28" s="308"/>
      <c r="D28" s="113">
        <v>0.28953483942245417</v>
      </c>
      <c r="E28" s="115">
        <v>76</v>
      </c>
      <c r="F28" s="114">
        <v>80</v>
      </c>
      <c r="G28" s="114">
        <v>83</v>
      </c>
      <c r="H28" s="114">
        <v>86</v>
      </c>
      <c r="I28" s="140">
        <v>88</v>
      </c>
      <c r="J28" s="115">
        <v>-12</v>
      </c>
      <c r="K28" s="116">
        <v>-13.636363636363637</v>
      </c>
    </row>
    <row r="29" spans="1:255" ht="14.1" customHeight="1" x14ac:dyDescent="0.2">
      <c r="A29" s="306">
        <v>29</v>
      </c>
      <c r="B29" s="307" t="s">
        <v>246</v>
      </c>
      <c r="C29" s="308"/>
      <c r="D29" s="113">
        <v>2.2057983161263288</v>
      </c>
      <c r="E29" s="115">
        <v>579</v>
      </c>
      <c r="F29" s="114">
        <v>626</v>
      </c>
      <c r="G29" s="114">
        <v>619</v>
      </c>
      <c r="H29" s="114">
        <v>636</v>
      </c>
      <c r="I29" s="140">
        <v>634</v>
      </c>
      <c r="J29" s="115">
        <v>-55</v>
      </c>
      <c r="K29" s="116">
        <v>-8.6750788643533117</v>
      </c>
    </row>
    <row r="30" spans="1:255"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255" ht="14.1" customHeight="1" x14ac:dyDescent="0.2">
      <c r="A31" s="306" t="s">
        <v>249</v>
      </c>
      <c r="B31" s="307" t="s">
        <v>250</v>
      </c>
      <c r="C31" s="308"/>
      <c r="D31" s="113">
        <v>1.5924416168234981</v>
      </c>
      <c r="E31" s="115">
        <v>418</v>
      </c>
      <c r="F31" s="114">
        <v>470</v>
      </c>
      <c r="G31" s="114">
        <v>464</v>
      </c>
      <c r="H31" s="114">
        <v>482</v>
      </c>
      <c r="I31" s="140">
        <v>473</v>
      </c>
      <c r="J31" s="115">
        <v>-55</v>
      </c>
      <c r="K31" s="116">
        <v>-11.627906976744185</v>
      </c>
    </row>
    <row r="32" spans="1:255" ht="14.1" customHeight="1" x14ac:dyDescent="0.2">
      <c r="A32" s="306">
        <v>31</v>
      </c>
      <c r="B32" s="307" t="s">
        <v>251</v>
      </c>
      <c r="C32" s="308"/>
      <c r="D32" s="113">
        <v>0.7695531258333651</v>
      </c>
      <c r="E32" s="115">
        <v>202</v>
      </c>
      <c r="F32" s="114">
        <v>201</v>
      </c>
      <c r="G32" s="114">
        <v>200</v>
      </c>
      <c r="H32" s="114">
        <v>201</v>
      </c>
      <c r="I32" s="140">
        <v>206</v>
      </c>
      <c r="J32" s="115">
        <v>-4</v>
      </c>
      <c r="K32" s="116">
        <v>-1.941747572815534</v>
      </c>
    </row>
    <row r="33" spans="1:11" ht="14.1" customHeight="1" x14ac:dyDescent="0.2">
      <c r="A33" s="306">
        <v>32</v>
      </c>
      <c r="B33" s="307" t="s">
        <v>252</v>
      </c>
      <c r="C33" s="308"/>
      <c r="D33" s="113">
        <v>3.1658348889481505</v>
      </c>
      <c r="E33" s="115">
        <v>831</v>
      </c>
      <c r="F33" s="114">
        <v>854</v>
      </c>
      <c r="G33" s="114">
        <v>888</v>
      </c>
      <c r="H33" s="114">
        <v>879</v>
      </c>
      <c r="I33" s="140">
        <v>843</v>
      </c>
      <c r="J33" s="115">
        <v>-12</v>
      </c>
      <c r="K33" s="116">
        <v>-1.4234875444839858</v>
      </c>
    </row>
    <row r="34" spans="1:11" ht="14.1" customHeight="1" x14ac:dyDescent="0.2">
      <c r="A34" s="306">
        <v>33</v>
      </c>
      <c r="B34" s="307" t="s">
        <v>253</v>
      </c>
      <c r="C34" s="308"/>
      <c r="D34" s="113">
        <v>2.301040039620557</v>
      </c>
      <c r="E34" s="115">
        <v>604</v>
      </c>
      <c r="F34" s="114">
        <v>592</v>
      </c>
      <c r="G34" s="114">
        <v>635</v>
      </c>
      <c r="H34" s="114">
        <v>596</v>
      </c>
      <c r="I34" s="140">
        <v>582</v>
      </c>
      <c r="J34" s="115">
        <v>22</v>
      </c>
      <c r="K34" s="116">
        <v>3.7800687285223367</v>
      </c>
    </row>
    <row r="35" spans="1:11" ht="14.1" customHeight="1" x14ac:dyDescent="0.2">
      <c r="A35" s="306">
        <v>34</v>
      </c>
      <c r="B35" s="307" t="s">
        <v>254</v>
      </c>
      <c r="C35" s="308"/>
      <c r="D35" s="113">
        <v>3.1010705169720749</v>
      </c>
      <c r="E35" s="115">
        <v>814</v>
      </c>
      <c r="F35" s="114">
        <v>809</v>
      </c>
      <c r="G35" s="114">
        <v>816</v>
      </c>
      <c r="H35" s="114">
        <v>800</v>
      </c>
      <c r="I35" s="140">
        <v>780</v>
      </c>
      <c r="J35" s="115">
        <v>34</v>
      </c>
      <c r="K35" s="116">
        <v>4.3589743589743586</v>
      </c>
    </row>
    <row r="36" spans="1:11" ht="14.1" customHeight="1" x14ac:dyDescent="0.2">
      <c r="A36" s="306">
        <v>41</v>
      </c>
      <c r="B36" s="307" t="s">
        <v>255</v>
      </c>
      <c r="C36" s="308"/>
      <c r="D36" s="113">
        <v>0.43049259019391217</v>
      </c>
      <c r="E36" s="115">
        <v>113</v>
      </c>
      <c r="F36" s="114">
        <v>127</v>
      </c>
      <c r="G36" s="114">
        <v>127</v>
      </c>
      <c r="H36" s="114">
        <v>131</v>
      </c>
      <c r="I36" s="140">
        <v>133</v>
      </c>
      <c r="J36" s="115">
        <v>-20</v>
      </c>
      <c r="K36" s="116">
        <v>-15.037593984962406</v>
      </c>
    </row>
    <row r="37" spans="1:11" ht="14.1" customHeight="1" x14ac:dyDescent="0.2">
      <c r="A37" s="306">
        <v>42</v>
      </c>
      <c r="B37" s="307" t="s">
        <v>256</v>
      </c>
      <c r="C37" s="308"/>
      <c r="D37" s="113">
        <v>0.22477046744637891</v>
      </c>
      <c r="E37" s="115">
        <v>59</v>
      </c>
      <c r="F37" s="114">
        <v>57</v>
      </c>
      <c r="G37" s="114">
        <v>59</v>
      </c>
      <c r="H37" s="114">
        <v>55</v>
      </c>
      <c r="I37" s="140">
        <v>55</v>
      </c>
      <c r="J37" s="115">
        <v>4</v>
      </c>
      <c r="K37" s="116">
        <v>7.2727272727272725</v>
      </c>
    </row>
    <row r="38" spans="1:11" ht="14.1" customHeight="1" x14ac:dyDescent="0.2">
      <c r="A38" s="306">
        <v>43</v>
      </c>
      <c r="B38" s="307" t="s">
        <v>257</v>
      </c>
      <c r="C38" s="308"/>
      <c r="D38" s="113">
        <v>1.7638767191131091</v>
      </c>
      <c r="E38" s="115">
        <v>463</v>
      </c>
      <c r="F38" s="114">
        <v>458</v>
      </c>
      <c r="G38" s="114">
        <v>445</v>
      </c>
      <c r="H38" s="114">
        <v>424</v>
      </c>
      <c r="I38" s="140">
        <v>421</v>
      </c>
      <c r="J38" s="115">
        <v>42</v>
      </c>
      <c r="K38" s="116">
        <v>9.9762470308788593</v>
      </c>
    </row>
    <row r="39" spans="1:11" ht="14.1" customHeight="1" x14ac:dyDescent="0.2">
      <c r="A39" s="306">
        <v>51</v>
      </c>
      <c r="B39" s="307" t="s">
        <v>258</v>
      </c>
      <c r="C39" s="308"/>
      <c r="D39" s="113">
        <v>6.0992799725703835</v>
      </c>
      <c r="E39" s="115">
        <v>1601</v>
      </c>
      <c r="F39" s="114">
        <v>1610</v>
      </c>
      <c r="G39" s="114">
        <v>1627</v>
      </c>
      <c r="H39" s="114">
        <v>1560</v>
      </c>
      <c r="I39" s="140">
        <v>1548</v>
      </c>
      <c r="J39" s="115">
        <v>53</v>
      </c>
      <c r="K39" s="116">
        <v>3.4237726098191215</v>
      </c>
    </row>
    <row r="40" spans="1:11" ht="14.1" customHeight="1" x14ac:dyDescent="0.2">
      <c r="A40" s="306" t="s">
        <v>259</v>
      </c>
      <c r="B40" s="307" t="s">
        <v>260</v>
      </c>
      <c r="C40" s="308"/>
      <c r="D40" s="113">
        <v>5.5659263210027046</v>
      </c>
      <c r="E40" s="115">
        <v>1461</v>
      </c>
      <c r="F40" s="114">
        <v>1471</v>
      </c>
      <c r="G40" s="114">
        <v>1484</v>
      </c>
      <c r="H40" s="114">
        <v>1422</v>
      </c>
      <c r="I40" s="140">
        <v>1404</v>
      </c>
      <c r="J40" s="115">
        <v>57</v>
      </c>
      <c r="K40" s="116">
        <v>4.0598290598290596</v>
      </c>
    </row>
    <row r="41" spans="1:11" ht="14.1" customHeight="1" x14ac:dyDescent="0.2">
      <c r="A41" s="306"/>
      <c r="B41" s="307" t="s">
        <v>261</v>
      </c>
      <c r="C41" s="308"/>
      <c r="D41" s="113">
        <v>4.3544515981561203</v>
      </c>
      <c r="E41" s="115">
        <v>1143</v>
      </c>
      <c r="F41" s="114">
        <v>1149</v>
      </c>
      <c r="G41" s="114">
        <v>1162</v>
      </c>
      <c r="H41" s="114">
        <v>1107</v>
      </c>
      <c r="I41" s="140">
        <v>1101</v>
      </c>
      <c r="J41" s="115">
        <v>42</v>
      </c>
      <c r="K41" s="116">
        <v>3.8147138964577656</v>
      </c>
    </row>
    <row r="42" spans="1:11" ht="14.1" customHeight="1" x14ac:dyDescent="0.2">
      <c r="A42" s="306">
        <v>52</v>
      </c>
      <c r="B42" s="307" t="s">
        <v>262</v>
      </c>
      <c r="C42" s="308"/>
      <c r="D42" s="113">
        <v>4.9487599527601054</v>
      </c>
      <c r="E42" s="115">
        <v>1299</v>
      </c>
      <c r="F42" s="114">
        <v>1287</v>
      </c>
      <c r="G42" s="114">
        <v>1321</v>
      </c>
      <c r="H42" s="114">
        <v>1284</v>
      </c>
      <c r="I42" s="140">
        <v>1333</v>
      </c>
      <c r="J42" s="115">
        <v>-34</v>
      </c>
      <c r="K42" s="116">
        <v>-2.5506376594148539</v>
      </c>
    </row>
    <row r="43" spans="1:11" ht="14.1" customHeight="1" x14ac:dyDescent="0.2">
      <c r="A43" s="306" t="s">
        <v>263</v>
      </c>
      <c r="B43" s="307" t="s">
        <v>264</v>
      </c>
      <c r="C43" s="308"/>
      <c r="D43" s="113">
        <v>4.2211131852642003</v>
      </c>
      <c r="E43" s="115">
        <v>1108</v>
      </c>
      <c r="F43" s="114">
        <v>1092</v>
      </c>
      <c r="G43" s="114">
        <v>1117</v>
      </c>
      <c r="H43" s="114">
        <v>1084</v>
      </c>
      <c r="I43" s="140">
        <v>1131</v>
      </c>
      <c r="J43" s="115">
        <v>-23</v>
      </c>
      <c r="K43" s="116">
        <v>-2.0335985853227232</v>
      </c>
    </row>
    <row r="44" spans="1:11" ht="14.1" customHeight="1" x14ac:dyDescent="0.2">
      <c r="A44" s="306">
        <v>53</v>
      </c>
      <c r="B44" s="307" t="s">
        <v>265</v>
      </c>
      <c r="C44" s="308"/>
      <c r="D44" s="113">
        <v>1.051468627376281</v>
      </c>
      <c r="E44" s="115">
        <v>276</v>
      </c>
      <c r="F44" s="114">
        <v>281</v>
      </c>
      <c r="G44" s="114">
        <v>285</v>
      </c>
      <c r="H44" s="114">
        <v>282</v>
      </c>
      <c r="I44" s="140">
        <v>275</v>
      </c>
      <c r="J44" s="115">
        <v>1</v>
      </c>
      <c r="K44" s="116">
        <v>0.36363636363636365</v>
      </c>
    </row>
    <row r="45" spans="1:11" ht="14.1" customHeight="1" x14ac:dyDescent="0.2">
      <c r="A45" s="306" t="s">
        <v>266</v>
      </c>
      <c r="B45" s="307" t="s">
        <v>267</v>
      </c>
      <c r="C45" s="308"/>
      <c r="D45" s="113">
        <v>1.0209912758581279</v>
      </c>
      <c r="E45" s="115">
        <v>268</v>
      </c>
      <c r="F45" s="114">
        <v>274</v>
      </c>
      <c r="G45" s="114">
        <v>277</v>
      </c>
      <c r="H45" s="114">
        <v>274</v>
      </c>
      <c r="I45" s="140">
        <v>267</v>
      </c>
      <c r="J45" s="115">
        <v>1</v>
      </c>
      <c r="K45" s="116">
        <v>0.37453183520599254</v>
      </c>
    </row>
    <row r="46" spans="1:11" ht="14.1" customHeight="1" x14ac:dyDescent="0.2">
      <c r="A46" s="306">
        <v>54</v>
      </c>
      <c r="B46" s="307" t="s">
        <v>268</v>
      </c>
      <c r="C46" s="308"/>
      <c r="D46" s="113">
        <v>3.9696750352394377</v>
      </c>
      <c r="E46" s="115">
        <v>1042</v>
      </c>
      <c r="F46" s="114">
        <v>1049</v>
      </c>
      <c r="G46" s="114">
        <v>1045</v>
      </c>
      <c r="H46" s="114">
        <v>1059</v>
      </c>
      <c r="I46" s="140">
        <v>1046</v>
      </c>
      <c r="J46" s="115">
        <v>-4</v>
      </c>
      <c r="K46" s="116">
        <v>-0.38240917782026768</v>
      </c>
    </row>
    <row r="47" spans="1:11" ht="14.1" customHeight="1" x14ac:dyDescent="0.2">
      <c r="A47" s="306">
        <v>61</v>
      </c>
      <c r="B47" s="307" t="s">
        <v>269</v>
      </c>
      <c r="C47" s="308"/>
      <c r="D47" s="113">
        <v>1.7105413539563412</v>
      </c>
      <c r="E47" s="115">
        <v>449</v>
      </c>
      <c r="F47" s="114">
        <v>452</v>
      </c>
      <c r="G47" s="114">
        <v>460</v>
      </c>
      <c r="H47" s="114">
        <v>444</v>
      </c>
      <c r="I47" s="140">
        <v>460</v>
      </c>
      <c r="J47" s="115">
        <v>-11</v>
      </c>
      <c r="K47" s="116">
        <v>-2.3913043478260869</v>
      </c>
    </row>
    <row r="48" spans="1:11" ht="14.1" customHeight="1" x14ac:dyDescent="0.2">
      <c r="A48" s="306">
        <v>62</v>
      </c>
      <c r="B48" s="307" t="s">
        <v>270</v>
      </c>
      <c r="C48" s="308"/>
      <c r="D48" s="113">
        <v>8.1260238485275629</v>
      </c>
      <c r="E48" s="115">
        <v>2133</v>
      </c>
      <c r="F48" s="114">
        <v>2117</v>
      </c>
      <c r="G48" s="114">
        <v>2126</v>
      </c>
      <c r="H48" s="114">
        <v>2072</v>
      </c>
      <c r="I48" s="140">
        <v>2054</v>
      </c>
      <c r="J48" s="115">
        <v>79</v>
      </c>
      <c r="K48" s="116">
        <v>3.8461538461538463</v>
      </c>
    </row>
    <row r="49" spans="1:11" ht="14.1" customHeight="1" x14ac:dyDescent="0.2">
      <c r="A49" s="306">
        <v>63</v>
      </c>
      <c r="B49" s="307" t="s">
        <v>271</v>
      </c>
      <c r="C49" s="308"/>
      <c r="D49" s="113">
        <v>2.5448588517657815</v>
      </c>
      <c r="E49" s="115">
        <v>668</v>
      </c>
      <c r="F49" s="114">
        <v>695</v>
      </c>
      <c r="G49" s="114">
        <v>702</v>
      </c>
      <c r="H49" s="114">
        <v>702</v>
      </c>
      <c r="I49" s="140">
        <v>699</v>
      </c>
      <c r="J49" s="115">
        <v>-31</v>
      </c>
      <c r="K49" s="116">
        <v>-4.4349070100143058</v>
      </c>
    </row>
    <row r="50" spans="1:11" ht="14.1" customHeight="1" x14ac:dyDescent="0.2">
      <c r="A50" s="306" t="s">
        <v>272</v>
      </c>
      <c r="B50" s="307" t="s">
        <v>273</v>
      </c>
      <c r="C50" s="308"/>
      <c r="D50" s="113">
        <v>0.87241418720713171</v>
      </c>
      <c r="E50" s="115">
        <v>229</v>
      </c>
      <c r="F50" s="114">
        <v>234</v>
      </c>
      <c r="G50" s="114">
        <v>237</v>
      </c>
      <c r="H50" s="114">
        <v>242</v>
      </c>
      <c r="I50" s="140">
        <v>239</v>
      </c>
      <c r="J50" s="115">
        <v>-10</v>
      </c>
      <c r="K50" s="116">
        <v>-4.1841004184100417</v>
      </c>
    </row>
    <row r="51" spans="1:11" ht="14.1" customHeight="1" x14ac:dyDescent="0.2">
      <c r="A51" s="306" t="s">
        <v>274</v>
      </c>
      <c r="B51" s="307" t="s">
        <v>275</v>
      </c>
      <c r="C51" s="308"/>
      <c r="D51" s="113">
        <v>1.4552935349918092</v>
      </c>
      <c r="E51" s="115">
        <v>382</v>
      </c>
      <c r="F51" s="114">
        <v>399</v>
      </c>
      <c r="G51" s="114">
        <v>407</v>
      </c>
      <c r="H51" s="114">
        <v>404</v>
      </c>
      <c r="I51" s="140">
        <v>401</v>
      </c>
      <c r="J51" s="115">
        <v>-19</v>
      </c>
      <c r="K51" s="116">
        <v>-4.7381546134663344</v>
      </c>
    </row>
    <row r="52" spans="1:11" ht="14.1" customHeight="1" x14ac:dyDescent="0.2">
      <c r="A52" s="306">
        <v>71</v>
      </c>
      <c r="B52" s="307" t="s">
        <v>276</v>
      </c>
      <c r="C52" s="308"/>
      <c r="D52" s="113">
        <v>11.539487218560707</v>
      </c>
      <c r="E52" s="115">
        <v>3029</v>
      </c>
      <c r="F52" s="114">
        <v>3011</v>
      </c>
      <c r="G52" s="114">
        <v>2989</v>
      </c>
      <c r="H52" s="114">
        <v>2935</v>
      </c>
      <c r="I52" s="140">
        <v>2926</v>
      </c>
      <c r="J52" s="115">
        <v>103</v>
      </c>
      <c r="K52" s="116">
        <v>3.5201640464798358</v>
      </c>
    </row>
    <row r="53" spans="1:11" ht="14.1" customHeight="1" x14ac:dyDescent="0.2">
      <c r="A53" s="306" t="s">
        <v>277</v>
      </c>
      <c r="B53" s="307" t="s">
        <v>278</v>
      </c>
      <c r="C53" s="308"/>
      <c r="D53" s="113">
        <v>4.5754123966627303</v>
      </c>
      <c r="E53" s="115">
        <v>1201</v>
      </c>
      <c r="F53" s="114">
        <v>1200</v>
      </c>
      <c r="G53" s="114">
        <v>1198</v>
      </c>
      <c r="H53" s="114">
        <v>1158</v>
      </c>
      <c r="I53" s="140">
        <v>1159</v>
      </c>
      <c r="J53" s="115">
        <v>42</v>
      </c>
      <c r="K53" s="116">
        <v>3.62381363244176</v>
      </c>
    </row>
    <row r="54" spans="1:11" ht="14.1" customHeight="1" x14ac:dyDescent="0.2">
      <c r="A54" s="306" t="s">
        <v>279</v>
      </c>
      <c r="B54" s="307" t="s">
        <v>280</v>
      </c>
      <c r="C54" s="308"/>
      <c r="D54" s="113">
        <v>6.0383252695340772</v>
      </c>
      <c r="E54" s="115">
        <v>1585</v>
      </c>
      <c r="F54" s="114">
        <v>1576</v>
      </c>
      <c r="G54" s="114">
        <v>1562</v>
      </c>
      <c r="H54" s="114">
        <v>1554</v>
      </c>
      <c r="I54" s="140">
        <v>1544</v>
      </c>
      <c r="J54" s="115">
        <v>41</v>
      </c>
      <c r="K54" s="116">
        <v>2.6554404145077721</v>
      </c>
    </row>
    <row r="55" spans="1:11" ht="14.1" customHeight="1" x14ac:dyDescent="0.2">
      <c r="A55" s="306">
        <v>72</v>
      </c>
      <c r="B55" s="307" t="s">
        <v>281</v>
      </c>
      <c r="C55" s="308"/>
      <c r="D55" s="113">
        <v>2.2896110328012496</v>
      </c>
      <c r="E55" s="115">
        <v>601</v>
      </c>
      <c r="F55" s="114">
        <v>607</v>
      </c>
      <c r="G55" s="114">
        <v>613</v>
      </c>
      <c r="H55" s="114">
        <v>623</v>
      </c>
      <c r="I55" s="140">
        <v>625</v>
      </c>
      <c r="J55" s="115">
        <v>-24</v>
      </c>
      <c r="K55" s="116">
        <v>-3.84</v>
      </c>
    </row>
    <row r="56" spans="1:11" ht="14.1" customHeight="1" x14ac:dyDescent="0.2">
      <c r="A56" s="306" t="s">
        <v>282</v>
      </c>
      <c r="B56" s="307" t="s">
        <v>283</v>
      </c>
      <c r="C56" s="308"/>
      <c r="D56" s="113">
        <v>1.0019429311592822</v>
      </c>
      <c r="E56" s="115">
        <v>263</v>
      </c>
      <c r="F56" s="114">
        <v>271</v>
      </c>
      <c r="G56" s="114">
        <v>274</v>
      </c>
      <c r="H56" s="114">
        <v>291</v>
      </c>
      <c r="I56" s="140">
        <v>299</v>
      </c>
      <c r="J56" s="115">
        <v>-36</v>
      </c>
      <c r="K56" s="116">
        <v>-12.040133779264215</v>
      </c>
    </row>
    <row r="57" spans="1:11" ht="14.1" customHeight="1" x14ac:dyDescent="0.2">
      <c r="A57" s="306" t="s">
        <v>284</v>
      </c>
      <c r="B57" s="307" t="s">
        <v>285</v>
      </c>
      <c r="C57" s="308"/>
      <c r="D57" s="113">
        <v>0.81145948417082558</v>
      </c>
      <c r="E57" s="115">
        <v>213</v>
      </c>
      <c r="F57" s="114">
        <v>218</v>
      </c>
      <c r="G57" s="114">
        <v>218</v>
      </c>
      <c r="H57" s="114">
        <v>211</v>
      </c>
      <c r="I57" s="140">
        <v>209</v>
      </c>
      <c r="J57" s="115">
        <v>4</v>
      </c>
      <c r="K57" s="116">
        <v>1.9138755980861244</v>
      </c>
    </row>
    <row r="58" spans="1:11" ht="14.1" customHeight="1" x14ac:dyDescent="0.2">
      <c r="A58" s="306">
        <v>73</v>
      </c>
      <c r="B58" s="307" t="s">
        <v>286</v>
      </c>
      <c r="C58" s="308"/>
      <c r="D58" s="113">
        <v>3.2496476056230712</v>
      </c>
      <c r="E58" s="115">
        <v>853</v>
      </c>
      <c r="F58" s="114">
        <v>864</v>
      </c>
      <c r="G58" s="114">
        <v>861</v>
      </c>
      <c r="H58" s="114">
        <v>817</v>
      </c>
      <c r="I58" s="140">
        <v>817</v>
      </c>
      <c r="J58" s="115">
        <v>36</v>
      </c>
      <c r="K58" s="116">
        <v>4.406364749082007</v>
      </c>
    </row>
    <row r="59" spans="1:11" ht="14.1" customHeight="1" x14ac:dyDescent="0.2">
      <c r="A59" s="306" t="s">
        <v>287</v>
      </c>
      <c r="B59" s="307" t="s">
        <v>288</v>
      </c>
      <c r="C59" s="308"/>
      <c r="D59" s="113">
        <v>2.8839193874052347</v>
      </c>
      <c r="E59" s="115">
        <v>757</v>
      </c>
      <c r="F59" s="114">
        <v>767</v>
      </c>
      <c r="G59" s="114">
        <v>769</v>
      </c>
      <c r="H59" s="114">
        <v>724</v>
      </c>
      <c r="I59" s="140">
        <v>724</v>
      </c>
      <c r="J59" s="115">
        <v>33</v>
      </c>
      <c r="K59" s="116">
        <v>4.5580110497237571</v>
      </c>
    </row>
    <row r="60" spans="1:11" ht="14.1" customHeight="1" x14ac:dyDescent="0.2">
      <c r="A60" s="306">
        <v>81</v>
      </c>
      <c r="B60" s="307" t="s">
        <v>289</v>
      </c>
      <c r="C60" s="308"/>
      <c r="D60" s="113">
        <v>8.6212808106975505</v>
      </c>
      <c r="E60" s="115">
        <v>2263</v>
      </c>
      <c r="F60" s="114">
        <v>2246</v>
      </c>
      <c r="G60" s="114">
        <v>2278</v>
      </c>
      <c r="H60" s="114">
        <v>2089</v>
      </c>
      <c r="I60" s="140">
        <v>2091</v>
      </c>
      <c r="J60" s="115">
        <v>172</v>
      </c>
      <c r="K60" s="116">
        <v>8.2257293161166913</v>
      </c>
    </row>
    <row r="61" spans="1:11" ht="14.1" customHeight="1" x14ac:dyDescent="0.2">
      <c r="A61" s="306" t="s">
        <v>290</v>
      </c>
      <c r="B61" s="307" t="s">
        <v>291</v>
      </c>
      <c r="C61" s="308"/>
      <c r="D61" s="113">
        <v>3.0058287934778467</v>
      </c>
      <c r="E61" s="115">
        <v>789</v>
      </c>
      <c r="F61" s="114">
        <v>801</v>
      </c>
      <c r="G61" s="114">
        <v>822</v>
      </c>
      <c r="H61" s="114">
        <v>805</v>
      </c>
      <c r="I61" s="140">
        <v>802</v>
      </c>
      <c r="J61" s="115">
        <v>-13</v>
      </c>
      <c r="K61" s="116">
        <v>-1.6209476309226933</v>
      </c>
    </row>
    <row r="62" spans="1:11" ht="14.1" customHeight="1" x14ac:dyDescent="0.2">
      <c r="A62" s="306" t="s">
        <v>292</v>
      </c>
      <c r="B62" s="307" t="s">
        <v>293</v>
      </c>
      <c r="C62" s="308"/>
      <c r="D62" s="113">
        <v>2.4305687835727077</v>
      </c>
      <c r="E62" s="115">
        <v>638</v>
      </c>
      <c r="F62" s="114">
        <v>649</v>
      </c>
      <c r="G62" s="114">
        <v>659</v>
      </c>
      <c r="H62" s="114">
        <v>633</v>
      </c>
      <c r="I62" s="140">
        <v>644</v>
      </c>
      <c r="J62" s="115">
        <v>-6</v>
      </c>
      <c r="K62" s="116">
        <v>-0.93167701863354035</v>
      </c>
    </row>
    <row r="63" spans="1:11" ht="14.1" customHeight="1" x14ac:dyDescent="0.2">
      <c r="A63" s="306"/>
      <c r="B63" s="307" t="s">
        <v>294</v>
      </c>
      <c r="C63" s="308"/>
      <c r="D63" s="113">
        <v>2.2438950055240201</v>
      </c>
      <c r="E63" s="115">
        <v>589</v>
      </c>
      <c r="F63" s="114">
        <v>601</v>
      </c>
      <c r="G63" s="114">
        <v>612</v>
      </c>
      <c r="H63" s="114">
        <v>585</v>
      </c>
      <c r="I63" s="140">
        <v>598</v>
      </c>
      <c r="J63" s="115">
        <v>-9</v>
      </c>
      <c r="K63" s="116">
        <v>-1.5050167224080269</v>
      </c>
    </row>
    <row r="64" spans="1:11" ht="14.1" customHeight="1" x14ac:dyDescent="0.2">
      <c r="A64" s="306" t="s">
        <v>295</v>
      </c>
      <c r="B64" s="307" t="s">
        <v>296</v>
      </c>
      <c r="C64" s="308"/>
      <c r="D64" s="113">
        <v>0.73145643643567371</v>
      </c>
      <c r="E64" s="115">
        <v>192</v>
      </c>
      <c r="F64" s="114">
        <v>180</v>
      </c>
      <c r="G64" s="114">
        <v>177</v>
      </c>
      <c r="H64" s="114">
        <v>174</v>
      </c>
      <c r="I64" s="140">
        <v>172</v>
      </c>
      <c r="J64" s="115">
        <v>20</v>
      </c>
      <c r="K64" s="116">
        <v>11.627906976744185</v>
      </c>
    </row>
    <row r="65" spans="1:11" ht="14.1" customHeight="1" x14ac:dyDescent="0.2">
      <c r="A65" s="306" t="s">
        <v>297</v>
      </c>
      <c r="B65" s="307" t="s">
        <v>298</v>
      </c>
      <c r="C65" s="308"/>
      <c r="D65" s="113">
        <v>1.7676863880528781</v>
      </c>
      <c r="E65" s="115">
        <v>464</v>
      </c>
      <c r="F65" s="114">
        <v>443</v>
      </c>
      <c r="G65" s="114">
        <v>442</v>
      </c>
      <c r="H65" s="114">
        <v>303</v>
      </c>
      <c r="I65" s="140">
        <v>296</v>
      </c>
      <c r="J65" s="115">
        <v>168</v>
      </c>
      <c r="K65" s="116">
        <v>56.756756756756758</v>
      </c>
    </row>
    <row r="66" spans="1:11" ht="14.1" customHeight="1" x14ac:dyDescent="0.2">
      <c r="A66" s="306">
        <v>82</v>
      </c>
      <c r="B66" s="307" t="s">
        <v>299</v>
      </c>
      <c r="C66" s="308"/>
      <c r="D66" s="113">
        <v>3.1467865442493048</v>
      </c>
      <c r="E66" s="115">
        <v>826</v>
      </c>
      <c r="F66" s="114">
        <v>851</v>
      </c>
      <c r="G66" s="114">
        <v>850</v>
      </c>
      <c r="H66" s="114">
        <v>812</v>
      </c>
      <c r="I66" s="140">
        <v>833</v>
      </c>
      <c r="J66" s="115">
        <v>-7</v>
      </c>
      <c r="K66" s="116">
        <v>-0.84033613445378152</v>
      </c>
    </row>
    <row r="67" spans="1:11" ht="14.1" customHeight="1" x14ac:dyDescent="0.2">
      <c r="A67" s="306" t="s">
        <v>300</v>
      </c>
      <c r="B67" s="307" t="s">
        <v>301</v>
      </c>
      <c r="C67" s="308"/>
      <c r="D67" s="113">
        <v>1.8324507600289535</v>
      </c>
      <c r="E67" s="115">
        <v>481</v>
      </c>
      <c r="F67" s="114">
        <v>480</v>
      </c>
      <c r="G67" s="114">
        <v>484</v>
      </c>
      <c r="H67" s="114">
        <v>452</v>
      </c>
      <c r="I67" s="140">
        <v>458</v>
      </c>
      <c r="J67" s="115">
        <v>23</v>
      </c>
      <c r="K67" s="116">
        <v>5.0218340611353716</v>
      </c>
    </row>
    <row r="68" spans="1:11" ht="14.1" customHeight="1" x14ac:dyDescent="0.2">
      <c r="A68" s="306" t="s">
        <v>302</v>
      </c>
      <c r="B68" s="307" t="s">
        <v>303</v>
      </c>
      <c r="C68" s="308"/>
      <c r="D68" s="113">
        <v>0.76574345689359591</v>
      </c>
      <c r="E68" s="115">
        <v>201</v>
      </c>
      <c r="F68" s="114">
        <v>223</v>
      </c>
      <c r="G68" s="114">
        <v>220</v>
      </c>
      <c r="H68" s="114">
        <v>213</v>
      </c>
      <c r="I68" s="140">
        <v>229</v>
      </c>
      <c r="J68" s="115">
        <v>-28</v>
      </c>
      <c r="K68" s="116">
        <v>-12.22707423580786</v>
      </c>
    </row>
    <row r="69" spans="1:11" ht="14.1" customHeight="1" x14ac:dyDescent="0.2">
      <c r="A69" s="306">
        <v>83</v>
      </c>
      <c r="B69" s="307" t="s">
        <v>304</v>
      </c>
      <c r="C69" s="308"/>
      <c r="D69" s="113">
        <v>8.0536401386719501</v>
      </c>
      <c r="E69" s="115">
        <v>2114</v>
      </c>
      <c r="F69" s="114">
        <v>2118</v>
      </c>
      <c r="G69" s="114">
        <v>2081</v>
      </c>
      <c r="H69" s="114">
        <v>2030</v>
      </c>
      <c r="I69" s="140">
        <v>1919</v>
      </c>
      <c r="J69" s="115">
        <v>195</v>
      </c>
      <c r="K69" s="116">
        <v>10.161542470036478</v>
      </c>
    </row>
    <row r="70" spans="1:11" ht="14.1" customHeight="1" x14ac:dyDescent="0.2">
      <c r="A70" s="306" t="s">
        <v>305</v>
      </c>
      <c r="B70" s="307" t="s">
        <v>306</v>
      </c>
      <c r="C70" s="308"/>
      <c r="D70" s="113">
        <v>6.6326336241380623</v>
      </c>
      <c r="E70" s="115">
        <v>1741</v>
      </c>
      <c r="F70" s="114">
        <v>1739</v>
      </c>
      <c r="G70" s="114">
        <v>1711</v>
      </c>
      <c r="H70" s="114">
        <v>1657</v>
      </c>
      <c r="I70" s="140">
        <v>1557</v>
      </c>
      <c r="J70" s="115">
        <v>184</v>
      </c>
      <c r="K70" s="116">
        <v>11.817597944765575</v>
      </c>
    </row>
    <row r="71" spans="1:11" ht="14.1" customHeight="1" x14ac:dyDescent="0.2">
      <c r="A71" s="306"/>
      <c r="B71" s="307" t="s">
        <v>307</v>
      </c>
      <c r="C71" s="308"/>
      <c r="D71" s="113">
        <v>4.183016495866509</v>
      </c>
      <c r="E71" s="115">
        <v>1098</v>
      </c>
      <c r="F71" s="114">
        <v>1098</v>
      </c>
      <c r="G71" s="114">
        <v>1078</v>
      </c>
      <c r="H71" s="114">
        <v>1044</v>
      </c>
      <c r="I71" s="140">
        <v>942</v>
      </c>
      <c r="J71" s="115">
        <v>156</v>
      </c>
      <c r="K71" s="116">
        <v>16.560509554140129</v>
      </c>
    </row>
    <row r="72" spans="1:11" ht="14.1" customHeight="1" x14ac:dyDescent="0.2">
      <c r="A72" s="306">
        <v>84</v>
      </c>
      <c r="B72" s="307" t="s">
        <v>308</v>
      </c>
      <c r="C72" s="308"/>
      <c r="D72" s="113">
        <v>1.4438645281725018</v>
      </c>
      <c r="E72" s="115">
        <v>379</v>
      </c>
      <c r="F72" s="114">
        <v>364</v>
      </c>
      <c r="G72" s="114">
        <v>366</v>
      </c>
      <c r="H72" s="114">
        <v>337</v>
      </c>
      <c r="I72" s="140">
        <v>356</v>
      </c>
      <c r="J72" s="115">
        <v>23</v>
      </c>
      <c r="K72" s="116">
        <v>6.4606741573033704</v>
      </c>
    </row>
    <row r="73" spans="1:11" ht="14.1" customHeight="1" x14ac:dyDescent="0.2">
      <c r="A73" s="306" t="s">
        <v>309</v>
      </c>
      <c r="B73" s="307" t="s">
        <v>310</v>
      </c>
      <c r="C73" s="308"/>
      <c r="D73" s="113">
        <v>0.80003047735151811</v>
      </c>
      <c r="E73" s="115">
        <v>210</v>
      </c>
      <c r="F73" s="114">
        <v>198</v>
      </c>
      <c r="G73" s="114">
        <v>197</v>
      </c>
      <c r="H73" s="114">
        <v>182</v>
      </c>
      <c r="I73" s="140">
        <v>199</v>
      </c>
      <c r="J73" s="115">
        <v>11</v>
      </c>
      <c r="K73" s="116">
        <v>5.5276381909547743</v>
      </c>
    </row>
    <row r="74" spans="1:11" ht="14.1" customHeight="1" x14ac:dyDescent="0.2">
      <c r="A74" s="306" t="s">
        <v>311</v>
      </c>
      <c r="B74" s="307" t="s">
        <v>312</v>
      </c>
      <c r="C74" s="308"/>
      <c r="D74" s="113">
        <v>0.22096079850660977</v>
      </c>
      <c r="E74" s="115">
        <v>58</v>
      </c>
      <c r="F74" s="114">
        <v>53</v>
      </c>
      <c r="G74" s="114">
        <v>53</v>
      </c>
      <c r="H74" s="114">
        <v>49</v>
      </c>
      <c r="I74" s="140">
        <v>50</v>
      </c>
      <c r="J74" s="115">
        <v>8</v>
      </c>
      <c r="K74" s="116">
        <v>16</v>
      </c>
    </row>
    <row r="75" spans="1:11" ht="14.1" customHeight="1" x14ac:dyDescent="0.2">
      <c r="A75" s="306" t="s">
        <v>313</v>
      </c>
      <c r="B75" s="307" t="s">
        <v>314</v>
      </c>
      <c r="C75" s="308"/>
      <c r="D75" s="113">
        <v>6.0954703036306145E-2</v>
      </c>
      <c r="E75" s="115">
        <v>16</v>
      </c>
      <c r="F75" s="114">
        <v>18</v>
      </c>
      <c r="G75" s="114">
        <v>19</v>
      </c>
      <c r="H75" s="114">
        <v>18</v>
      </c>
      <c r="I75" s="140">
        <v>23</v>
      </c>
      <c r="J75" s="115">
        <v>-7</v>
      </c>
      <c r="K75" s="116">
        <v>-30.434782608695652</v>
      </c>
    </row>
    <row r="76" spans="1:11" ht="14.1" customHeight="1" x14ac:dyDescent="0.2">
      <c r="A76" s="306">
        <v>91</v>
      </c>
      <c r="B76" s="307" t="s">
        <v>315</v>
      </c>
      <c r="C76" s="308"/>
      <c r="D76" s="113">
        <v>0.12952874395215055</v>
      </c>
      <c r="E76" s="115">
        <v>34</v>
      </c>
      <c r="F76" s="114">
        <v>34</v>
      </c>
      <c r="G76" s="114">
        <v>35</v>
      </c>
      <c r="H76" s="114">
        <v>33</v>
      </c>
      <c r="I76" s="140">
        <v>33</v>
      </c>
      <c r="J76" s="115">
        <v>1</v>
      </c>
      <c r="K76" s="116">
        <v>3.0303030303030303</v>
      </c>
    </row>
    <row r="77" spans="1:11" ht="14.1" customHeight="1" x14ac:dyDescent="0.2">
      <c r="A77" s="306">
        <v>92</v>
      </c>
      <c r="B77" s="307" t="s">
        <v>316</v>
      </c>
      <c r="C77" s="308"/>
      <c r="D77" s="113">
        <v>0.47620861747114174</v>
      </c>
      <c r="E77" s="115">
        <v>125</v>
      </c>
      <c r="F77" s="114">
        <v>116</v>
      </c>
      <c r="G77" s="114">
        <v>124</v>
      </c>
      <c r="H77" s="114">
        <v>120</v>
      </c>
      <c r="I77" s="140">
        <v>112</v>
      </c>
      <c r="J77" s="115">
        <v>13</v>
      </c>
      <c r="K77" s="116">
        <v>11.607142857142858</v>
      </c>
    </row>
    <row r="78" spans="1:11" ht="14.1" customHeight="1" x14ac:dyDescent="0.2">
      <c r="A78" s="306">
        <v>93</v>
      </c>
      <c r="B78" s="307" t="s">
        <v>317</v>
      </c>
      <c r="C78" s="308"/>
      <c r="D78" s="113">
        <v>0.12190940607261229</v>
      </c>
      <c r="E78" s="115">
        <v>32</v>
      </c>
      <c r="F78" s="114">
        <v>29</v>
      </c>
      <c r="G78" s="114">
        <v>29</v>
      </c>
      <c r="H78" s="114">
        <v>29</v>
      </c>
      <c r="I78" s="140">
        <v>34</v>
      </c>
      <c r="J78" s="115">
        <v>-2</v>
      </c>
      <c r="K78" s="116">
        <v>-5.882352941176471</v>
      </c>
    </row>
    <row r="79" spans="1:11" ht="14.1" customHeight="1" x14ac:dyDescent="0.2">
      <c r="A79" s="306">
        <v>94</v>
      </c>
      <c r="B79" s="307" t="s">
        <v>318</v>
      </c>
      <c r="C79" s="308"/>
      <c r="D79" s="113">
        <v>0.14095775077145797</v>
      </c>
      <c r="E79" s="115">
        <v>37</v>
      </c>
      <c r="F79" s="114">
        <v>15</v>
      </c>
      <c r="G79" s="114">
        <v>17</v>
      </c>
      <c r="H79" s="114">
        <v>14</v>
      </c>
      <c r="I79" s="140">
        <v>14</v>
      </c>
      <c r="J79" s="115">
        <v>23</v>
      </c>
      <c r="K79" s="116">
        <v>164.28571428571428</v>
      </c>
    </row>
    <row r="80" spans="1:11" ht="14.1" customHeight="1" x14ac:dyDescent="0.2">
      <c r="A80" s="306" t="s">
        <v>319</v>
      </c>
      <c r="B80" s="307" t="s">
        <v>320</v>
      </c>
      <c r="C80" s="308"/>
      <c r="D80" s="113">
        <v>1.9048344698845671E-2</v>
      </c>
      <c r="E80" s="115">
        <v>5</v>
      </c>
      <c r="F80" s="114">
        <v>6</v>
      </c>
      <c r="G80" s="114">
        <v>5</v>
      </c>
      <c r="H80" s="114">
        <v>7</v>
      </c>
      <c r="I80" s="140">
        <v>6</v>
      </c>
      <c r="J80" s="115">
        <v>-1</v>
      </c>
      <c r="K80" s="116">
        <v>-16.666666666666668</v>
      </c>
    </row>
    <row r="81" spans="1:11" ht="14.1" customHeight="1" x14ac:dyDescent="0.2">
      <c r="A81" s="310" t="s">
        <v>321</v>
      </c>
      <c r="B81" s="311" t="s">
        <v>224</v>
      </c>
      <c r="C81" s="312"/>
      <c r="D81" s="125">
        <v>2.2896110328012496</v>
      </c>
      <c r="E81" s="143">
        <v>601</v>
      </c>
      <c r="F81" s="144">
        <v>493</v>
      </c>
      <c r="G81" s="144">
        <v>503</v>
      </c>
      <c r="H81" s="144">
        <v>493</v>
      </c>
      <c r="I81" s="145">
        <v>498</v>
      </c>
      <c r="J81" s="143">
        <v>103</v>
      </c>
      <c r="K81" s="146">
        <v>20.682730923694781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7815</v>
      </c>
      <c r="E12" s="114">
        <v>7995</v>
      </c>
      <c r="F12" s="114">
        <v>8094</v>
      </c>
      <c r="G12" s="114">
        <v>8079</v>
      </c>
      <c r="H12" s="140">
        <v>7935</v>
      </c>
      <c r="I12" s="115">
        <v>-120</v>
      </c>
      <c r="J12" s="116">
        <v>-1.5122873345935728</v>
      </c>
      <c r="K12"/>
      <c r="L12"/>
      <c r="M12"/>
      <c r="N12"/>
      <c r="O12"/>
      <c r="P12"/>
    </row>
    <row r="13" spans="1:16" s="110" customFormat="1" ht="14.45" customHeight="1" x14ac:dyDescent="0.2">
      <c r="A13" s="120" t="s">
        <v>105</v>
      </c>
      <c r="B13" s="119" t="s">
        <v>106</v>
      </c>
      <c r="C13" s="113">
        <v>39.616122840690977</v>
      </c>
      <c r="D13" s="115">
        <v>3096</v>
      </c>
      <c r="E13" s="114">
        <v>3147</v>
      </c>
      <c r="F13" s="114">
        <v>3159</v>
      </c>
      <c r="G13" s="114">
        <v>3115</v>
      </c>
      <c r="H13" s="140">
        <v>3009</v>
      </c>
      <c r="I13" s="115">
        <v>87</v>
      </c>
      <c r="J13" s="116">
        <v>2.8913260219341974</v>
      </c>
      <c r="K13"/>
      <c r="L13"/>
      <c r="M13"/>
      <c r="N13"/>
      <c r="O13"/>
      <c r="P13"/>
    </row>
    <row r="14" spans="1:16" s="110" customFormat="1" ht="14.45" customHeight="1" x14ac:dyDescent="0.2">
      <c r="A14" s="120"/>
      <c r="B14" s="119" t="s">
        <v>107</v>
      </c>
      <c r="C14" s="113">
        <v>60.383877159309023</v>
      </c>
      <c r="D14" s="115">
        <v>4719</v>
      </c>
      <c r="E14" s="114">
        <v>4848</v>
      </c>
      <c r="F14" s="114">
        <v>4935</v>
      </c>
      <c r="G14" s="114">
        <v>4964</v>
      </c>
      <c r="H14" s="140">
        <v>4926</v>
      </c>
      <c r="I14" s="115">
        <v>-207</v>
      </c>
      <c r="J14" s="116">
        <v>-4.2021924482338608</v>
      </c>
      <c r="K14"/>
      <c r="L14"/>
      <c r="M14"/>
      <c r="N14"/>
      <c r="O14"/>
      <c r="P14"/>
    </row>
    <row r="15" spans="1:16" s="110" customFormat="1" ht="14.45" customHeight="1" x14ac:dyDescent="0.2">
      <c r="A15" s="118" t="s">
        <v>105</v>
      </c>
      <c r="B15" s="121" t="s">
        <v>108</v>
      </c>
      <c r="C15" s="113">
        <v>13.704414587332053</v>
      </c>
      <c r="D15" s="115">
        <v>1071</v>
      </c>
      <c r="E15" s="114">
        <v>1137</v>
      </c>
      <c r="F15" s="114">
        <v>1179</v>
      </c>
      <c r="G15" s="114">
        <v>1215</v>
      </c>
      <c r="H15" s="140">
        <v>1121</v>
      </c>
      <c r="I15" s="115">
        <v>-50</v>
      </c>
      <c r="J15" s="116">
        <v>-4.4603033006244424</v>
      </c>
      <c r="K15"/>
      <c r="L15"/>
      <c r="M15"/>
      <c r="N15"/>
      <c r="O15"/>
      <c r="P15"/>
    </row>
    <row r="16" spans="1:16" s="110" customFormat="1" ht="14.45" customHeight="1" x14ac:dyDescent="0.2">
      <c r="A16" s="118"/>
      <c r="B16" s="121" t="s">
        <v>109</v>
      </c>
      <c r="C16" s="113">
        <v>47.076135636596291</v>
      </c>
      <c r="D16" s="115">
        <v>3679</v>
      </c>
      <c r="E16" s="114">
        <v>3809</v>
      </c>
      <c r="F16" s="114">
        <v>3832</v>
      </c>
      <c r="G16" s="114">
        <v>3829</v>
      </c>
      <c r="H16" s="140">
        <v>3826</v>
      </c>
      <c r="I16" s="115">
        <v>-147</v>
      </c>
      <c r="J16" s="116">
        <v>-3.8421327757449033</v>
      </c>
      <c r="K16"/>
      <c r="L16"/>
      <c r="M16"/>
      <c r="N16"/>
      <c r="O16"/>
      <c r="P16"/>
    </row>
    <row r="17" spans="1:16" s="110" customFormat="1" ht="14.45" customHeight="1" x14ac:dyDescent="0.2">
      <c r="A17" s="118"/>
      <c r="B17" s="121" t="s">
        <v>110</v>
      </c>
      <c r="C17" s="113">
        <v>22.072936660268713</v>
      </c>
      <c r="D17" s="115">
        <v>1725</v>
      </c>
      <c r="E17" s="114">
        <v>1673</v>
      </c>
      <c r="F17" s="114">
        <v>1709</v>
      </c>
      <c r="G17" s="114">
        <v>1699</v>
      </c>
      <c r="H17" s="140">
        <v>1698</v>
      </c>
      <c r="I17" s="115">
        <v>27</v>
      </c>
      <c r="J17" s="116">
        <v>1.5901060070671378</v>
      </c>
      <c r="K17"/>
      <c r="L17"/>
      <c r="M17"/>
      <c r="N17"/>
      <c r="O17"/>
      <c r="P17"/>
    </row>
    <row r="18" spans="1:16" s="110" customFormat="1" ht="14.45" customHeight="1" x14ac:dyDescent="0.2">
      <c r="A18" s="120"/>
      <c r="B18" s="121" t="s">
        <v>111</v>
      </c>
      <c r="C18" s="113">
        <v>17.146513115802943</v>
      </c>
      <c r="D18" s="115">
        <v>1340</v>
      </c>
      <c r="E18" s="114">
        <v>1376</v>
      </c>
      <c r="F18" s="114">
        <v>1374</v>
      </c>
      <c r="G18" s="114">
        <v>1336</v>
      </c>
      <c r="H18" s="140">
        <v>1290</v>
      </c>
      <c r="I18" s="115">
        <v>50</v>
      </c>
      <c r="J18" s="116">
        <v>3.8759689922480618</v>
      </c>
      <c r="K18"/>
      <c r="L18"/>
      <c r="M18"/>
      <c r="N18"/>
      <c r="O18"/>
      <c r="P18"/>
    </row>
    <row r="19" spans="1:16" s="110" customFormat="1" ht="14.45" customHeight="1" x14ac:dyDescent="0.2">
      <c r="A19" s="120"/>
      <c r="B19" s="121" t="s">
        <v>112</v>
      </c>
      <c r="C19" s="113">
        <v>1.5611004478566859</v>
      </c>
      <c r="D19" s="115">
        <v>122</v>
      </c>
      <c r="E19" s="114">
        <v>149</v>
      </c>
      <c r="F19" s="114">
        <v>140</v>
      </c>
      <c r="G19" s="114">
        <v>127</v>
      </c>
      <c r="H19" s="140">
        <v>116</v>
      </c>
      <c r="I19" s="115">
        <v>6</v>
      </c>
      <c r="J19" s="116">
        <v>5.1724137931034484</v>
      </c>
      <c r="K19"/>
      <c r="L19"/>
      <c r="M19"/>
      <c r="N19"/>
      <c r="O19"/>
      <c r="P19"/>
    </row>
    <row r="20" spans="1:16" s="110" customFormat="1" ht="14.45" customHeight="1" x14ac:dyDescent="0.2">
      <c r="A20" s="120" t="s">
        <v>113</v>
      </c>
      <c r="B20" s="119" t="s">
        <v>116</v>
      </c>
      <c r="C20" s="113">
        <v>89.59692898272553</v>
      </c>
      <c r="D20" s="115">
        <v>7002</v>
      </c>
      <c r="E20" s="114">
        <v>7171</v>
      </c>
      <c r="F20" s="114">
        <v>7290</v>
      </c>
      <c r="G20" s="114">
        <v>7263</v>
      </c>
      <c r="H20" s="140">
        <v>7155</v>
      </c>
      <c r="I20" s="115">
        <v>-153</v>
      </c>
      <c r="J20" s="116">
        <v>-2.1383647798742138</v>
      </c>
      <c r="K20"/>
      <c r="L20"/>
      <c r="M20"/>
      <c r="N20"/>
      <c r="O20"/>
      <c r="P20"/>
    </row>
    <row r="21" spans="1:16" s="110" customFormat="1" ht="14.45" customHeight="1" x14ac:dyDescent="0.2">
      <c r="A21" s="123"/>
      <c r="B21" s="124" t="s">
        <v>117</v>
      </c>
      <c r="C21" s="125">
        <v>10.134357005758158</v>
      </c>
      <c r="D21" s="143">
        <v>792</v>
      </c>
      <c r="E21" s="144">
        <v>804</v>
      </c>
      <c r="F21" s="144">
        <v>784</v>
      </c>
      <c r="G21" s="144">
        <v>794</v>
      </c>
      <c r="H21" s="145">
        <v>758</v>
      </c>
      <c r="I21" s="143">
        <v>34</v>
      </c>
      <c r="J21" s="146">
        <v>4.4854881266490763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9511</v>
      </c>
      <c r="E56" s="114">
        <v>9817</v>
      </c>
      <c r="F56" s="114">
        <v>10003</v>
      </c>
      <c r="G56" s="114">
        <v>9999</v>
      </c>
      <c r="H56" s="140">
        <v>9889</v>
      </c>
      <c r="I56" s="115">
        <v>-378</v>
      </c>
      <c r="J56" s="116">
        <v>-3.822428961472343</v>
      </c>
      <c r="K56"/>
      <c r="L56"/>
      <c r="M56"/>
      <c r="N56"/>
      <c r="O56"/>
      <c r="P56"/>
    </row>
    <row r="57" spans="1:16" s="110" customFormat="1" ht="14.45" customHeight="1" x14ac:dyDescent="0.2">
      <c r="A57" s="120" t="s">
        <v>105</v>
      </c>
      <c r="B57" s="119" t="s">
        <v>106</v>
      </c>
      <c r="C57" s="113">
        <v>39.722426663862898</v>
      </c>
      <c r="D57" s="115">
        <v>3778</v>
      </c>
      <c r="E57" s="114">
        <v>3864</v>
      </c>
      <c r="F57" s="114">
        <v>3924</v>
      </c>
      <c r="G57" s="114">
        <v>3903</v>
      </c>
      <c r="H57" s="140">
        <v>3799</v>
      </c>
      <c r="I57" s="115">
        <v>-21</v>
      </c>
      <c r="J57" s="116">
        <v>-0.55277704659120819</v>
      </c>
    </row>
    <row r="58" spans="1:16" s="110" customFormat="1" ht="14.45" customHeight="1" x14ac:dyDescent="0.2">
      <c r="A58" s="120"/>
      <c r="B58" s="119" t="s">
        <v>107</v>
      </c>
      <c r="C58" s="113">
        <v>60.277573336137102</v>
      </c>
      <c r="D58" s="115">
        <v>5733</v>
      </c>
      <c r="E58" s="114">
        <v>5953</v>
      </c>
      <c r="F58" s="114">
        <v>6079</v>
      </c>
      <c r="G58" s="114">
        <v>6096</v>
      </c>
      <c r="H58" s="140">
        <v>6090</v>
      </c>
      <c r="I58" s="115">
        <v>-357</v>
      </c>
      <c r="J58" s="116">
        <v>-5.8620689655172411</v>
      </c>
    </row>
    <row r="59" spans="1:16" s="110" customFormat="1" ht="14.45" customHeight="1" x14ac:dyDescent="0.2">
      <c r="A59" s="118" t="s">
        <v>105</v>
      </c>
      <c r="B59" s="121" t="s">
        <v>108</v>
      </c>
      <c r="C59" s="113">
        <v>16.128693092209023</v>
      </c>
      <c r="D59" s="115">
        <v>1534</v>
      </c>
      <c r="E59" s="114">
        <v>1624</v>
      </c>
      <c r="F59" s="114">
        <v>1708</v>
      </c>
      <c r="G59" s="114">
        <v>1761</v>
      </c>
      <c r="H59" s="140">
        <v>1681</v>
      </c>
      <c r="I59" s="115">
        <v>-147</v>
      </c>
      <c r="J59" s="116">
        <v>-8.7447947650208206</v>
      </c>
    </row>
    <row r="60" spans="1:16" s="110" customFormat="1" ht="14.45" customHeight="1" x14ac:dyDescent="0.2">
      <c r="A60" s="118"/>
      <c r="B60" s="121" t="s">
        <v>109</v>
      </c>
      <c r="C60" s="113">
        <v>46.083482283671536</v>
      </c>
      <c r="D60" s="115">
        <v>4383</v>
      </c>
      <c r="E60" s="114">
        <v>4569</v>
      </c>
      <c r="F60" s="114">
        <v>4646</v>
      </c>
      <c r="G60" s="114">
        <v>4638</v>
      </c>
      <c r="H60" s="140">
        <v>4640</v>
      </c>
      <c r="I60" s="115">
        <v>-257</v>
      </c>
      <c r="J60" s="116">
        <v>-5.5387931034482758</v>
      </c>
    </row>
    <row r="61" spans="1:16" s="110" customFormat="1" ht="14.45" customHeight="1" x14ac:dyDescent="0.2">
      <c r="A61" s="118"/>
      <c r="B61" s="121" t="s">
        <v>110</v>
      </c>
      <c r="C61" s="113">
        <v>21.35422142782042</v>
      </c>
      <c r="D61" s="115">
        <v>2031</v>
      </c>
      <c r="E61" s="114">
        <v>2022</v>
      </c>
      <c r="F61" s="114">
        <v>2044</v>
      </c>
      <c r="G61" s="114">
        <v>2044</v>
      </c>
      <c r="H61" s="140">
        <v>2025</v>
      </c>
      <c r="I61" s="115">
        <v>6</v>
      </c>
      <c r="J61" s="116">
        <v>0.29629629629629628</v>
      </c>
    </row>
    <row r="62" spans="1:16" s="110" customFormat="1" ht="14.45" customHeight="1" x14ac:dyDescent="0.2">
      <c r="A62" s="120"/>
      <c r="B62" s="121" t="s">
        <v>111</v>
      </c>
      <c r="C62" s="113">
        <v>16.433603196299021</v>
      </c>
      <c r="D62" s="115">
        <v>1563</v>
      </c>
      <c r="E62" s="114">
        <v>1602</v>
      </c>
      <c r="F62" s="114">
        <v>1605</v>
      </c>
      <c r="G62" s="114">
        <v>1556</v>
      </c>
      <c r="H62" s="140">
        <v>1543</v>
      </c>
      <c r="I62" s="115">
        <v>20</v>
      </c>
      <c r="J62" s="116">
        <v>1.2961762799740766</v>
      </c>
    </row>
    <row r="63" spans="1:16" s="110" customFormat="1" ht="14.45" customHeight="1" x14ac:dyDescent="0.2">
      <c r="A63" s="120"/>
      <c r="B63" s="121" t="s">
        <v>112</v>
      </c>
      <c r="C63" s="113">
        <v>1.6612343602144886</v>
      </c>
      <c r="D63" s="115">
        <v>158</v>
      </c>
      <c r="E63" s="114">
        <v>168</v>
      </c>
      <c r="F63" s="114">
        <v>160</v>
      </c>
      <c r="G63" s="114">
        <v>137</v>
      </c>
      <c r="H63" s="140">
        <v>136</v>
      </c>
      <c r="I63" s="115">
        <v>22</v>
      </c>
      <c r="J63" s="116">
        <v>16.176470588235293</v>
      </c>
    </row>
    <row r="64" spans="1:16" s="110" customFormat="1" ht="14.45" customHeight="1" x14ac:dyDescent="0.2">
      <c r="A64" s="120" t="s">
        <v>113</v>
      </c>
      <c r="B64" s="119" t="s">
        <v>116</v>
      </c>
      <c r="C64" s="113">
        <v>91.378403953317218</v>
      </c>
      <c r="D64" s="115">
        <v>8691</v>
      </c>
      <c r="E64" s="114">
        <v>8969</v>
      </c>
      <c r="F64" s="114">
        <v>9152</v>
      </c>
      <c r="G64" s="114">
        <v>9161</v>
      </c>
      <c r="H64" s="140">
        <v>9055</v>
      </c>
      <c r="I64" s="115">
        <v>-364</v>
      </c>
      <c r="J64" s="116">
        <v>-4.0198785201546103</v>
      </c>
    </row>
    <row r="65" spans="1:10" s="110" customFormat="1" ht="14.45" customHeight="1" x14ac:dyDescent="0.2">
      <c r="A65" s="123"/>
      <c r="B65" s="124" t="s">
        <v>117</v>
      </c>
      <c r="C65" s="125">
        <v>8.4113132162758912</v>
      </c>
      <c r="D65" s="143">
        <v>800</v>
      </c>
      <c r="E65" s="144">
        <v>829</v>
      </c>
      <c r="F65" s="144">
        <v>832</v>
      </c>
      <c r="G65" s="144">
        <v>818</v>
      </c>
      <c r="H65" s="145">
        <v>814</v>
      </c>
      <c r="I65" s="143">
        <v>-14</v>
      </c>
      <c r="J65" s="146">
        <v>-1.7199017199017199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7815</v>
      </c>
      <c r="G11" s="114">
        <v>7995</v>
      </c>
      <c r="H11" s="114">
        <v>8094</v>
      </c>
      <c r="I11" s="114">
        <v>8079</v>
      </c>
      <c r="J11" s="140">
        <v>7935</v>
      </c>
      <c r="K11" s="114">
        <v>-120</v>
      </c>
      <c r="L11" s="116">
        <v>-1.5122873345935728</v>
      </c>
    </row>
    <row r="12" spans="1:17" s="110" customFormat="1" ht="24" customHeight="1" x14ac:dyDescent="0.2">
      <c r="A12" s="604" t="s">
        <v>185</v>
      </c>
      <c r="B12" s="605"/>
      <c r="C12" s="605"/>
      <c r="D12" s="606"/>
      <c r="E12" s="113">
        <v>39.616122840690977</v>
      </c>
      <c r="F12" s="115">
        <v>3096</v>
      </c>
      <c r="G12" s="114">
        <v>3147</v>
      </c>
      <c r="H12" s="114">
        <v>3159</v>
      </c>
      <c r="I12" s="114">
        <v>3115</v>
      </c>
      <c r="J12" s="140">
        <v>3009</v>
      </c>
      <c r="K12" s="114">
        <v>87</v>
      </c>
      <c r="L12" s="116">
        <v>2.8913260219341974</v>
      </c>
    </row>
    <row r="13" spans="1:17" s="110" customFormat="1" ht="15" customHeight="1" x14ac:dyDescent="0.2">
      <c r="A13" s="120"/>
      <c r="B13" s="612" t="s">
        <v>107</v>
      </c>
      <c r="C13" s="612"/>
      <c r="E13" s="113">
        <v>60.383877159309023</v>
      </c>
      <c r="F13" s="115">
        <v>4719</v>
      </c>
      <c r="G13" s="114">
        <v>4848</v>
      </c>
      <c r="H13" s="114">
        <v>4935</v>
      </c>
      <c r="I13" s="114">
        <v>4964</v>
      </c>
      <c r="J13" s="140">
        <v>4926</v>
      </c>
      <c r="K13" s="114">
        <v>-207</v>
      </c>
      <c r="L13" s="116">
        <v>-4.2021924482338608</v>
      </c>
    </row>
    <row r="14" spans="1:17" s="110" customFormat="1" ht="22.5" customHeight="1" x14ac:dyDescent="0.2">
      <c r="A14" s="604" t="s">
        <v>186</v>
      </c>
      <c r="B14" s="605"/>
      <c r="C14" s="605"/>
      <c r="D14" s="606"/>
      <c r="E14" s="113">
        <v>13.704414587332053</v>
      </c>
      <c r="F14" s="115">
        <v>1071</v>
      </c>
      <c r="G14" s="114">
        <v>1137</v>
      </c>
      <c r="H14" s="114">
        <v>1179</v>
      </c>
      <c r="I14" s="114">
        <v>1215</v>
      </c>
      <c r="J14" s="140">
        <v>1121</v>
      </c>
      <c r="K14" s="114">
        <v>-50</v>
      </c>
      <c r="L14" s="116">
        <v>-4.4603033006244424</v>
      </c>
    </row>
    <row r="15" spans="1:17" s="110" customFormat="1" ht="15" customHeight="1" x14ac:dyDescent="0.2">
      <c r="A15" s="120"/>
      <c r="B15" s="119"/>
      <c r="C15" s="258" t="s">
        <v>106</v>
      </c>
      <c r="E15" s="113">
        <v>48.739495798319325</v>
      </c>
      <c r="F15" s="115">
        <v>522</v>
      </c>
      <c r="G15" s="114">
        <v>551</v>
      </c>
      <c r="H15" s="114">
        <v>566</v>
      </c>
      <c r="I15" s="114">
        <v>573</v>
      </c>
      <c r="J15" s="140">
        <v>516</v>
      </c>
      <c r="K15" s="114">
        <v>6</v>
      </c>
      <c r="L15" s="116">
        <v>1.1627906976744187</v>
      </c>
    </row>
    <row r="16" spans="1:17" s="110" customFormat="1" ht="15" customHeight="1" x14ac:dyDescent="0.2">
      <c r="A16" s="120"/>
      <c r="B16" s="119"/>
      <c r="C16" s="258" t="s">
        <v>107</v>
      </c>
      <c r="E16" s="113">
        <v>51.260504201680675</v>
      </c>
      <c r="F16" s="115">
        <v>549</v>
      </c>
      <c r="G16" s="114">
        <v>586</v>
      </c>
      <c r="H16" s="114">
        <v>613</v>
      </c>
      <c r="I16" s="114">
        <v>642</v>
      </c>
      <c r="J16" s="140">
        <v>605</v>
      </c>
      <c r="K16" s="114">
        <v>-56</v>
      </c>
      <c r="L16" s="116">
        <v>-9.2561983471074374</v>
      </c>
    </row>
    <row r="17" spans="1:12" s="110" customFormat="1" ht="15" customHeight="1" x14ac:dyDescent="0.2">
      <c r="A17" s="120"/>
      <c r="B17" s="121" t="s">
        <v>109</v>
      </c>
      <c r="C17" s="258"/>
      <c r="E17" s="113">
        <v>47.076135636596291</v>
      </c>
      <c r="F17" s="115">
        <v>3679</v>
      </c>
      <c r="G17" s="114">
        <v>3809</v>
      </c>
      <c r="H17" s="114">
        <v>3832</v>
      </c>
      <c r="I17" s="114">
        <v>3829</v>
      </c>
      <c r="J17" s="140">
        <v>3826</v>
      </c>
      <c r="K17" s="114">
        <v>-147</v>
      </c>
      <c r="L17" s="116">
        <v>-3.8421327757449033</v>
      </c>
    </row>
    <row r="18" spans="1:12" s="110" customFormat="1" ht="15" customHeight="1" x14ac:dyDescent="0.2">
      <c r="A18" s="120"/>
      <c r="B18" s="119"/>
      <c r="C18" s="258" t="s">
        <v>106</v>
      </c>
      <c r="E18" s="113">
        <v>34.493068768687145</v>
      </c>
      <c r="F18" s="115">
        <v>1269</v>
      </c>
      <c r="G18" s="114">
        <v>1307</v>
      </c>
      <c r="H18" s="114">
        <v>1281</v>
      </c>
      <c r="I18" s="114">
        <v>1240</v>
      </c>
      <c r="J18" s="140">
        <v>1231</v>
      </c>
      <c r="K18" s="114">
        <v>38</v>
      </c>
      <c r="L18" s="116">
        <v>3.0869212022745733</v>
      </c>
    </row>
    <row r="19" spans="1:12" s="110" customFormat="1" ht="15" customHeight="1" x14ac:dyDescent="0.2">
      <c r="A19" s="120"/>
      <c r="B19" s="119"/>
      <c r="C19" s="258" t="s">
        <v>107</v>
      </c>
      <c r="E19" s="113">
        <v>65.506931231312862</v>
      </c>
      <c r="F19" s="115">
        <v>2410</v>
      </c>
      <c r="G19" s="114">
        <v>2502</v>
      </c>
      <c r="H19" s="114">
        <v>2551</v>
      </c>
      <c r="I19" s="114">
        <v>2589</v>
      </c>
      <c r="J19" s="140">
        <v>2595</v>
      </c>
      <c r="K19" s="114">
        <v>-185</v>
      </c>
      <c r="L19" s="116">
        <v>-7.1290944123314066</v>
      </c>
    </row>
    <row r="20" spans="1:12" s="110" customFormat="1" ht="15" customHeight="1" x14ac:dyDescent="0.2">
      <c r="A20" s="120"/>
      <c r="B20" s="121" t="s">
        <v>110</v>
      </c>
      <c r="C20" s="258"/>
      <c r="E20" s="113">
        <v>22.072936660268713</v>
      </c>
      <c r="F20" s="115">
        <v>1725</v>
      </c>
      <c r="G20" s="114">
        <v>1673</v>
      </c>
      <c r="H20" s="114">
        <v>1709</v>
      </c>
      <c r="I20" s="114">
        <v>1699</v>
      </c>
      <c r="J20" s="140">
        <v>1698</v>
      </c>
      <c r="K20" s="114">
        <v>27</v>
      </c>
      <c r="L20" s="116">
        <v>1.5901060070671378</v>
      </c>
    </row>
    <row r="21" spans="1:12" s="110" customFormat="1" ht="15" customHeight="1" x14ac:dyDescent="0.2">
      <c r="A21" s="120"/>
      <c r="B21" s="119"/>
      <c r="C21" s="258" t="s">
        <v>106</v>
      </c>
      <c r="E21" s="113">
        <v>33.507246376811594</v>
      </c>
      <c r="F21" s="115">
        <v>578</v>
      </c>
      <c r="G21" s="114">
        <v>545</v>
      </c>
      <c r="H21" s="114">
        <v>563</v>
      </c>
      <c r="I21" s="114">
        <v>574</v>
      </c>
      <c r="J21" s="140">
        <v>561</v>
      </c>
      <c r="K21" s="114">
        <v>17</v>
      </c>
      <c r="L21" s="116">
        <v>3.0303030303030303</v>
      </c>
    </row>
    <row r="22" spans="1:12" s="110" customFormat="1" ht="15" customHeight="1" x14ac:dyDescent="0.2">
      <c r="A22" s="120"/>
      <c r="B22" s="119"/>
      <c r="C22" s="258" t="s">
        <v>107</v>
      </c>
      <c r="E22" s="113">
        <v>66.492753623188406</v>
      </c>
      <c r="F22" s="115">
        <v>1147</v>
      </c>
      <c r="G22" s="114">
        <v>1128</v>
      </c>
      <c r="H22" s="114">
        <v>1146</v>
      </c>
      <c r="I22" s="114">
        <v>1125</v>
      </c>
      <c r="J22" s="140">
        <v>1137</v>
      </c>
      <c r="K22" s="114">
        <v>10</v>
      </c>
      <c r="L22" s="116">
        <v>0.87950747581354438</v>
      </c>
    </row>
    <row r="23" spans="1:12" s="110" customFormat="1" ht="15" customHeight="1" x14ac:dyDescent="0.2">
      <c r="A23" s="120"/>
      <c r="B23" s="121" t="s">
        <v>111</v>
      </c>
      <c r="C23" s="258"/>
      <c r="E23" s="113">
        <v>17.146513115802943</v>
      </c>
      <c r="F23" s="115">
        <v>1340</v>
      </c>
      <c r="G23" s="114">
        <v>1376</v>
      </c>
      <c r="H23" s="114">
        <v>1374</v>
      </c>
      <c r="I23" s="114">
        <v>1336</v>
      </c>
      <c r="J23" s="140">
        <v>1290</v>
      </c>
      <c r="K23" s="114">
        <v>50</v>
      </c>
      <c r="L23" s="116">
        <v>3.8759689922480618</v>
      </c>
    </row>
    <row r="24" spans="1:12" s="110" customFormat="1" ht="15" customHeight="1" x14ac:dyDescent="0.2">
      <c r="A24" s="120"/>
      <c r="B24" s="119"/>
      <c r="C24" s="258" t="s">
        <v>106</v>
      </c>
      <c r="E24" s="113">
        <v>54.253731343283583</v>
      </c>
      <c r="F24" s="115">
        <v>727</v>
      </c>
      <c r="G24" s="114">
        <v>744</v>
      </c>
      <c r="H24" s="114">
        <v>749</v>
      </c>
      <c r="I24" s="114">
        <v>728</v>
      </c>
      <c r="J24" s="140">
        <v>701</v>
      </c>
      <c r="K24" s="114">
        <v>26</v>
      </c>
      <c r="L24" s="116">
        <v>3.7089871611982881</v>
      </c>
    </row>
    <row r="25" spans="1:12" s="110" customFormat="1" ht="15" customHeight="1" x14ac:dyDescent="0.2">
      <c r="A25" s="120"/>
      <c r="B25" s="119"/>
      <c r="C25" s="258" t="s">
        <v>107</v>
      </c>
      <c r="E25" s="113">
        <v>45.746268656716417</v>
      </c>
      <c r="F25" s="115">
        <v>613</v>
      </c>
      <c r="G25" s="114">
        <v>632</v>
      </c>
      <c r="H25" s="114">
        <v>625</v>
      </c>
      <c r="I25" s="114">
        <v>608</v>
      </c>
      <c r="J25" s="140">
        <v>589</v>
      </c>
      <c r="K25" s="114">
        <v>24</v>
      </c>
      <c r="L25" s="116">
        <v>4.074702886247878</v>
      </c>
    </row>
    <row r="26" spans="1:12" s="110" customFormat="1" ht="15" customHeight="1" x14ac:dyDescent="0.2">
      <c r="A26" s="120"/>
      <c r="C26" s="121" t="s">
        <v>187</v>
      </c>
      <c r="D26" s="110" t="s">
        <v>188</v>
      </c>
      <c r="E26" s="113">
        <v>1.5611004478566859</v>
      </c>
      <c r="F26" s="115">
        <v>122</v>
      </c>
      <c r="G26" s="114">
        <v>149</v>
      </c>
      <c r="H26" s="114">
        <v>140</v>
      </c>
      <c r="I26" s="114">
        <v>127</v>
      </c>
      <c r="J26" s="140">
        <v>116</v>
      </c>
      <c r="K26" s="114">
        <v>6</v>
      </c>
      <c r="L26" s="116">
        <v>5.1724137931034484</v>
      </c>
    </row>
    <row r="27" spans="1:12" s="110" customFormat="1" ht="15" customHeight="1" x14ac:dyDescent="0.2">
      <c r="A27" s="120"/>
      <c r="B27" s="119"/>
      <c r="D27" s="259" t="s">
        <v>106</v>
      </c>
      <c r="E27" s="113">
        <v>48.360655737704917</v>
      </c>
      <c r="F27" s="115">
        <v>59</v>
      </c>
      <c r="G27" s="114">
        <v>76</v>
      </c>
      <c r="H27" s="114">
        <v>69</v>
      </c>
      <c r="I27" s="114">
        <v>58</v>
      </c>
      <c r="J27" s="140">
        <v>56</v>
      </c>
      <c r="K27" s="114">
        <v>3</v>
      </c>
      <c r="L27" s="116">
        <v>5.3571428571428568</v>
      </c>
    </row>
    <row r="28" spans="1:12" s="110" customFormat="1" ht="15" customHeight="1" x14ac:dyDescent="0.2">
      <c r="A28" s="120"/>
      <c r="B28" s="119"/>
      <c r="D28" s="259" t="s">
        <v>107</v>
      </c>
      <c r="E28" s="113">
        <v>51.639344262295083</v>
      </c>
      <c r="F28" s="115">
        <v>63</v>
      </c>
      <c r="G28" s="114">
        <v>73</v>
      </c>
      <c r="H28" s="114">
        <v>71</v>
      </c>
      <c r="I28" s="114">
        <v>69</v>
      </c>
      <c r="J28" s="140">
        <v>60</v>
      </c>
      <c r="K28" s="114">
        <v>3</v>
      </c>
      <c r="L28" s="116">
        <v>5</v>
      </c>
    </row>
    <row r="29" spans="1:12" s="110" customFormat="1" ht="24" customHeight="1" x14ac:dyDescent="0.2">
      <c r="A29" s="604" t="s">
        <v>189</v>
      </c>
      <c r="B29" s="605"/>
      <c r="C29" s="605"/>
      <c r="D29" s="606"/>
      <c r="E29" s="113">
        <v>89.59692898272553</v>
      </c>
      <c r="F29" s="115">
        <v>7002</v>
      </c>
      <c r="G29" s="114">
        <v>7171</v>
      </c>
      <c r="H29" s="114">
        <v>7290</v>
      </c>
      <c r="I29" s="114">
        <v>7263</v>
      </c>
      <c r="J29" s="140">
        <v>7155</v>
      </c>
      <c r="K29" s="114">
        <v>-153</v>
      </c>
      <c r="L29" s="116">
        <v>-2.1383647798742138</v>
      </c>
    </row>
    <row r="30" spans="1:12" s="110" customFormat="1" ht="15" customHeight="1" x14ac:dyDescent="0.2">
      <c r="A30" s="120"/>
      <c r="B30" s="119"/>
      <c r="C30" s="258" t="s">
        <v>106</v>
      </c>
      <c r="E30" s="113">
        <v>39.217366466723796</v>
      </c>
      <c r="F30" s="115">
        <v>2746</v>
      </c>
      <c r="G30" s="114">
        <v>2797</v>
      </c>
      <c r="H30" s="114">
        <v>2818</v>
      </c>
      <c r="I30" s="114">
        <v>2778</v>
      </c>
      <c r="J30" s="140">
        <v>2686</v>
      </c>
      <c r="K30" s="114">
        <v>60</v>
      </c>
      <c r="L30" s="116">
        <v>2.2338049143708116</v>
      </c>
    </row>
    <row r="31" spans="1:12" s="110" customFormat="1" ht="15" customHeight="1" x14ac:dyDescent="0.2">
      <c r="A31" s="120"/>
      <c r="B31" s="119"/>
      <c r="C31" s="258" t="s">
        <v>107</v>
      </c>
      <c r="E31" s="113">
        <v>60.782633533276204</v>
      </c>
      <c r="F31" s="115">
        <v>4256</v>
      </c>
      <c r="G31" s="114">
        <v>4374</v>
      </c>
      <c r="H31" s="114">
        <v>4472</v>
      </c>
      <c r="I31" s="114">
        <v>4485</v>
      </c>
      <c r="J31" s="140">
        <v>4469</v>
      </c>
      <c r="K31" s="114">
        <v>-213</v>
      </c>
      <c r="L31" s="116">
        <v>-4.7661669277243233</v>
      </c>
    </row>
    <row r="32" spans="1:12" s="110" customFormat="1" ht="15" customHeight="1" x14ac:dyDescent="0.2">
      <c r="A32" s="120"/>
      <c r="B32" s="119" t="s">
        <v>117</v>
      </c>
      <c r="C32" s="258"/>
      <c r="E32" s="113">
        <v>10.134357005758158</v>
      </c>
      <c r="F32" s="114">
        <v>792</v>
      </c>
      <c r="G32" s="114">
        <v>804</v>
      </c>
      <c r="H32" s="114">
        <v>784</v>
      </c>
      <c r="I32" s="114">
        <v>794</v>
      </c>
      <c r="J32" s="140">
        <v>758</v>
      </c>
      <c r="K32" s="114">
        <v>34</v>
      </c>
      <c r="L32" s="116">
        <v>4.4854881266490763</v>
      </c>
    </row>
    <row r="33" spans="1:12" s="110" customFormat="1" ht="15" customHeight="1" x14ac:dyDescent="0.2">
      <c r="A33" s="120"/>
      <c r="B33" s="119"/>
      <c r="C33" s="258" t="s">
        <v>106</v>
      </c>
      <c r="E33" s="113">
        <v>43.434343434343432</v>
      </c>
      <c r="F33" s="114">
        <v>344</v>
      </c>
      <c r="G33" s="114">
        <v>342</v>
      </c>
      <c r="H33" s="114">
        <v>333</v>
      </c>
      <c r="I33" s="114">
        <v>328</v>
      </c>
      <c r="J33" s="140">
        <v>316</v>
      </c>
      <c r="K33" s="114">
        <v>28</v>
      </c>
      <c r="L33" s="116">
        <v>8.8607594936708853</v>
      </c>
    </row>
    <row r="34" spans="1:12" s="110" customFormat="1" ht="15" customHeight="1" x14ac:dyDescent="0.2">
      <c r="A34" s="120"/>
      <c r="B34" s="119"/>
      <c r="C34" s="258" t="s">
        <v>107</v>
      </c>
      <c r="E34" s="113">
        <v>56.565656565656568</v>
      </c>
      <c r="F34" s="114">
        <v>448</v>
      </c>
      <c r="G34" s="114">
        <v>462</v>
      </c>
      <c r="H34" s="114">
        <v>451</v>
      </c>
      <c r="I34" s="114">
        <v>466</v>
      </c>
      <c r="J34" s="140">
        <v>442</v>
      </c>
      <c r="K34" s="114">
        <v>6</v>
      </c>
      <c r="L34" s="116">
        <v>1.3574660633484164</v>
      </c>
    </row>
    <row r="35" spans="1:12" s="110" customFormat="1" ht="24" customHeight="1" x14ac:dyDescent="0.2">
      <c r="A35" s="604" t="s">
        <v>192</v>
      </c>
      <c r="B35" s="605"/>
      <c r="C35" s="605"/>
      <c r="D35" s="606"/>
      <c r="E35" s="113">
        <v>18.56685860524632</v>
      </c>
      <c r="F35" s="114">
        <v>1451</v>
      </c>
      <c r="G35" s="114">
        <v>1480</v>
      </c>
      <c r="H35" s="114">
        <v>1510</v>
      </c>
      <c r="I35" s="114">
        <v>1546</v>
      </c>
      <c r="J35" s="114">
        <v>1490</v>
      </c>
      <c r="K35" s="318">
        <v>-39</v>
      </c>
      <c r="L35" s="319">
        <v>-2.6174496644295302</v>
      </c>
    </row>
    <row r="36" spans="1:12" s="110" customFormat="1" ht="15" customHeight="1" x14ac:dyDescent="0.2">
      <c r="A36" s="120"/>
      <c r="B36" s="119"/>
      <c r="C36" s="258" t="s">
        <v>106</v>
      </c>
      <c r="E36" s="113">
        <v>40.523776705720195</v>
      </c>
      <c r="F36" s="114">
        <v>588</v>
      </c>
      <c r="G36" s="114">
        <v>590</v>
      </c>
      <c r="H36" s="114">
        <v>592</v>
      </c>
      <c r="I36" s="114">
        <v>601</v>
      </c>
      <c r="J36" s="114">
        <v>561</v>
      </c>
      <c r="K36" s="318">
        <v>27</v>
      </c>
      <c r="L36" s="116">
        <v>4.8128342245989302</v>
      </c>
    </row>
    <row r="37" spans="1:12" s="110" customFormat="1" ht="15" customHeight="1" x14ac:dyDescent="0.2">
      <c r="A37" s="120"/>
      <c r="B37" s="119"/>
      <c r="C37" s="258" t="s">
        <v>107</v>
      </c>
      <c r="E37" s="113">
        <v>59.476223294279805</v>
      </c>
      <c r="F37" s="114">
        <v>863</v>
      </c>
      <c r="G37" s="114">
        <v>890</v>
      </c>
      <c r="H37" s="114">
        <v>918</v>
      </c>
      <c r="I37" s="114">
        <v>945</v>
      </c>
      <c r="J37" s="140">
        <v>929</v>
      </c>
      <c r="K37" s="114">
        <v>-66</v>
      </c>
      <c r="L37" s="116">
        <v>-7.1044133476856839</v>
      </c>
    </row>
    <row r="38" spans="1:12" s="110" customFormat="1" ht="15" customHeight="1" x14ac:dyDescent="0.2">
      <c r="A38" s="120"/>
      <c r="B38" s="119" t="s">
        <v>328</v>
      </c>
      <c r="C38" s="258"/>
      <c r="E38" s="113">
        <v>52.936660268714014</v>
      </c>
      <c r="F38" s="114">
        <v>4137</v>
      </c>
      <c r="G38" s="114">
        <v>4208</v>
      </c>
      <c r="H38" s="114">
        <v>4264</v>
      </c>
      <c r="I38" s="114">
        <v>4207</v>
      </c>
      <c r="J38" s="140">
        <v>4195</v>
      </c>
      <c r="K38" s="114">
        <v>-58</v>
      </c>
      <c r="L38" s="116">
        <v>-1.3825983313468415</v>
      </c>
    </row>
    <row r="39" spans="1:12" s="110" customFormat="1" ht="15" customHeight="1" x14ac:dyDescent="0.2">
      <c r="A39" s="120"/>
      <c r="B39" s="119"/>
      <c r="C39" s="258" t="s">
        <v>106</v>
      </c>
      <c r="E39" s="113">
        <v>40.29489968576263</v>
      </c>
      <c r="F39" s="115">
        <v>1667</v>
      </c>
      <c r="G39" s="114">
        <v>1684</v>
      </c>
      <c r="H39" s="114">
        <v>1685</v>
      </c>
      <c r="I39" s="114">
        <v>1647</v>
      </c>
      <c r="J39" s="140">
        <v>1619</v>
      </c>
      <c r="K39" s="114">
        <v>48</v>
      </c>
      <c r="L39" s="116">
        <v>2.964793082149475</v>
      </c>
    </row>
    <row r="40" spans="1:12" s="110" customFormat="1" ht="15" customHeight="1" x14ac:dyDescent="0.2">
      <c r="A40" s="120"/>
      <c r="B40" s="119"/>
      <c r="C40" s="258" t="s">
        <v>107</v>
      </c>
      <c r="E40" s="113">
        <v>59.70510031423737</v>
      </c>
      <c r="F40" s="115">
        <v>2470</v>
      </c>
      <c r="G40" s="114">
        <v>2524</v>
      </c>
      <c r="H40" s="114">
        <v>2579</v>
      </c>
      <c r="I40" s="114">
        <v>2560</v>
      </c>
      <c r="J40" s="140">
        <v>2576</v>
      </c>
      <c r="K40" s="114">
        <v>-106</v>
      </c>
      <c r="L40" s="116">
        <v>-4.1149068322981366</v>
      </c>
    </row>
    <row r="41" spans="1:12" s="110" customFormat="1" ht="15" customHeight="1" x14ac:dyDescent="0.2">
      <c r="A41" s="120"/>
      <c r="B41" s="320" t="s">
        <v>516</v>
      </c>
      <c r="C41" s="258"/>
      <c r="E41" s="113">
        <v>5.4766474728087013</v>
      </c>
      <c r="F41" s="115">
        <v>428</v>
      </c>
      <c r="G41" s="114">
        <v>428</v>
      </c>
      <c r="H41" s="114">
        <v>439</v>
      </c>
      <c r="I41" s="114">
        <v>422</v>
      </c>
      <c r="J41" s="140">
        <v>393</v>
      </c>
      <c r="K41" s="114">
        <v>35</v>
      </c>
      <c r="L41" s="116">
        <v>8.9058524173027998</v>
      </c>
    </row>
    <row r="42" spans="1:12" s="110" customFormat="1" ht="15" customHeight="1" x14ac:dyDescent="0.2">
      <c r="A42" s="120"/>
      <c r="B42" s="119"/>
      <c r="C42" s="268" t="s">
        <v>106</v>
      </c>
      <c r="D42" s="182"/>
      <c r="E42" s="113">
        <v>41.588785046728972</v>
      </c>
      <c r="F42" s="115">
        <v>178</v>
      </c>
      <c r="G42" s="114">
        <v>181</v>
      </c>
      <c r="H42" s="114">
        <v>182</v>
      </c>
      <c r="I42" s="114">
        <v>168</v>
      </c>
      <c r="J42" s="140">
        <v>155</v>
      </c>
      <c r="K42" s="114">
        <v>23</v>
      </c>
      <c r="L42" s="116">
        <v>14.838709677419354</v>
      </c>
    </row>
    <row r="43" spans="1:12" s="110" customFormat="1" ht="15" customHeight="1" x14ac:dyDescent="0.2">
      <c r="A43" s="120"/>
      <c r="B43" s="119"/>
      <c r="C43" s="268" t="s">
        <v>107</v>
      </c>
      <c r="D43" s="182"/>
      <c r="E43" s="113">
        <v>58.411214953271028</v>
      </c>
      <c r="F43" s="115">
        <v>250</v>
      </c>
      <c r="G43" s="114">
        <v>247</v>
      </c>
      <c r="H43" s="114">
        <v>257</v>
      </c>
      <c r="I43" s="114">
        <v>254</v>
      </c>
      <c r="J43" s="140">
        <v>238</v>
      </c>
      <c r="K43" s="114">
        <v>12</v>
      </c>
      <c r="L43" s="116">
        <v>5.0420168067226889</v>
      </c>
    </row>
    <row r="44" spans="1:12" s="110" customFormat="1" ht="15" customHeight="1" x14ac:dyDescent="0.2">
      <c r="A44" s="120"/>
      <c r="B44" s="119" t="s">
        <v>205</v>
      </c>
      <c r="C44" s="268"/>
      <c r="D44" s="182"/>
      <c r="E44" s="113">
        <v>23.019833653230965</v>
      </c>
      <c r="F44" s="115">
        <v>1799</v>
      </c>
      <c r="G44" s="114">
        <v>1879</v>
      </c>
      <c r="H44" s="114">
        <v>1881</v>
      </c>
      <c r="I44" s="114">
        <v>1904</v>
      </c>
      <c r="J44" s="140">
        <v>1857</v>
      </c>
      <c r="K44" s="114">
        <v>-58</v>
      </c>
      <c r="L44" s="116">
        <v>-3.1233171782444802</v>
      </c>
    </row>
    <row r="45" spans="1:12" s="110" customFormat="1" ht="15" customHeight="1" x14ac:dyDescent="0.2">
      <c r="A45" s="120"/>
      <c r="B45" s="119"/>
      <c r="C45" s="268" t="s">
        <v>106</v>
      </c>
      <c r="D45" s="182"/>
      <c r="E45" s="113">
        <v>36.85380767092829</v>
      </c>
      <c r="F45" s="115">
        <v>663</v>
      </c>
      <c r="G45" s="114">
        <v>692</v>
      </c>
      <c r="H45" s="114">
        <v>700</v>
      </c>
      <c r="I45" s="114">
        <v>699</v>
      </c>
      <c r="J45" s="140">
        <v>674</v>
      </c>
      <c r="K45" s="114">
        <v>-11</v>
      </c>
      <c r="L45" s="116">
        <v>-1.6320474777448071</v>
      </c>
    </row>
    <row r="46" spans="1:12" s="110" customFormat="1" ht="15" customHeight="1" x14ac:dyDescent="0.2">
      <c r="A46" s="123"/>
      <c r="B46" s="124"/>
      <c r="C46" s="260" t="s">
        <v>107</v>
      </c>
      <c r="D46" s="261"/>
      <c r="E46" s="125">
        <v>63.14619232907171</v>
      </c>
      <c r="F46" s="143">
        <v>1136</v>
      </c>
      <c r="G46" s="144">
        <v>1187</v>
      </c>
      <c r="H46" s="144">
        <v>1181</v>
      </c>
      <c r="I46" s="144">
        <v>1205</v>
      </c>
      <c r="J46" s="145">
        <v>1183</v>
      </c>
      <c r="K46" s="144">
        <v>-47</v>
      </c>
      <c r="L46" s="146">
        <v>-3.9729501267962806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7815</v>
      </c>
      <c r="E11" s="114">
        <v>7995</v>
      </c>
      <c r="F11" s="114">
        <v>8094</v>
      </c>
      <c r="G11" s="114">
        <v>8079</v>
      </c>
      <c r="H11" s="140">
        <v>7935</v>
      </c>
      <c r="I11" s="115">
        <v>-120</v>
      </c>
      <c r="J11" s="116">
        <v>-1.5122873345935728</v>
      </c>
    </row>
    <row r="12" spans="1:15" s="110" customFormat="1" ht="24.95" customHeight="1" x14ac:dyDescent="0.2">
      <c r="A12" s="193" t="s">
        <v>132</v>
      </c>
      <c r="B12" s="194" t="s">
        <v>133</v>
      </c>
      <c r="C12" s="113" t="s">
        <v>513</v>
      </c>
      <c r="D12" s="115" t="s">
        <v>513</v>
      </c>
      <c r="E12" s="114" t="s">
        <v>513</v>
      </c>
      <c r="F12" s="114" t="s">
        <v>513</v>
      </c>
      <c r="G12" s="114">
        <v>69</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66</v>
      </c>
      <c r="H13" s="140" t="s">
        <v>513</v>
      </c>
      <c r="I13" s="115" t="s">
        <v>513</v>
      </c>
      <c r="J13" s="116" t="s">
        <v>513</v>
      </c>
    </row>
    <row r="14" spans="1:15" s="287" customFormat="1" ht="24.95" customHeight="1" x14ac:dyDescent="0.2">
      <c r="A14" s="193" t="s">
        <v>215</v>
      </c>
      <c r="B14" s="199" t="s">
        <v>137</v>
      </c>
      <c r="C14" s="113">
        <v>7.5111964171465129</v>
      </c>
      <c r="D14" s="115">
        <v>587</v>
      </c>
      <c r="E14" s="114">
        <v>567</v>
      </c>
      <c r="F14" s="114">
        <v>557</v>
      </c>
      <c r="G14" s="114">
        <v>589</v>
      </c>
      <c r="H14" s="140">
        <v>601</v>
      </c>
      <c r="I14" s="115">
        <v>-14</v>
      </c>
      <c r="J14" s="116">
        <v>-2.3294509151414311</v>
      </c>
      <c r="K14" s="110"/>
      <c r="L14" s="110"/>
      <c r="M14" s="110"/>
      <c r="N14" s="110"/>
      <c r="O14" s="110"/>
    </row>
    <row r="15" spans="1:15" s="110" customFormat="1" ht="24.95" customHeight="1" x14ac:dyDescent="0.2">
      <c r="A15" s="193" t="s">
        <v>216</v>
      </c>
      <c r="B15" s="199" t="s">
        <v>217</v>
      </c>
      <c r="C15" s="113">
        <v>2.1753039027511196</v>
      </c>
      <c r="D15" s="115">
        <v>170</v>
      </c>
      <c r="E15" s="114">
        <v>166</v>
      </c>
      <c r="F15" s="114">
        <v>168</v>
      </c>
      <c r="G15" s="114">
        <v>200</v>
      </c>
      <c r="H15" s="140">
        <v>213</v>
      </c>
      <c r="I15" s="115">
        <v>-43</v>
      </c>
      <c r="J15" s="116">
        <v>-20.187793427230048</v>
      </c>
    </row>
    <row r="16" spans="1:15" s="287" customFormat="1" ht="24.95" customHeight="1" x14ac:dyDescent="0.2">
      <c r="A16" s="193" t="s">
        <v>218</v>
      </c>
      <c r="B16" s="199" t="s">
        <v>141</v>
      </c>
      <c r="C16" s="113">
        <v>3.4420985284708894</v>
      </c>
      <c r="D16" s="115">
        <v>269</v>
      </c>
      <c r="E16" s="114">
        <v>251</v>
      </c>
      <c r="F16" s="114">
        <v>249</v>
      </c>
      <c r="G16" s="114">
        <v>233</v>
      </c>
      <c r="H16" s="140">
        <v>241</v>
      </c>
      <c r="I16" s="115">
        <v>28</v>
      </c>
      <c r="J16" s="116">
        <v>11.618257261410788</v>
      </c>
      <c r="K16" s="110"/>
      <c r="L16" s="110"/>
      <c r="M16" s="110"/>
      <c r="N16" s="110"/>
      <c r="O16" s="110"/>
    </row>
    <row r="17" spans="1:15" s="110" customFormat="1" ht="24.95" customHeight="1" x14ac:dyDescent="0.2">
      <c r="A17" s="193" t="s">
        <v>142</v>
      </c>
      <c r="B17" s="199" t="s">
        <v>220</v>
      </c>
      <c r="C17" s="113">
        <v>1.8937939859245041</v>
      </c>
      <c r="D17" s="115">
        <v>148</v>
      </c>
      <c r="E17" s="114">
        <v>150</v>
      </c>
      <c r="F17" s="114">
        <v>140</v>
      </c>
      <c r="G17" s="114">
        <v>156</v>
      </c>
      <c r="H17" s="140">
        <v>147</v>
      </c>
      <c r="I17" s="115">
        <v>1</v>
      </c>
      <c r="J17" s="116">
        <v>0.68027210884353739</v>
      </c>
    </row>
    <row r="18" spans="1:15" s="287" customFormat="1" ht="24.95" customHeight="1" x14ac:dyDescent="0.2">
      <c r="A18" s="201" t="s">
        <v>144</v>
      </c>
      <c r="B18" s="202" t="s">
        <v>145</v>
      </c>
      <c r="C18" s="113">
        <v>6.6154830454254636</v>
      </c>
      <c r="D18" s="115">
        <v>517</v>
      </c>
      <c r="E18" s="114">
        <v>536</v>
      </c>
      <c r="F18" s="114">
        <v>525</v>
      </c>
      <c r="G18" s="114">
        <v>523</v>
      </c>
      <c r="H18" s="140">
        <v>510</v>
      </c>
      <c r="I18" s="115">
        <v>7</v>
      </c>
      <c r="J18" s="116">
        <v>1.3725490196078431</v>
      </c>
      <c r="K18" s="110"/>
      <c r="L18" s="110"/>
      <c r="M18" s="110"/>
      <c r="N18" s="110"/>
      <c r="O18" s="110"/>
    </row>
    <row r="19" spans="1:15" s="110" customFormat="1" ht="24.95" customHeight="1" x14ac:dyDescent="0.2">
      <c r="A19" s="193" t="s">
        <v>146</v>
      </c>
      <c r="B19" s="199" t="s">
        <v>147</v>
      </c>
      <c r="C19" s="113">
        <v>16.225207933461292</v>
      </c>
      <c r="D19" s="115">
        <v>1268</v>
      </c>
      <c r="E19" s="114">
        <v>1247</v>
      </c>
      <c r="F19" s="114">
        <v>1256</v>
      </c>
      <c r="G19" s="114">
        <v>1279</v>
      </c>
      <c r="H19" s="140">
        <v>1251</v>
      </c>
      <c r="I19" s="115">
        <v>17</v>
      </c>
      <c r="J19" s="116">
        <v>1.3589128697042365</v>
      </c>
    </row>
    <row r="20" spans="1:15" s="287" customFormat="1" ht="24.95" customHeight="1" x14ac:dyDescent="0.2">
      <c r="A20" s="193" t="s">
        <v>148</v>
      </c>
      <c r="B20" s="199" t="s">
        <v>149</v>
      </c>
      <c r="C20" s="113">
        <v>7.8566858605246317</v>
      </c>
      <c r="D20" s="115">
        <v>614</v>
      </c>
      <c r="E20" s="114">
        <v>611</v>
      </c>
      <c r="F20" s="114">
        <v>633</v>
      </c>
      <c r="G20" s="114">
        <v>627</v>
      </c>
      <c r="H20" s="140">
        <v>641</v>
      </c>
      <c r="I20" s="115">
        <v>-27</v>
      </c>
      <c r="J20" s="116">
        <v>-4.2121684867394693</v>
      </c>
      <c r="K20" s="110"/>
      <c r="L20" s="110"/>
      <c r="M20" s="110"/>
      <c r="N20" s="110"/>
      <c r="O20" s="110"/>
    </row>
    <row r="21" spans="1:15" s="110" customFormat="1" ht="24.95" customHeight="1" x14ac:dyDescent="0.2">
      <c r="A21" s="201" t="s">
        <v>150</v>
      </c>
      <c r="B21" s="202" t="s">
        <v>151</v>
      </c>
      <c r="C21" s="113">
        <v>13.512476007677543</v>
      </c>
      <c r="D21" s="115">
        <v>1056</v>
      </c>
      <c r="E21" s="114">
        <v>1191</v>
      </c>
      <c r="F21" s="114">
        <v>1201</v>
      </c>
      <c r="G21" s="114">
        <v>1184</v>
      </c>
      <c r="H21" s="140">
        <v>1135</v>
      </c>
      <c r="I21" s="115">
        <v>-79</v>
      </c>
      <c r="J21" s="116">
        <v>-6.9603524229074889</v>
      </c>
    </row>
    <row r="22" spans="1:15" s="110" customFormat="1" ht="24.95" customHeight="1" x14ac:dyDescent="0.2">
      <c r="A22" s="201" t="s">
        <v>152</v>
      </c>
      <c r="B22" s="199" t="s">
        <v>153</v>
      </c>
      <c r="C22" s="113">
        <v>0.92130518234165071</v>
      </c>
      <c r="D22" s="115">
        <v>72</v>
      </c>
      <c r="E22" s="114">
        <v>76</v>
      </c>
      <c r="F22" s="114">
        <v>74</v>
      </c>
      <c r="G22" s="114">
        <v>79</v>
      </c>
      <c r="H22" s="140">
        <v>73</v>
      </c>
      <c r="I22" s="115">
        <v>-1</v>
      </c>
      <c r="J22" s="116">
        <v>-1.3698630136986301</v>
      </c>
    </row>
    <row r="23" spans="1:15" s="110" customFormat="1" ht="24.95" customHeight="1" x14ac:dyDescent="0.2">
      <c r="A23" s="193" t="s">
        <v>154</v>
      </c>
      <c r="B23" s="199" t="s">
        <v>155</v>
      </c>
      <c r="C23" s="113" t="s">
        <v>513</v>
      </c>
      <c r="D23" s="115" t="s">
        <v>513</v>
      </c>
      <c r="E23" s="114" t="s">
        <v>513</v>
      </c>
      <c r="F23" s="114" t="s">
        <v>513</v>
      </c>
      <c r="G23" s="114">
        <v>78</v>
      </c>
      <c r="H23" s="140" t="s">
        <v>513</v>
      </c>
      <c r="I23" s="115" t="s">
        <v>513</v>
      </c>
      <c r="J23" s="116" t="s">
        <v>513</v>
      </c>
    </row>
    <row r="24" spans="1:15" s="110" customFormat="1" ht="24.95" customHeight="1" x14ac:dyDescent="0.2">
      <c r="A24" s="193" t="s">
        <v>156</v>
      </c>
      <c r="B24" s="199" t="s">
        <v>221</v>
      </c>
      <c r="C24" s="113">
        <v>7.1017274472168905</v>
      </c>
      <c r="D24" s="115">
        <v>555</v>
      </c>
      <c r="E24" s="114">
        <v>555</v>
      </c>
      <c r="F24" s="114">
        <v>555</v>
      </c>
      <c r="G24" s="114">
        <v>523</v>
      </c>
      <c r="H24" s="140">
        <v>512</v>
      </c>
      <c r="I24" s="115">
        <v>43</v>
      </c>
      <c r="J24" s="116">
        <v>8.3984375</v>
      </c>
    </row>
    <row r="25" spans="1:15" s="110" customFormat="1" ht="24.95" customHeight="1" x14ac:dyDescent="0.2">
      <c r="A25" s="193" t="s">
        <v>222</v>
      </c>
      <c r="B25" s="204" t="s">
        <v>159</v>
      </c>
      <c r="C25" s="113">
        <v>7.0633397312859882</v>
      </c>
      <c r="D25" s="115">
        <v>552</v>
      </c>
      <c r="E25" s="114">
        <v>570</v>
      </c>
      <c r="F25" s="114">
        <v>556</v>
      </c>
      <c r="G25" s="114">
        <v>572</v>
      </c>
      <c r="H25" s="140">
        <v>564</v>
      </c>
      <c r="I25" s="115">
        <v>-12</v>
      </c>
      <c r="J25" s="116">
        <v>-2.1276595744680851</v>
      </c>
    </row>
    <row r="26" spans="1:15" s="110" customFormat="1" ht="24.95" customHeight="1" x14ac:dyDescent="0.2">
      <c r="A26" s="201">
        <v>782.78300000000002</v>
      </c>
      <c r="B26" s="203" t="s">
        <v>160</v>
      </c>
      <c r="C26" s="113" t="s">
        <v>513</v>
      </c>
      <c r="D26" s="115" t="s">
        <v>513</v>
      </c>
      <c r="E26" s="114" t="s">
        <v>513</v>
      </c>
      <c r="F26" s="114" t="s">
        <v>513</v>
      </c>
      <c r="G26" s="114">
        <v>11</v>
      </c>
      <c r="H26" s="140" t="s">
        <v>513</v>
      </c>
      <c r="I26" s="115" t="s">
        <v>513</v>
      </c>
      <c r="J26" s="116" t="s">
        <v>513</v>
      </c>
    </row>
    <row r="27" spans="1:15" s="110" customFormat="1" ht="24.95" customHeight="1" x14ac:dyDescent="0.2">
      <c r="A27" s="193" t="s">
        <v>161</v>
      </c>
      <c r="B27" s="199" t="s">
        <v>162</v>
      </c>
      <c r="C27" s="113">
        <v>4.312220089571337</v>
      </c>
      <c r="D27" s="115">
        <v>337</v>
      </c>
      <c r="E27" s="114">
        <v>324</v>
      </c>
      <c r="F27" s="114">
        <v>360</v>
      </c>
      <c r="G27" s="114">
        <v>354</v>
      </c>
      <c r="H27" s="140">
        <v>342</v>
      </c>
      <c r="I27" s="115">
        <v>-5</v>
      </c>
      <c r="J27" s="116">
        <v>-1.4619883040935673</v>
      </c>
    </row>
    <row r="28" spans="1:15" s="110" customFormat="1" ht="24.95" customHeight="1" x14ac:dyDescent="0.2">
      <c r="A28" s="193" t="s">
        <v>163</v>
      </c>
      <c r="B28" s="199" t="s">
        <v>164</v>
      </c>
      <c r="C28" s="113">
        <v>2.7767114523352525</v>
      </c>
      <c r="D28" s="115">
        <v>217</v>
      </c>
      <c r="E28" s="114">
        <v>225</v>
      </c>
      <c r="F28" s="114">
        <v>223</v>
      </c>
      <c r="G28" s="114">
        <v>200</v>
      </c>
      <c r="H28" s="140">
        <v>187</v>
      </c>
      <c r="I28" s="115">
        <v>30</v>
      </c>
      <c r="J28" s="116">
        <v>16.042780748663102</v>
      </c>
    </row>
    <row r="29" spans="1:15" s="110" customFormat="1" ht="24.95" customHeight="1" x14ac:dyDescent="0.2">
      <c r="A29" s="193">
        <v>86</v>
      </c>
      <c r="B29" s="199" t="s">
        <v>165</v>
      </c>
      <c r="C29" s="113">
        <v>6.9609724888035824</v>
      </c>
      <c r="D29" s="115">
        <v>544</v>
      </c>
      <c r="E29" s="114">
        <v>553</v>
      </c>
      <c r="F29" s="114">
        <v>572</v>
      </c>
      <c r="G29" s="114">
        <v>574</v>
      </c>
      <c r="H29" s="140">
        <v>568</v>
      </c>
      <c r="I29" s="115">
        <v>-24</v>
      </c>
      <c r="J29" s="116">
        <v>-4.225352112676056</v>
      </c>
    </row>
    <row r="30" spans="1:15" s="110" customFormat="1" ht="24.95" customHeight="1" x14ac:dyDescent="0.2">
      <c r="A30" s="193">
        <v>87.88</v>
      </c>
      <c r="B30" s="204" t="s">
        <v>166</v>
      </c>
      <c r="C30" s="113">
        <v>4.4017914267434417</v>
      </c>
      <c r="D30" s="115">
        <v>344</v>
      </c>
      <c r="E30" s="114">
        <v>342</v>
      </c>
      <c r="F30" s="114">
        <v>352</v>
      </c>
      <c r="G30" s="114">
        <v>353</v>
      </c>
      <c r="H30" s="140">
        <v>357</v>
      </c>
      <c r="I30" s="115">
        <v>-13</v>
      </c>
      <c r="J30" s="116">
        <v>-3.6414565826330532</v>
      </c>
    </row>
    <row r="31" spans="1:15" s="110" customFormat="1" ht="24.95" customHeight="1" x14ac:dyDescent="0.2">
      <c r="A31" s="193" t="s">
        <v>167</v>
      </c>
      <c r="B31" s="199" t="s">
        <v>168</v>
      </c>
      <c r="C31" s="113">
        <v>11.682661548304543</v>
      </c>
      <c r="D31" s="115">
        <v>913</v>
      </c>
      <c r="E31" s="114">
        <v>968</v>
      </c>
      <c r="F31" s="114">
        <v>1001</v>
      </c>
      <c r="G31" s="114">
        <v>998</v>
      </c>
      <c r="H31" s="140">
        <v>980</v>
      </c>
      <c r="I31" s="115">
        <v>-67</v>
      </c>
      <c r="J31" s="116">
        <v>-6.8367346938775508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69</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1178</v>
      </c>
      <c r="H35" s="140" t="s">
        <v>513</v>
      </c>
      <c r="I35" s="115" t="s">
        <v>513</v>
      </c>
      <c r="J35" s="116" t="s">
        <v>513</v>
      </c>
    </row>
    <row r="36" spans="1:10" s="110" customFormat="1" ht="24.95" customHeight="1" x14ac:dyDescent="0.2">
      <c r="A36" s="294" t="s">
        <v>173</v>
      </c>
      <c r="B36" s="295" t="s">
        <v>174</v>
      </c>
      <c r="C36" s="125">
        <v>84.043506078055017</v>
      </c>
      <c r="D36" s="143">
        <v>6568</v>
      </c>
      <c r="E36" s="144">
        <v>6757</v>
      </c>
      <c r="F36" s="144">
        <v>6876</v>
      </c>
      <c r="G36" s="144">
        <v>6832</v>
      </c>
      <c r="H36" s="145">
        <v>6698</v>
      </c>
      <c r="I36" s="143">
        <v>-130</v>
      </c>
      <c r="J36" s="146">
        <v>-1.9408778739922365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7815</v>
      </c>
      <c r="F11" s="264">
        <v>7995</v>
      </c>
      <c r="G11" s="264">
        <v>8094</v>
      </c>
      <c r="H11" s="264">
        <v>8079</v>
      </c>
      <c r="I11" s="265">
        <v>7935</v>
      </c>
      <c r="J11" s="263">
        <v>-120</v>
      </c>
      <c r="K11" s="266">
        <v>-1.5122873345935728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42.226487523992326</v>
      </c>
      <c r="E13" s="115">
        <v>3300</v>
      </c>
      <c r="F13" s="114">
        <v>3390</v>
      </c>
      <c r="G13" s="114">
        <v>3424</v>
      </c>
      <c r="H13" s="114">
        <v>3451</v>
      </c>
      <c r="I13" s="140">
        <v>3452</v>
      </c>
      <c r="J13" s="115">
        <v>-152</v>
      </c>
      <c r="K13" s="116">
        <v>-4.4032444959443797</v>
      </c>
    </row>
    <row r="14" spans="1:15" ht="15.95" customHeight="1" x14ac:dyDescent="0.2">
      <c r="A14" s="306" t="s">
        <v>230</v>
      </c>
      <c r="B14" s="307"/>
      <c r="C14" s="308"/>
      <c r="D14" s="113">
        <v>45.092770313499678</v>
      </c>
      <c r="E14" s="115">
        <v>3524</v>
      </c>
      <c r="F14" s="114">
        <v>3580</v>
      </c>
      <c r="G14" s="114">
        <v>3648</v>
      </c>
      <c r="H14" s="114">
        <v>3643</v>
      </c>
      <c r="I14" s="140">
        <v>3501</v>
      </c>
      <c r="J14" s="115">
        <v>23</v>
      </c>
      <c r="K14" s="116">
        <v>0.65695515566980867</v>
      </c>
    </row>
    <row r="15" spans="1:15" ht="15.95" customHeight="1" x14ac:dyDescent="0.2">
      <c r="A15" s="306" t="s">
        <v>231</v>
      </c>
      <c r="B15" s="307"/>
      <c r="C15" s="308"/>
      <c r="D15" s="113">
        <v>4.7344849648112604</v>
      </c>
      <c r="E15" s="115">
        <v>370</v>
      </c>
      <c r="F15" s="114">
        <v>374</v>
      </c>
      <c r="G15" s="114">
        <v>377</v>
      </c>
      <c r="H15" s="114">
        <v>338</v>
      </c>
      <c r="I15" s="140">
        <v>347</v>
      </c>
      <c r="J15" s="115">
        <v>23</v>
      </c>
      <c r="K15" s="116">
        <v>6.6282420749279538</v>
      </c>
    </row>
    <row r="16" spans="1:15" ht="15.95" customHeight="1" x14ac:dyDescent="0.2">
      <c r="A16" s="306" t="s">
        <v>232</v>
      </c>
      <c r="B16" s="307"/>
      <c r="C16" s="308"/>
      <c r="D16" s="113">
        <v>3.5316698656429941</v>
      </c>
      <c r="E16" s="115">
        <v>276</v>
      </c>
      <c r="F16" s="114">
        <v>287</v>
      </c>
      <c r="G16" s="114">
        <v>285</v>
      </c>
      <c r="H16" s="114">
        <v>264</v>
      </c>
      <c r="I16" s="140">
        <v>261</v>
      </c>
      <c r="J16" s="115">
        <v>15</v>
      </c>
      <c r="K16" s="116">
        <v>5.7471264367816088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1.2156110044785668</v>
      </c>
      <c r="E18" s="115">
        <v>95</v>
      </c>
      <c r="F18" s="114">
        <v>93</v>
      </c>
      <c r="G18" s="114">
        <v>97</v>
      </c>
      <c r="H18" s="114">
        <v>100</v>
      </c>
      <c r="I18" s="140">
        <v>97</v>
      </c>
      <c r="J18" s="115">
        <v>-2</v>
      </c>
      <c r="K18" s="116">
        <v>-2.0618556701030926</v>
      </c>
    </row>
    <row r="19" spans="1:11" ht="14.1" customHeight="1" x14ac:dyDescent="0.2">
      <c r="A19" s="306" t="s">
        <v>235</v>
      </c>
      <c r="B19" s="307" t="s">
        <v>236</v>
      </c>
      <c r="C19" s="308"/>
      <c r="D19" s="113">
        <v>0.46065259117082535</v>
      </c>
      <c r="E19" s="115">
        <v>36</v>
      </c>
      <c r="F19" s="114">
        <v>34</v>
      </c>
      <c r="G19" s="114">
        <v>39</v>
      </c>
      <c r="H19" s="114">
        <v>42</v>
      </c>
      <c r="I19" s="140">
        <v>38</v>
      </c>
      <c r="J19" s="115">
        <v>-2</v>
      </c>
      <c r="K19" s="116">
        <v>-5.2631578947368425</v>
      </c>
    </row>
    <row r="20" spans="1:11" ht="14.1" customHeight="1" x14ac:dyDescent="0.2">
      <c r="A20" s="306">
        <v>12</v>
      </c>
      <c r="B20" s="307" t="s">
        <v>237</v>
      </c>
      <c r="C20" s="308"/>
      <c r="D20" s="113">
        <v>0.92130518234165071</v>
      </c>
      <c r="E20" s="115">
        <v>72</v>
      </c>
      <c r="F20" s="114">
        <v>76</v>
      </c>
      <c r="G20" s="114">
        <v>88</v>
      </c>
      <c r="H20" s="114">
        <v>87</v>
      </c>
      <c r="I20" s="140">
        <v>82</v>
      </c>
      <c r="J20" s="115">
        <v>-10</v>
      </c>
      <c r="K20" s="116">
        <v>-12.195121951219512</v>
      </c>
    </row>
    <row r="21" spans="1:11" ht="14.1" customHeight="1" x14ac:dyDescent="0.2">
      <c r="A21" s="306">
        <v>21</v>
      </c>
      <c r="B21" s="307" t="s">
        <v>238</v>
      </c>
      <c r="C21" s="308"/>
      <c r="D21" s="113">
        <v>0.10236724248240563</v>
      </c>
      <c r="E21" s="115">
        <v>8</v>
      </c>
      <c r="F21" s="114">
        <v>6</v>
      </c>
      <c r="G21" s="114">
        <v>6</v>
      </c>
      <c r="H21" s="114">
        <v>6</v>
      </c>
      <c r="I21" s="140">
        <v>9</v>
      </c>
      <c r="J21" s="115">
        <v>-1</v>
      </c>
      <c r="K21" s="116">
        <v>-11.111111111111111</v>
      </c>
    </row>
    <row r="22" spans="1:11" ht="14.1" customHeight="1" x14ac:dyDescent="0.2">
      <c r="A22" s="306">
        <v>22</v>
      </c>
      <c r="B22" s="307" t="s">
        <v>239</v>
      </c>
      <c r="C22" s="308"/>
      <c r="D22" s="113">
        <v>0.52463211772232887</v>
      </c>
      <c r="E22" s="115">
        <v>41</v>
      </c>
      <c r="F22" s="114">
        <v>44</v>
      </c>
      <c r="G22" s="114">
        <v>45</v>
      </c>
      <c r="H22" s="114">
        <v>46</v>
      </c>
      <c r="I22" s="140">
        <v>47</v>
      </c>
      <c r="J22" s="115">
        <v>-6</v>
      </c>
      <c r="K22" s="116">
        <v>-12.76595744680851</v>
      </c>
    </row>
    <row r="23" spans="1:11" ht="14.1" customHeight="1" x14ac:dyDescent="0.2">
      <c r="A23" s="306">
        <v>23</v>
      </c>
      <c r="B23" s="307" t="s">
        <v>240</v>
      </c>
      <c r="C23" s="308"/>
      <c r="D23" s="113">
        <v>0.15355086372360843</v>
      </c>
      <c r="E23" s="115">
        <v>12</v>
      </c>
      <c r="F23" s="114">
        <v>12</v>
      </c>
      <c r="G23" s="114">
        <v>12</v>
      </c>
      <c r="H23" s="114">
        <v>13</v>
      </c>
      <c r="I23" s="140">
        <v>11</v>
      </c>
      <c r="J23" s="115">
        <v>1</v>
      </c>
      <c r="K23" s="116">
        <v>9.0909090909090917</v>
      </c>
    </row>
    <row r="24" spans="1:11" ht="14.1" customHeight="1" x14ac:dyDescent="0.2">
      <c r="A24" s="306">
        <v>24</v>
      </c>
      <c r="B24" s="307" t="s">
        <v>241</v>
      </c>
      <c r="C24" s="308"/>
      <c r="D24" s="113">
        <v>1.1260396673064619</v>
      </c>
      <c r="E24" s="115">
        <v>88</v>
      </c>
      <c r="F24" s="114">
        <v>79</v>
      </c>
      <c r="G24" s="114">
        <v>82</v>
      </c>
      <c r="H24" s="114">
        <v>81</v>
      </c>
      <c r="I24" s="140">
        <v>93</v>
      </c>
      <c r="J24" s="115">
        <v>-5</v>
      </c>
      <c r="K24" s="116">
        <v>-5.376344086021505</v>
      </c>
    </row>
    <row r="25" spans="1:11" ht="14.1" customHeight="1" x14ac:dyDescent="0.2">
      <c r="A25" s="306">
        <v>25</v>
      </c>
      <c r="B25" s="307" t="s">
        <v>242</v>
      </c>
      <c r="C25" s="308"/>
      <c r="D25" s="113">
        <v>1.6634676903390915</v>
      </c>
      <c r="E25" s="115">
        <v>130</v>
      </c>
      <c r="F25" s="114">
        <v>118</v>
      </c>
      <c r="G25" s="114">
        <v>108</v>
      </c>
      <c r="H25" s="114">
        <v>98</v>
      </c>
      <c r="I25" s="140">
        <v>99</v>
      </c>
      <c r="J25" s="115">
        <v>31</v>
      </c>
      <c r="K25" s="116">
        <v>31.313131313131311</v>
      </c>
    </row>
    <row r="26" spans="1:11" ht="14.1" customHeight="1" x14ac:dyDescent="0.2">
      <c r="A26" s="306">
        <v>26</v>
      </c>
      <c r="B26" s="307" t="s">
        <v>243</v>
      </c>
      <c r="C26" s="308"/>
      <c r="D26" s="113">
        <v>0.67818298144593725</v>
      </c>
      <c r="E26" s="115">
        <v>53</v>
      </c>
      <c r="F26" s="114">
        <v>55</v>
      </c>
      <c r="G26" s="114">
        <v>51</v>
      </c>
      <c r="H26" s="114">
        <v>49</v>
      </c>
      <c r="I26" s="140">
        <v>48</v>
      </c>
      <c r="J26" s="115">
        <v>5</v>
      </c>
      <c r="K26" s="116">
        <v>10.416666666666666</v>
      </c>
    </row>
    <row r="27" spans="1:11" ht="14.1" customHeight="1" x14ac:dyDescent="0.2">
      <c r="A27" s="306">
        <v>27</v>
      </c>
      <c r="B27" s="307" t="s">
        <v>244</v>
      </c>
      <c r="C27" s="308"/>
      <c r="D27" s="113">
        <v>0.20473448496481125</v>
      </c>
      <c r="E27" s="115">
        <v>16</v>
      </c>
      <c r="F27" s="114">
        <v>16</v>
      </c>
      <c r="G27" s="114">
        <v>17</v>
      </c>
      <c r="H27" s="114">
        <v>17</v>
      </c>
      <c r="I27" s="140">
        <v>16</v>
      </c>
      <c r="J27" s="115">
        <v>0</v>
      </c>
      <c r="K27" s="116">
        <v>0</v>
      </c>
    </row>
    <row r="28" spans="1:11" ht="14.1" customHeight="1" x14ac:dyDescent="0.2">
      <c r="A28" s="306">
        <v>28</v>
      </c>
      <c r="B28" s="307" t="s">
        <v>245</v>
      </c>
      <c r="C28" s="308"/>
      <c r="D28" s="113">
        <v>0.19193857965451055</v>
      </c>
      <c r="E28" s="115">
        <v>15</v>
      </c>
      <c r="F28" s="114">
        <v>18</v>
      </c>
      <c r="G28" s="114">
        <v>17</v>
      </c>
      <c r="H28" s="114">
        <v>13</v>
      </c>
      <c r="I28" s="140">
        <v>16</v>
      </c>
      <c r="J28" s="115">
        <v>-1</v>
      </c>
      <c r="K28" s="116">
        <v>-6.25</v>
      </c>
    </row>
    <row r="29" spans="1:11" ht="14.1" customHeight="1" x14ac:dyDescent="0.2">
      <c r="A29" s="306">
        <v>29</v>
      </c>
      <c r="B29" s="307" t="s">
        <v>246</v>
      </c>
      <c r="C29" s="308"/>
      <c r="D29" s="113">
        <v>4.1458733205374276</v>
      </c>
      <c r="E29" s="115">
        <v>324</v>
      </c>
      <c r="F29" s="114">
        <v>355</v>
      </c>
      <c r="G29" s="114">
        <v>349</v>
      </c>
      <c r="H29" s="114">
        <v>327</v>
      </c>
      <c r="I29" s="140">
        <v>338</v>
      </c>
      <c r="J29" s="115">
        <v>-14</v>
      </c>
      <c r="K29" s="116">
        <v>-4.1420118343195265</v>
      </c>
    </row>
    <row r="30" spans="1:11" ht="14.1" customHeight="1" x14ac:dyDescent="0.2">
      <c r="A30" s="306" t="s">
        <v>247</v>
      </c>
      <c r="B30" s="307" t="s">
        <v>248</v>
      </c>
      <c r="C30" s="308"/>
      <c r="D30" s="113">
        <v>0.65259117082533591</v>
      </c>
      <c r="E30" s="115">
        <v>51</v>
      </c>
      <c r="F30" s="114">
        <v>43</v>
      </c>
      <c r="G30" s="114">
        <v>40</v>
      </c>
      <c r="H30" s="114">
        <v>34</v>
      </c>
      <c r="I30" s="140">
        <v>38</v>
      </c>
      <c r="J30" s="115">
        <v>13</v>
      </c>
      <c r="K30" s="116">
        <v>34.210526315789473</v>
      </c>
    </row>
    <row r="31" spans="1:11" ht="14.1" customHeight="1" x14ac:dyDescent="0.2">
      <c r="A31" s="306" t="s">
        <v>249</v>
      </c>
      <c r="B31" s="307" t="s">
        <v>250</v>
      </c>
      <c r="C31" s="308"/>
      <c r="D31" s="113">
        <v>3.4932821497120923</v>
      </c>
      <c r="E31" s="115">
        <v>273</v>
      </c>
      <c r="F31" s="114">
        <v>312</v>
      </c>
      <c r="G31" s="114">
        <v>309</v>
      </c>
      <c r="H31" s="114">
        <v>293</v>
      </c>
      <c r="I31" s="140">
        <v>300</v>
      </c>
      <c r="J31" s="115">
        <v>-27</v>
      </c>
      <c r="K31" s="116">
        <v>-9</v>
      </c>
    </row>
    <row r="32" spans="1:11" ht="14.1" customHeight="1" x14ac:dyDescent="0.2">
      <c r="A32" s="306">
        <v>31</v>
      </c>
      <c r="B32" s="307" t="s">
        <v>251</v>
      </c>
      <c r="C32" s="308"/>
      <c r="D32" s="113">
        <v>0.16634676903390916</v>
      </c>
      <c r="E32" s="115">
        <v>13</v>
      </c>
      <c r="F32" s="114">
        <v>12</v>
      </c>
      <c r="G32" s="114">
        <v>12</v>
      </c>
      <c r="H32" s="114">
        <v>12</v>
      </c>
      <c r="I32" s="140">
        <v>14</v>
      </c>
      <c r="J32" s="115">
        <v>-1</v>
      </c>
      <c r="K32" s="116">
        <v>-7.1428571428571432</v>
      </c>
    </row>
    <row r="33" spans="1:11" ht="14.1" customHeight="1" x14ac:dyDescent="0.2">
      <c r="A33" s="306">
        <v>32</v>
      </c>
      <c r="B33" s="307" t="s">
        <v>252</v>
      </c>
      <c r="C33" s="308"/>
      <c r="D33" s="113">
        <v>2.0089571337172103</v>
      </c>
      <c r="E33" s="115">
        <v>157</v>
      </c>
      <c r="F33" s="114">
        <v>151</v>
      </c>
      <c r="G33" s="114">
        <v>150</v>
      </c>
      <c r="H33" s="114">
        <v>152</v>
      </c>
      <c r="I33" s="140">
        <v>140</v>
      </c>
      <c r="J33" s="115">
        <v>17</v>
      </c>
      <c r="K33" s="116">
        <v>12.142857142857142</v>
      </c>
    </row>
    <row r="34" spans="1:11" ht="14.1" customHeight="1" x14ac:dyDescent="0.2">
      <c r="A34" s="306">
        <v>33</v>
      </c>
      <c r="B34" s="307" t="s">
        <v>253</v>
      </c>
      <c r="C34" s="308"/>
      <c r="D34" s="113">
        <v>0.76775431861804222</v>
      </c>
      <c r="E34" s="115">
        <v>60</v>
      </c>
      <c r="F34" s="114">
        <v>61</v>
      </c>
      <c r="G34" s="114">
        <v>57</v>
      </c>
      <c r="H34" s="114">
        <v>53</v>
      </c>
      <c r="I34" s="140">
        <v>58</v>
      </c>
      <c r="J34" s="115">
        <v>2</v>
      </c>
      <c r="K34" s="116">
        <v>3.4482758620689653</v>
      </c>
    </row>
    <row r="35" spans="1:11" ht="14.1" customHeight="1" x14ac:dyDescent="0.2">
      <c r="A35" s="306">
        <v>34</v>
      </c>
      <c r="B35" s="307" t="s">
        <v>254</v>
      </c>
      <c r="C35" s="308"/>
      <c r="D35" s="113">
        <v>4.7472808701215614</v>
      </c>
      <c r="E35" s="115">
        <v>371</v>
      </c>
      <c r="F35" s="114">
        <v>372</v>
      </c>
      <c r="G35" s="114">
        <v>386</v>
      </c>
      <c r="H35" s="114">
        <v>373</v>
      </c>
      <c r="I35" s="140">
        <v>354</v>
      </c>
      <c r="J35" s="115">
        <v>17</v>
      </c>
      <c r="K35" s="116">
        <v>4.8022598870056497</v>
      </c>
    </row>
    <row r="36" spans="1:11" ht="14.1" customHeight="1" x14ac:dyDescent="0.2">
      <c r="A36" s="306">
        <v>41</v>
      </c>
      <c r="B36" s="307" t="s">
        <v>255</v>
      </c>
      <c r="C36" s="308"/>
      <c r="D36" s="113">
        <v>7.6775431861804216E-2</v>
      </c>
      <c r="E36" s="115">
        <v>6</v>
      </c>
      <c r="F36" s="114">
        <v>6</v>
      </c>
      <c r="G36" s="114">
        <v>7</v>
      </c>
      <c r="H36" s="114" t="s">
        <v>513</v>
      </c>
      <c r="I36" s="140" t="s">
        <v>513</v>
      </c>
      <c r="J36" s="115" t="s">
        <v>513</v>
      </c>
      <c r="K36" s="116" t="s">
        <v>513</v>
      </c>
    </row>
    <row r="37" spans="1:11" ht="14.1" customHeight="1" x14ac:dyDescent="0.2">
      <c r="A37" s="306">
        <v>42</v>
      </c>
      <c r="B37" s="307" t="s">
        <v>256</v>
      </c>
      <c r="C37" s="308"/>
      <c r="D37" s="113">
        <v>0.17914267434420986</v>
      </c>
      <c r="E37" s="115">
        <v>14</v>
      </c>
      <c r="F37" s="114">
        <v>14</v>
      </c>
      <c r="G37" s="114">
        <v>14</v>
      </c>
      <c r="H37" s="114">
        <v>12</v>
      </c>
      <c r="I37" s="140">
        <v>13</v>
      </c>
      <c r="J37" s="115">
        <v>1</v>
      </c>
      <c r="K37" s="116">
        <v>7.6923076923076925</v>
      </c>
    </row>
    <row r="38" spans="1:11" ht="14.1" customHeight="1" x14ac:dyDescent="0.2">
      <c r="A38" s="306">
        <v>43</v>
      </c>
      <c r="B38" s="307" t="s">
        <v>257</v>
      </c>
      <c r="C38" s="308"/>
      <c r="D38" s="113">
        <v>0.35828534868841971</v>
      </c>
      <c r="E38" s="115">
        <v>28</v>
      </c>
      <c r="F38" s="114">
        <v>32</v>
      </c>
      <c r="G38" s="114">
        <v>29</v>
      </c>
      <c r="H38" s="114">
        <v>24</v>
      </c>
      <c r="I38" s="140">
        <v>21</v>
      </c>
      <c r="J38" s="115">
        <v>7</v>
      </c>
      <c r="K38" s="116">
        <v>33.333333333333336</v>
      </c>
    </row>
    <row r="39" spans="1:11" ht="14.1" customHeight="1" x14ac:dyDescent="0.2">
      <c r="A39" s="306">
        <v>51</v>
      </c>
      <c r="B39" s="307" t="s">
        <v>258</v>
      </c>
      <c r="C39" s="308"/>
      <c r="D39" s="113">
        <v>9.6992962252079327</v>
      </c>
      <c r="E39" s="115">
        <v>758</v>
      </c>
      <c r="F39" s="114">
        <v>784</v>
      </c>
      <c r="G39" s="114">
        <v>791</v>
      </c>
      <c r="H39" s="114">
        <v>839</v>
      </c>
      <c r="I39" s="140">
        <v>835</v>
      </c>
      <c r="J39" s="115">
        <v>-77</v>
      </c>
      <c r="K39" s="116">
        <v>-9.2215568862275443</v>
      </c>
    </row>
    <row r="40" spans="1:11" ht="14.1" customHeight="1" x14ac:dyDescent="0.2">
      <c r="A40" s="306" t="s">
        <v>259</v>
      </c>
      <c r="B40" s="307" t="s">
        <v>260</v>
      </c>
      <c r="C40" s="308"/>
      <c r="D40" s="113">
        <v>9.5969289827255277</v>
      </c>
      <c r="E40" s="115">
        <v>750</v>
      </c>
      <c r="F40" s="114">
        <v>775</v>
      </c>
      <c r="G40" s="114">
        <v>781</v>
      </c>
      <c r="H40" s="114">
        <v>829</v>
      </c>
      <c r="I40" s="140">
        <v>824</v>
      </c>
      <c r="J40" s="115">
        <v>-74</v>
      </c>
      <c r="K40" s="116">
        <v>-8.9805825242718438</v>
      </c>
    </row>
    <row r="41" spans="1:11" ht="14.1" customHeight="1" x14ac:dyDescent="0.2">
      <c r="A41" s="306"/>
      <c r="B41" s="307" t="s">
        <v>261</v>
      </c>
      <c r="C41" s="308"/>
      <c r="D41" s="113">
        <v>5.1055662188099804</v>
      </c>
      <c r="E41" s="115">
        <v>399</v>
      </c>
      <c r="F41" s="114">
        <v>416</v>
      </c>
      <c r="G41" s="114">
        <v>422</v>
      </c>
      <c r="H41" s="114">
        <v>448</v>
      </c>
      <c r="I41" s="140">
        <v>441</v>
      </c>
      <c r="J41" s="115">
        <v>-42</v>
      </c>
      <c r="K41" s="116">
        <v>-9.5238095238095237</v>
      </c>
    </row>
    <row r="42" spans="1:11" ht="14.1" customHeight="1" x14ac:dyDescent="0.2">
      <c r="A42" s="306">
        <v>52</v>
      </c>
      <c r="B42" s="307" t="s">
        <v>262</v>
      </c>
      <c r="C42" s="308"/>
      <c r="D42" s="113">
        <v>6.3083813179782471</v>
      </c>
      <c r="E42" s="115">
        <v>493</v>
      </c>
      <c r="F42" s="114">
        <v>473</v>
      </c>
      <c r="G42" s="114">
        <v>485</v>
      </c>
      <c r="H42" s="114">
        <v>478</v>
      </c>
      <c r="I42" s="140">
        <v>482</v>
      </c>
      <c r="J42" s="115">
        <v>11</v>
      </c>
      <c r="K42" s="116">
        <v>2.2821576763485476</v>
      </c>
    </row>
    <row r="43" spans="1:11" ht="14.1" customHeight="1" x14ac:dyDescent="0.2">
      <c r="A43" s="306" t="s">
        <v>263</v>
      </c>
      <c r="B43" s="307" t="s">
        <v>264</v>
      </c>
      <c r="C43" s="308"/>
      <c r="D43" s="113">
        <v>6.1420345489443378</v>
      </c>
      <c r="E43" s="115">
        <v>480</v>
      </c>
      <c r="F43" s="114">
        <v>460</v>
      </c>
      <c r="G43" s="114">
        <v>471</v>
      </c>
      <c r="H43" s="114">
        <v>465</v>
      </c>
      <c r="I43" s="140">
        <v>470</v>
      </c>
      <c r="J43" s="115">
        <v>10</v>
      </c>
      <c r="K43" s="116">
        <v>2.1276595744680851</v>
      </c>
    </row>
    <row r="44" spans="1:11" ht="14.1" customHeight="1" x14ac:dyDescent="0.2">
      <c r="A44" s="306">
        <v>53</v>
      </c>
      <c r="B44" s="307" t="s">
        <v>265</v>
      </c>
      <c r="C44" s="308"/>
      <c r="D44" s="113">
        <v>1.8809980806142035</v>
      </c>
      <c r="E44" s="115">
        <v>147</v>
      </c>
      <c r="F44" s="114">
        <v>141</v>
      </c>
      <c r="G44" s="114">
        <v>139</v>
      </c>
      <c r="H44" s="114">
        <v>142</v>
      </c>
      <c r="I44" s="140">
        <v>120</v>
      </c>
      <c r="J44" s="115">
        <v>27</v>
      </c>
      <c r="K44" s="116">
        <v>22.5</v>
      </c>
    </row>
    <row r="45" spans="1:11" ht="14.1" customHeight="1" x14ac:dyDescent="0.2">
      <c r="A45" s="306" t="s">
        <v>266</v>
      </c>
      <c r="B45" s="307" t="s">
        <v>267</v>
      </c>
      <c r="C45" s="308"/>
      <c r="D45" s="113">
        <v>1.8809980806142035</v>
      </c>
      <c r="E45" s="115">
        <v>147</v>
      </c>
      <c r="F45" s="114">
        <v>141</v>
      </c>
      <c r="G45" s="114">
        <v>139</v>
      </c>
      <c r="H45" s="114">
        <v>142</v>
      </c>
      <c r="I45" s="140">
        <v>120</v>
      </c>
      <c r="J45" s="115">
        <v>27</v>
      </c>
      <c r="K45" s="116">
        <v>22.5</v>
      </c>
    </row>
    <row r="46" spans="1:11" ht="14.1" customHeight="1" x14ac:dyDescent="0.2">
      <c r="A46" s="306">
        <v>54</v>
      </c>
      <c r="B46" s="307" t="s">
        <v>268</v>
      </c>
      <c r="C46" s="308"/>
      <c r="D46" s="113">
        <v>13.985924504158669</v>
      </c>
      <c r="E46" s="115">
        <v>1093</v>
      </c>
      <c r="F46" s="114">
        <v>1103</v>
      </c>
      <c r="G46" s="114">
        <v>1110</v>
      </c>
      <c r="H46" s="114">
        <v>1125</v>
      </c>
      <c r="I46" s="140">
        <v>1116</v>
      </c>
      <c r="J46" s="115">
        <v>-23</v>
      </c>
      <c r="K46" s="116">
        <v>-2.0609318996415769</v>
      </c>
    </row>
    <row r="47" spans="1:11" ht="14.1" customHeight="1" x14ac:dyDescent="0.2">
      <c r="A47" s="306">
        <v>61</v>
      </c>
      <c r="B47" s="307" t="s">
        <v>269</v>
      </c>
      <c r="C47" s="308"/>
      <c r="D47" s="113">
        <v>0.81893793985924501</v>
      </c>
      <c r="E47" s="115">
        <v>64</v>
      </c>
      <c r="F47" s="114">
        <v>66</v>
      </c>
      <c r="G47" s="114">
        <v>66</v>
      </c>
      <c r="H47" s="114">
        <v>64</v>
      </c>
      <c r="I47" s="140">
        <v>60</v>
      </c>
      <c r="J47" s="115">
        <v>4</v>
      </c>
      <c r="K47" s="116">
        <v>6.666666666666667</v>
      </c>
    </row>
    <row r="48" spans="1:11" ht="14.1" customHeight="1" x14ac:dyDescent="0.2">
      <c r="A48" s="306">
        <v>62</v>
      </c>
      <c r="B48" s="307" t="s">
        <v>270</v>
      </c>
      <c r="C48" s="308"/>
      <c r="D48" s="113">
        <v>9.7632757517594371</v>
      </c>
      <c r="E48" s="115">
        <v>763</v>
      </c>
      <c r="F48" s="114">
        <v>746</v>
      </c>
      <c r="G48" s="114">
        <v>759</v>
      </c>
      <c r="H48" s="114">
        <v>786</v>
      </c>
      <c r="I48" s="140">
        <v>748</v>
      </c>
      <c r="J48" s="115">
        <v>15</v>
      </c>
      <c r="K48" s="116">
        <v>2.0053475935828877</v>
      </c>
    </row>
    <row r="49" spans="1:11" ht="14.1" customHeight="1" x14ac:dyDescent="0.2">
      <c r="A49" s="306">
        <v>63</v>
      </c>
      <c r="B49" s="307" t="s">
        <v>271</v>
      </c>
      <c r="C49" s="308"/>
      <c r="D49" s="113">
        <v>8.0742162507997435</v>
      </c>
      <c r="E49" s="115">
        <v>631</v>
      </c>
      <c r="F49" s="114">
        <v>737</v>
      </c>
      <c r="G49" s="114">
        <v>750</v>
      </c>
      <c r="H49" s="114">
        <v>758</v>
      </c>
      <c r="I49" s="140">
        <v>702</v>
      </c>
      <c r="J49" s="115">
        <v>-71</v>
      </c>
      <c r="K49" s="116">
        <v>-10.113960113960115</v>
      </c>
    </row>
    <row r="50" spans="1:11" ht="14.1" customHeight="1" x14ac:dyDescent="0.2">
      <c r="A50" s="306" t="s">
        <v>272</v>
      </c>
      <c r="B50" s="307" t="s">
        <v>273</v>
      </c>
      <c r="C50" s="308"/>
      <c r="D50" s="113">
        <v>1.0236724248240563</v>
      </c>
      <c r="E50" s="115">
        <v>80</v>
      </c>
      <c r="F50" s="114">
        <v>82</v>
      </c>
      <c r="G50" s="114">
        <v>83</v>
      </c>
      <c r="H50" s="114">
        <v>90</v>
      </c>
      <c r="I50" s="140">
        <v>84</v>
      </c>
      <c r="J50" s="115">
        <v>-4</v>
      </c>
      <c r="K50" s="116">
        <v>-4.7619047619047619</v>
      </c>
    </row>
    <row r="51" spans="1:11" ht="14.1" customHeight="1" x14ac:dyDescent="0.2">
      <c r="A51" s="306" t="s">
        <v>274</v>
      </c>
      <c r="B51" s="307" t="s">
        <v>275</v>
      </c>
      <c r="C51" s="308"/>
      <c r="D51" s="113">
        <v>6.8714011516314777</v>
      </c>
      <c r="E51" s="115">
        <v>537</v>
      </c>
      <c r="F51" s="114">
        <v>639</v>
      </c>
      <c r="G51" s="114">
        <v>651</v>
      </c>
      <c r="H51" s="114">
        <v>649</v>
      </c>
      <c r="I51" s="140">
        <v>602</v>
      </c>
      <c r="J51" s="115">
        <v>-65</v>
      </c>
      <c r="K51" s="116">
        <v>-10.79734219269103</v>
      </c>
    </row>
    <row r="52" spans="1:11" ht="14.1" customHeight="1" x14ac:dyDescent="0.2">
      <c r="A52" s="306">
        <v>71</v>
      </c>
      <c r="B52" s="307" t="s">
        <v>276</v>
      </c>
      <c r="C52" s="308"/>
      <c r="D52" s="113">
        <v>12.770313499680102</v>
      </c>
      <c r="E52" s="115">
        <v>998</v>
      </c>
      <c r="F52" s="114">
        <v>1024</v>
      </c>
      <c r="G52" s="114">
        <v>1033</v>
      </c>
      <c r="H52" s="114">
        <v>1028</v>
      </c>
      <c r="I52" s="140">
        <v>1031</v>
      </c>
      <c r="J52" s="115">
        <v>-33</v>
      </c>
      <c r="K52" s="116">
        <v>-3.2007759456838021</v>
      </c>
    </row>
    <row r="53" spans="1:11" ht="14.1" customHeight="1" x14ac:dyDescent="0.2">
      <c r="A53" s="306" t="s">
        <v>277</v>
      </c>
      <c r="B53" s="307" t="s">
        <v>278</v>
      </c>
      <c r="C53" s="308"/>
      <c r="D53" s="113">
        <v>0.57581573896353166</v>
      </c>
      <c r="E53" s="115">
        <v>45</v>
      </c>
      <c r="F53" s="114">
        <v>46</v>
      </c>
      <c r="G53" s="114">
        <v>49</v>
      </c>
      <c r="H53" s="114">
        <v>50</v>
      </c>
      <c r="I53" s="140">
        <v>50</v>
      </c>
      <c r="J53" s="115">
        <v>-5</v>
      </c>
      <c r="K53" s="116">
        <v>-10</v>
      </c>
    </row>
    <row r="54" spans="1:11" ht="14.1" customHeight="1" x14ac:dyDescent="0.2">
      <c r="A54" s="306" t="s">
        <v>279</v>
      </c>
      <c r="B54" s="307" t="s">
        <v>280</v>
      </c>
      <c r="C54" s="308"/>
      <c r="D54" s="113">
        <v>11.465131158029431</v>
      </c>
      <c r="E54" s="115">
        <v>896</v>
      </c>
      <c r="F54" s="114">
        <v>914</v>
      </c>
      <c r="G54" s="114">
        <v>922</v>
      </c>
      <c r="H54" s="114">
        <v>921</v>
      </c>
      <c r="I54" s="140">
        <v>930</v>
      </c>
      <c r="J54" s="115">
        <v>-34</v>
      </c>
      <c r="K54" s="116">
        <v>-3.6559139784946235</v>
      </c>
    </row>
    <row r="55" spans="1:11" ht="14.1" customHeight="1" x14ac:dyDescent="0.2">
      <c r="A55" s="306">
        <v>72</v>
      </c>
      <c r="B55" s="307" t="s">
        <v>281</v>
      </c>
      <c r="C55" s="308"/>
      <c r="D55" s="113">
        <v>1.1004478566858604</v>
      </c>
      <c r="E55" s="115">
        <v>86</v>
      </c>
      <c r="F55" s="114">
        <v>79</v>
      </c>
      <c r="G55" s="114">
        <v>80</v>
      </c>
      <c r="H55" s="114">
        <v>73</v>
      </c>
      <c r="I55" s="140">
        <v>73</v>
      </c>
      <c r="J55" s="115">
        <v>13</v>
      </c>
      <c r="K55" s="116">
        <v>17.80821917808219</v>
      </c>
    </row>
    <row r="56" spans="1:11" ht="14.1" customHeight="1" x14ac:dyDescent="0.2">
      <c r="A56" s="306" t="s">
        <v>282</v>
      </c>
      <c r="B56" s="307" t="s">
        <v>283</v>
      </c>
      <c r="C56" s="308"/>
      <c r="D56" s="113">
        <v>0.10236724248240563</v>
      </c>
      <c r="E56" s="115">
        <v>8</v>
      </c>
      <c r="F56" s="114">
        <v>6</v>
      </c>
      <c r="G56" s="114">
        <v>6</v>
      </c>
      <c r="H56" s="114">
        <v>5</v>
      </c>
      <c r="I56" s="140">
        <v>5</v>
      </c>
      <c r="J56" s="115">
        <v>3</v>
      </c>
      <c r="K56" s="116">
        <v>60</v>
      </c>
    </row>
    <row r="57" spans="1:11" ht="14.1" customHeight="1" x14ac:dyDescent="0.2">
      <c r="A57" s="306" t="s">
        <v>284</v>
      </c>
      <c r="B57" s="307" t="s">
        <v>285</v>
      </c>
      <c r="C57" s="308"/>
      <c r="D57" s="113">
        <v>0.57581573896353166</v>
      </c>
      <c r="E57" s="115">
        <v>45</v>
      </c>
      <c r="F57" s="114">
        <v>40</v>
      </c>
      <c r="G57" s="114">
        <v>41</v>
      </c>
      <c r="H57" s="114">
        <v>35</v>
      </c>
      <c r="I57" s="140">
        <v>38</v>
      </c>
      <c r="J57" s="115">
        <v>7</v>
      </c>
      <c r="K57" s="116">
        <v>18.421052631578949</v>
      </c>
    </row>
    <row r="58" spans="1:11" ht="14.1" customHeight="1" x14ac:dyDescent="0.2">
      <c r="A58" s="306">
        <v>73</v>
      </c>
      <c r="B58" s="307" t="s">
        <v>286</v>
      </c>
      <c r="C58" s="308"/>
      <c r="D58" s="113">
        <v>1.2412028150991683</v>
      </c>
      <c r="E58" s="115">
        <v>97</v>
      </c>
      <c r="F58" s="114">
        <v>94</v>
      </c>
      <c r="G58" s="114">
        <v>99</v>
      </c>
      <c r="H58" s="114">
        <v>97</v>
      </c>
      <c r="I58" s="140">
        <v>88</v>
      </c>
      <c r="J58" s="115">
        <v>9</v>
      </c>
      <c r="K58" s="116">
        <v>10.227272727272727</v>
      </c>
    </row>
    <row r="59" spans="1:11" ht="14.1" customHeight="1" x14ac:dyDescent="0.2">
      <c r="A59" s="306" t="s">
        <v>287</v>
      </c>
      <c r="B59" s="307" t="s">
        <v>288</v>
      </c>
      <c r="C59" s="308"/>
      <c r="D59" s="113">
        <v>0.94689699296225205</v>
      </c>
      <c r="E59" s="115">
        <v>74</v>
      </c>
      <c r="F59" s="114">
        <v>70</v>
      </c>
      <c r="G59" s="114">
        <v>75</v>
      </c>
      <c r="H59" s="114">
        <v>74</v>
      </c>
      <c r="I59" s="140">
        <v>64</v>
      </c>
      <c r="J59" s="115">
        <v>10</v>
      </c>
      <c r="K59" s="116">
        <v>15.625</v>
      </c>
    </row>
    <row r="60" spans="1:11" ht="14.1" customHeight="1" x14ac:dyDescent="0.2">
      <c r="A60" s="306">
        <v>81</v>
      </c>
      <c r="B60" s="307" t="s">
        <v>289</v>
      </c>
      <c r="C60" s="308"/>
      <c r="D60" s="113">
        <v>3.3525271912987842</v>
      </c>
      <c r="E60" s="115">
        <v>262</v>
      </c>
      <c r="F60" s="114">
        <v>278</v>
      </c>
      <c r="G60" s="114">
        <v>287</v>
      </c>
      <c r="H60" s="114">
        <v>289</v>
      </c>
      <c r="I60" s="140">
        <v>285</v>
      </c>
      <c r="J60" s="115">
        <v>-23</v>
      </c>
      <c r="K60" s="116">
        <v>-8.0701754385964914</v>
      </c>
    </row>
    <row r="61" spans="1:11" ht="14.1" customHeight="1" x14ac:dyDescent="0.2">
      <c r="A61" s="306" t="s">
        <v>290</v>
      </c>
      <c r="B61" s="307" t="s">
        <v>291</v>
      </c>
      <c r="C61" s="308"/>
      <c r="D61" s="113">
        <v>1.6250799744081894</v>
      </c>
      <c r="E61" s="115">
        <v>127</v>
      </c>
      <c r="F61" s="114">
        <v>126</v>
      </c>
      <c r="G61" s="114">
        <v>126</v>
      </c>
      <c r="H61" s="114">
        <v>125</v>
      </c>
      <c r="I61" s="140">
        <v>123</v>
      </c>
      <c r="J61" s="115">
        <v>4</v>
      </c>
      <c r="K61" s="116">
        <v>3.2520325203252032</v>
      </c>
    </row>
    <row r="62" spans="1:11" ht="14.1" customHeight="1" x14ac:dyDescent="0.2">
      <c r="A62" s="306" t="s">
        <v>292</v>
      </c>
      <c r="B62" s="307" t="s">
        <v>293</v>
      </c>
      <c r="C62" s="308"/>
      <c r="D62" s="113">
        <v>0.34548944337811899</v>
      </c>
      <c r="E62" s="115">
        <v>27</v>
      </c>
      <c r="F62" s="114">
        <v>32</v>
      </c>
      <c r="G62" s="114">
        <v>38</v>
      </c>
      <c r="H62" s="114">
        <v>41</v>
      </c>
      <c r="I62" s="140">
        <v>42</v>
      </c>
      <c r="J62" s="115">
        <v>-15</v>
      </c>
      <c r="K62" s="116">
        <v>-35.714285714285715</v>
      </c>
    </row>
    <row r="63" spans="1:11" ht="14.1" customHeight="1" x14ac:dyDescent="0.2">
      <c r="A63" s="306"/>
      <c r="B63" s="307" t="s">
        <v>294</v>
      </c>
      <c r="C63" s="308"/>
      <c r="D63" s="113">
        <v>0.33269353806781832</v>
      </c>
      <c r="E63" s="115">
        <v>26</v>
      </c>
      <c r="F63" s="114">
        <v>31</v>
      </c>
      <c r="G63" s="114">
        <v>36</v>
      </c>
      <c r="H63" s="114">
        <v>39</v>
      </c>
      <c r="I63" s="140">
        <v>40</v>
      </c>
      <c r="J63" s="115">
        <v>-14</v>
      </c>
      <c r="K63" s="116">
        <v>-35</v>
      </c>
    </row>
    <row r="64" spans="1:11" ht="14.1" customHeight="1" x14ac:dyDescent="0.2">
      <c r="A64" s="306" t="s">
        <v>295</v>
      </c>
      <c r="B64" s="307" t="s">
        <v>296</v>
      </c>
      <c r="C64" s="308"/>
      <c r="D64" s="113">
        <v>7.6775431861804216E-2</v>
      </c>
      <c r="E64" s="115">
        <v>6</v>
      </c>
      <c r="F64" s="114">
        <v>6</v>
      </c>
      <c r="G64" s="114">
        <v>8</v>
      </c>
      <c r="H64" s="114">
        <v>8</v>
      </c>
      <c r="I64" s="140">
        <v>8</v>
      </c>
      <c r="J64" s="115">
        <v>-2</v>
      </c>
      <c r="K64" s="116">
        <v>-25</v>
      </c>
    </row>
    <row r="65" spans="1:11" ht="14.1" customHeight="1" x14ac:dyDescent="0.2">
      <c r="A65" s="306" t="s">
        <v>297</v>
      </c>
      <c r="B65" s="307" t="s">
        <v>298</v>
      </c>
      <c r="C65" s="308"/>
      <c r="D65" s="113">
        <v>0.88291746641074853</v>
      </c>
      <c r="E65" s="115">
        <v>69</v>
      </c>
      <c r="F65" s="114">
        <v>84</v>
      </c>
      <c r="G65" s="114">
        <v>83</v>
      </c>
      <c r="H65" s="114">
        <v>81</v>
      </c>
      <c r="I65" s="140">
        <v>78</v>
      </c>
      <c r="J65" s="115">
        <v>-9</v>
      </c>
      <c r="K65" s="116">
        <v>-11.538461538461538</v>
      </c>
    </row>
    <row r="66" spans="1:11" ht="14.1" customHeight="1" x14ac:dyDescent="0.2">
      <c r="A66" s="306">
        <v>82</v>
      </c>
      <c r="B66" s="307" t="s">
        <v>299</v>
      </c>
      <c r="C66" s="308"/>
      <c r="D66" s="113">
        <v>2.1113243761996161</v>
      </c>
      <c r="E66" s="115">
        <v>165</v>
      </c>
      <c r="F66" s="114">
        <v>174</v>
      </c>
      <c r="G66" s="114">
        <v>181</v>
      </c>
      <c r="H66" s="114">
        <v>177</v>
      </c>
      <c r="I66" s="140">
        <v>183</v>
      </c>
      <c r="J66" s="115">
        <v>-18</v>
      </c>
      <c r="K66" s="116">
        <v>-9.8360655737704921</v>
      </c>
    </row>
    <row r="67" spans="1:11" ht="14.1" customHeight="1" x14ac:dyDescent="0.2">
      <c r="A67" s="306" t="s">
        <v>300</v>
      </c>
      <c r="B67" s="307" t="s">
        <v>301</v>
      </c>
      <c r="C67" s="308"/>
      <c r="D67" s="113">
        <v>0.46065259117082535</v>
      </c>
      <c r="E67" s="115">
        <v>36</v>
      </c>
      <c r="F67" s="114">
        <v>33</v>
      </c>
      <c r="G67" s="114">
        <v>38</v>
      </c>
      <c r="H67" s="114">
        <v>37</v>
      </c>
      <c r="I67" s="140">
        <v>40</v>
      </c>
      <c r="J67" s="115">
        <v>-4</v>
      </c>
      <c r="K67" s="116">
        <v>-10</v>
      </c>
    </row>
    <row r="68" spans="1:11" ht="14.1" customHeight="1" x14ac:dyDescent="0.2">
      <c r="A68" s="306" t="s">
        <v>302</v>
      </c>
      <c r="B68" s="307" t="s">
        <v>303</v>
      </c>
      <c r="C68" s="308"/>
      <c r="D68" s="113">
        <v>1.1644273832373639</v>
      </c>
      <c r="E68" s="115">
        <v>91</v>
      </c>
      <c r="F68" s="114">
        <v>106</v>
      </c>
      <c r="G68" s="114">
        <v>103</v>
      </c>
      <c r="H68" s="114">
        <v>96</v>
      </c>
      <c r="I68" s="140">
        <v>100</v>
      </c>
      <c r="J68" s="115">
        <v>-9</v>
      </c>
      <c r="K68" s="116">
        <v>-9</v>
      </c>
    </row>
    <row r="69" spans="1:11" ht="14.1" customHeight="1" x14ac:dyDescent="0.2">
      <c r="A69" s="306">
        <v>83</v>
      </c>
      <c r="B69" s="307" t="s">
        <v>304</v>
      </c>
      <c r="C69" s="308"/>
      <c r="D69" s="113">
        <v>3.0966090850927701</v>
      </c>
      <c r="E69" s="115">
        <v>242</v>
      </c>
      <c r="F69" s="114">
        <v>232</v>
      </c>
      <c r="G69" s="114">
        <v>244</v>
      </c>
      <c r="H69" s="114">
        <v>234</v>
      </c>
      <c r="I69" s="140">
        <v>230</v>
      </c>
      <c r="J69" s="115">
        <v>12</v>
      </c>
      <c r="K69" s="116">
        <v>5.2173913043478262</v>
      </c>
    </row>
    <row r="70" spans="1:11" ht="14.1" customHeight="1" x14ac:dyDescent="0.2">
      <c r="A70" s="306" t="s">
        <v>305</v>
      </c>
      <c r="B70" s="307" t="s">
        <v>306</v>
      </c>
      <c r="C70" s="308"/>
      <c r="D70" s="113">
        <v>1.7786308381317979</v>
      </c>
      <c r="E70" s="115">
        <v>139</v>
      </c>
      <c r="F70" s="114">
        <v>131</v>
      </c>
      <c r="G70" s="114">
        <v>138</v>
      </c>
      <c r="H70" s="114">
        <v>129</v>
      </c>
      <c r="I70" s="140">
        <v>125</v>
      </c>
      <c r="J70" s="115">
        <v>14</v>
      </c>
      <c r="K70" s="116">
        <v>11.2</v>
      </c>
    </row>
    <row r="71" spans="1:11" ht="14.1" customHeight="1" x14ac:dyDescent="0.2">
      <c r="A71" s="306"/>
      <c r="B71" s="307" t="s">
        <v>307</v>
      </c>
      <c r="C71" s="308"/>
      <c r="D71" s="113">
        <v>0.71657069737683943</v>
      </c>
      <c r="E71" s="115">
        <v>56</v>
      </c>
      <c r="F71" s="114">
        <v>52</v>
      </c>
      <c r="G71" s="114">
        <v>56</v>
      </c>
      <c r="H71" s="114">
        <v>52</v>
      </c>
      <c r="I71" s="140">
        <v>50</v>
      </c>
      <c r="J71" s="115">
        <v>6</v>
      </c>
      <c r="K71" s="116">
        <v>12</v>
      </c>
    </row>
    <row r="72" spans="1:11" ht="14.1" customHeight="1" x14ac:dyDescent="0.2">
      <c r="A72" s="306">
        <v>84</v>
      </c>
      <c r="B72" s="307" t="s">
        <v>308</v>
      </c>
      <c r="C72" s="308"/>
      <c r="D72" s="113">
        <v>1.4843250159948815</v>
      </c>
      <c r="E72" s="115">
        <v>116</v>
      </c>
      <c r="F72" s="114">
        <v>123</v>
      </c>
      <c r="G72" s="114">
        <v>125</v>
      </c>
      <c r="H72" s="114">
        <v>88</v>
      </c>
      <c r="I72" s="140">
        <v>96</v>
      </c>
      <c r="J72" s="115">
        <v>20</v>
      </c>
      <c r="K72" s="116">
        <v>20.833333333333332</v>
      </c>
    </row>
    <row r="73" spans="1:11" ht="14.1" customHeight="1" x14ac:dyDescent="0.2">
      <c r="A73" s="306" t="s">
        <v>309</v>
      </c>
      <c r="B73" s="307" t="s">
        <v>310</v>
      </c>
      <c r="C73" s="308"/>
      <c r="D73" s="113">
        <v>0.25591810620601407</v>
      </c>
      <c r="E73" s="115">
        <v>20</v>
      </c>
      <c r="F73" s="114">
        <v>21</v>
      </c>
      <c r="G73" s="114">
        <v>18</v>
      </c>
      <c r="H73" s="114">
        <v>12</v>
      </c>
      <c r="I73" s="140">
        <v>11</v>
      </c>
      <c r="J73" s="115">
        <v>9</v>
      </c>
      <c r="K73" s="116">
        <v>81.818181818181813</v>
      </c>
    </row>
    <row r="74" spans="1:11" ht="14.1" customHeight="1" x14ac:dyDescent="0.2">
      <c r="A74" s="306" t="s">
        <v>311</v>
      </c>
      <c r="B74" s="307" t="s">
        <v>312</v>
      </c>
      <c r="C74" s="308"/>
      <c r="D74" s="113">
        <v>6.3979526551503518E-2</v>
      </c>
      <c r="E74" s="115">
        <v>5</v>
      </c>
      <c r="F74" s="114">
        <v>3</v>
      </c>
      <c r="G74" s="114">
        <v>3</v>
      </c>
      <c r="H74" s="114">
        <v>3</v>
      </c>
      <c r="I74" s="140">
        <v>3</v>
      </c>
      <c r="J74" s="115">
        <v>2</v>
      </c>
      <c r="K74" s="116">
        <v>66.666666666666671</v>
      </c>
    </row>
    <row r="75" spans="1:11" ht="14.1" customHeight="1" x14ac:dyDescent="0.2">
      <c r="A75" s="306" t="s">
        <v>313</v>
      </c>
      <c r="B75" s="307" t="s">
        <v>314</v>
      </c>
      <c r="C75" s="308"/>
      <c r="D75" s="113">
        <v>8.9571337172104928E-2</v>
      </c>
      <c r="E75" s="115">
        <v>7</v>
      </c>
      <c r="F75" s="114">
        <v>8</v>
      </c>
      <c r="G75" s="114">
        <v>7</v>
      </c>
      <c r="H75" s="114">
        <v>3</v>
      </c>
      <c r="I75" s="140">
        <v>3</v>
      </c>
      <c r="J75" s="115">
        <v>4</v>
      </c>
      <c r="K75" s="116">
        <v>133.33333333333334</v>
      </c>
    </row>
    <row r="76" spans="1:11" ht="14.1" customHeight="1" x14ac:dyDescent="0.2">
      <c r="A76" s="306">
        <v>91</v>
      </c>
      <c r="B76" s="307" t="s">
        <v>315</v>
      </c>
      <c r="C76" s="308"/>
      <c r="D76" s="113" t="s">
        <v>513</v>
      </c>
      <c r="E76" s="115" t="s">
        <v>513</v>
      </c>
      <c r="F76" s="114" t="s">
        <v>513</v>
      </c>
      <c r="G76" s="114">
        <v>0</v>
      </c>
      <c r="H76" s="114" t="s">
        <v>513</v>
      </c>
      <c r="I76" s="140" t="s">
        <v>513</v>
      </c>
      <c r="J76" s="115" t="s">
        <v>513</v>
      </c>
      <c r="K76" s="116" t="s">
        <v>513</v>
      </c>
    </row>
    <row r="77" spans="1:11" ht="14.1" customHeight="1" x14ac:dyDescent="0.2">
      <c r="A77" s="306">
        <v>92</v>
      </c>
      <c r="B77" s="307" t="s">
        <v>316</v>
      </c>
      <c r="C77" s="308"/>
      <c r="D77" s="113">
        <v>0.21753039027511195</v>
      </c>
      <c r="E77" s="115">
        <v>17</v>
      </c>
      <c r="F77" s="114">
        <v>16</v>
      </c>
      <c r="G77" s="114">
        <v>15</v>
      </c>
      <c r="H77" s="114">
        <v>14</v>
      </c>
      <c r="I77" s="140">
        <v>14</v>
      </c>
      <c r="J77" s="115">
        <v>3</v>
      </c>
      <c r="K77" s="116">
        <v>21.428571428571427</v>
      </c>
    </row>
    <row r="78" spans="1:11" ht="14.1" customHeight="1" x14ac:dyDescent="0.2">
      <c r="A78" s="306">
        <v>93</v>
      </c>
      <c r="B78" s="307" t="s">
        <v>317</v>
      </c>
      <c r="C78" s="308"/>
      <c r="D78" s="113">
        <v>8.9571337172104928E-2</v>
      </c>
      <c r="E78" s="115">
        <v>7</v>
      </c>
      <c r="F78" s="114">
        <v>9</v>
      </c>
      <c r="G78" s="114">
        <v>10</v>
      </c>
      <c r="H78" s="114">
        <v>10</v>
      </c>
      <c r="I78" s="140">
        <v>10</v>
      </c>
      <c r="J78" s="115">
        <v>-3</v>
      </c>
      <c r="K78" s="116">
        <v>-30</v>
      </c>
    </row>
    <row r="79" spans="1:11" ht="14.1" customHeight="1" x14ac:dyDescent="0.2">
      <c r="A79" s="306">
        <v>94</v>
      </c>
      <c r="B79" s="307" t="s">
        <v>318</v>
      </c>
      <c r="C79" s="308"/>
      <c r="D79" s="113">
        <v>0.28150991682661547</v>
      </c>
      <c r="E79" s="115">
        <v>22</v>
      </c>
      <c r="F79" s="114">
        <v>26</v>
      </c>
      <c r="G79" s="114">
        <v>27</v>
      </c>
      <c r="H79" s="114">
        <v>25</v>
      </c>
      <c r="I79" s="140">
        <v>25</v>
      </c>
      <c r="J79" s="115">
        <v>-3</v>
      </c>
      <c r="K79" s="116">
        <v>-12</v>
      </c>
    </row>
    <row r="80" spans="1:11" ht="14.1" customHeight="1" x14ac:dyDescent="0.2">
      <c r="A80" s="306" t="s">
        <v>319</v>
      </c>
      <c r="B80" s="307" t="s">
        <v>320</v>
      </c>
      <c r="C80" s="308"/>
      <c r="D80" s="113" t="s">
        <v>513</v>
      </c>
      <c r="E80" s="115" t="s">
        <v>513</v>
      </c>
      <c r="F80" s="114" t="s">
        <v>513</v>
      </c>
      <c r="G80" s="114">
        <v>6</v>
      </c>
      <c r="H80" s="114">
        <v>0</v>
      </c>
      <c r="I80" s="140">
        <v>3</v>
      </c>
      <c r="J80" s="115" t="s">
        <v>513</v>
      </c>
      <c r="K80" s="116" t="s">
        <v>513</v>
      </c>
    </row>
    <row r="81" spans="1:11" ht="14.1" customHeight="1" x14ac:dyDescent="0.2">
      <c r="A81" s="310" t="s">
        <v>321</v>
      </c>
      <c r="B81" s="311" t="s">
        <v>333</v>
      </c>
      <c r="C81" s="312"/>
      <c r="D81" s="125">
        <v>4.4145873320537428</v>
      </c>
      <c r="E81" s="143">
        <v>345</v>
      </c>
      <c r="F81" s="144">
        <v>364</v>
      </c>
      <c r="G81" s="144">
        <v>360</v>
      </c>
      <c r="H81" s="144">
        <v>383</v>
      </c>
      <c r="I81" s="145">
        <v>374</v>
      </c>
      <c r="J81" s="143">
        <v>-29</v>
      </c>
      <c r="K81" s="146">
        <v>-7.7540106951871657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2095</v>
      </c>
      <c r="G12" s="536">
        <v>1475</v>
      </c>
      <c r="H12" s="536">
        <v>2740</v>
      </c>
      <c r="I12" s="536">
        <v>1766</v>
      </c>
      <c r="J12" s="537">
        <v>1820</v>
      </c>
      <c r="K12" s="538">
        <v>275</v>
      </c>
      <c r="L12" s="349">
        <v>15.109890109890109</v>
      </c>
    </row>
    <row r="13" spans="1:17" s="110" customFormat="1" ht="15" customHeight="1" x14ac:dyDescent="0.2">
      <c r="A13" s="350" t="s">
        <v>344</v>
      </c>
      <c r="B13" s="351" t="s">
        <v>345</v>
      </c>
      <c r="C13" s="347"/>
      <c r="D13" s="347"/>
      <c r="E13" s="348"/>
      <c r="F13" s="536">
        <v>1196</v>
      </c>
      <c r="G13" s="536">
        <v>802</v>
      </c>
      <c r="H13" s="536">
        <v>1451</v>
      </c>
      <c r="I13" s="536">
        <v>1038</v>
      </c>
      <c r="J13" s="537">
        <v>1061</v>
      </c>
      <c r="K13" s="538">
        <v>135</v>
      </c>
      <c r="L13" s="349">
        <v>12.723845428840717</v>
      </c>
    </row>
    <row r="14" spans="1:17" s="110" customFormat="1" ht="22.5" customHeight="1" x14ac:dyDescent="0.2">
      <c r="A14" s="350"/>
      <c r="B14" s="351" t="s">
        <v>346</v>
      </c>
      <c r="C14" s="347"/>
      <c r="D14" s="347"/>
      <c r="E14" s="348"/>
      <c r="F14" s="536">
        <v>899</v>
      </c>
      <c r="G14" s="536">
        <v>673</v>
      </c>
      <c r="H14" s="536">
        <v>1289</v>
      </c>
      <c r="I14" s="536">
        <v>728</v>
      </c>
      <c r="J14" s="537">
        <v>759</v>
      </c>
      <c r="K14" s="538">
        <v>140</v>
      </c>
      <c r="L14" s="349">
        <v>18.445322793148879</v>
      </c>
    </row>
    <row r="15" spans="1:17" s="110" customFormat="1" ht="15" customHeight="1" x14ac:dyDescent="0.2">
      <c r="A15" s="350" t="s">
        <v>347</v>
      </c>
      <c r="B15" s="351" t="s">
        <v>108</v>
      </c>
      <c r="C15" s="347"/>
      <c r="D15" s="347"/>
      <c r="E15" s="348"/>
      <c r="F15" s="536">
        <v>400</v>
      </c>
      <c r="G15" s="536">
        <v>287</v>
      </c>
      <c r="H15" s="536">
        <v>971</v>
      </c>
      <c r="I15" s="536">
        <v>421</v>
      </c>
      <c r="J15" s="537">
        <v>366</v>
      </c>
      <c r="K15" s="538">
        <v>34</v>
      </c>
      <c r="L15" s="349">
        <v>9.2896174863387984</v>
      </c>
    </row>
    <row r="16" spans="1:17" s="110" customFormat="1" ht="15" customHeight="1" x14ac:dyDescent="0.2">
      <c r="A16" s="350"/>
      <c r="B16" s="351" t="s">
        <v>109</v>
      </c>
      <c r="C16" s="347"/>
      <c r="D16" s="347"/>
      <c r="E16" s="348"/>
      <c r="F16" s="536">
        <v>1440</v>
      </c>
      <c r="G16" s="536">
        <v>1028</v>
      </c>
      <c r="H16" s="536">
        <v>1522</v>
      </c>
      <c r="I16" s="536">
        <v>1158</v>
      </c>
      <c r="J16" s="537">
        <v>1235</v>
      </c>
      <c r="K16" s="538">
        <v>205</v>
      </c>
      <c r="L16" s="349">
        <v>16.599190283400809</v>
      </c>
    </row>
    <row r="17" spans="1:12" s="110" customFormat="1" ht="15" customHeight="1" x14ac:dyDescent="0.2">
      <c r="A17" s="350"/>
      <c r="B17" s="351" t="s">
        <v>110</v>
      </c>
      <c r="C17" s="347"/>
      <c r="D17" s="347"/>
      <c r="E17" s="348"/>
      <c r="F17" s="536">
        <v>234</v>
      </c>
      <c r="G17" s="536">
        <v>140</v>
      </c>
      <c r="H17" s="536">
        <v>195</v>
      </c>
      <c r="I17" s="536">
        <v>162</v>
      </c>
      <c r="J17" s="537">
        <v>189</v>
      </c>
      <c r="K17" s="538">
        <v>45</v>
      </c>
      <c r="L17" s="349">
        <v>23.80952380952381</v>
      </c>
    </row>
    <row r="18" spans="1:12" s="110" customFormat="1" ht="15" customHeight="1" x14ac:dyDescent="0.2">
      <c r="A18" s="350"/>
      <c r="B18" s="351" t="s">
        <v>111</v>
      </c>
      <c r="C18" s="347"/>
      <c r="D18" s="347"/>
      <c r="E18" s="348"/>
      <c r="F18" s="536">
        <v>21</v>
      </c>
      <c r="G18" s="536">
        <v>20</v>
      </c>
      <c r="H18" s="536">
        <v>52</v>
      </c>
      <c r="I18" s="536">
        <v>25</v>
      </c>
      <c r="J18" s="537">
        <v>30</v>
      </c>
      <c r="K18" s="538">
        <v>-9</v>
      </c>
      <c r="L18" s="349">
        <v>-30</v>
      </c>
    </row>
    <row r="19" spans="1:12" s="110" customFormat="1" ht="15" customHeight="1" x14ac:dyDescent="0.2">
      <c r="A19" s="118" t="s">
        <v>113</v>
      </c>
      <c r="B19" s="119" t="s">
        <v>181</v>
      </c>
      <c r="C19" s="347"/>
      <c r="D19" s="347"/>
      <c r="E19" s="348"/>
      <c r="F19" s="536">
        <v>1359</v>
      </c>
      <c r="G19" s="536">
        <v>903</v>
      </c>
      <c r="H19" s="536">
        <v>1888</v>
      </c>
      <c r="I19" s="536">
        <v>1148</v>
      </c>
      <c r="J19" s="537">
        <v>1156</v>
      </c>
      <c r="K19" s="538">
        <v>203</v>
      </c>
      <c r="L19" s="349">
        <v>17.560553633217992</v>
      </c>
    </row>
    <row r="20" spans="1:12" s="110" customFormat="1" ht="15" customHeight="1" x14ac:dyDescent="0.2">
      <c r="A20" s="118"/>
      <c r="B20" s="119" t="s">
        <v>182</v>
      </c>
      <c r="C20" s="347"/>
      <c r="D20" s="347"/>
      <c r="E20" s="348"/>
      <c r="F20" s="536">
        <v>736</v>
      </c>
      <c r="G20" s="536">
        <v>572</v>
      </c>
      <c r="H20" s="536">
        <v>852</v>
      </c>
      <c r="I20" s="536">
        <v>618</v>
      </c>
      <c r="J20" s="537">
        <v>664</v>
      </c>
      <c r="K20" s="538">
        <v>72</v>
      </c>
      <c r="L20" s="349">
        <v>10.843373493975903</v>
      </c>
    </row>
    <row r="21" spans="1:12" s="110" customFormat="1" ht="15" customHeight="1" x14ac:dyDescent="0.2">
      <c r="A21" s="118" t="s">
        <v>113</v>
      </c>
      <c r="B21" s="119" t="s">
        <v>116</v>
      </c>
      <c r="C21" s="347"/>
      <c r="D21" s="347"/>
      <c r="E21" s="348"/>
      <c r="F21" s="536">
        <v>1587</v>
      </c>
      <c r="G21" s="536">
        <v>1074</v>
      </c>
      <c r="H21" s="536">
        <v>2177</v>
      </c>
      <c r="I21" s="536">
        <v>1327</v>
      </c>
      <c r="J21" s="537">
        <v>1372</v>
      </c>
      <c r="K21" s="538">
        <v>215</v>
      </c>
      <c r="L21" s="349">
        <v>15.670553935860058</v>
      </c>
    </row>
    <row r="22" spans="1:12" s="110" customFormat="1" ht="15" customHeight="1" x14ac:dyDescent="0.2">
      <c r="A22" s="118"/>
      <c r="B22" s="119" t="s">
        <v>117</v>
      </c>
      <c r="C22" s="347"/>
      <c r="D22" s="347"/>
      <c r="E22" s="348"/>
      <c r="F22" s="536">
        <v>506</v>
      </c>
      <c r="G22" s="536">
        <v>398</v>
      </c>
      <c r="H22" s="536">
        <v>559</v>
      </c>
      <c r="I22" s="536">
        <v>439</v>
      </c>
      <c r="J22" s="537">
        <v>446</v>
      </c>
      <c r="K22" s="538">
        <v>60</v>
      </c>
      <c r="L22" s="349">
        <v>13.452914798206278</v>
      </c>
    </row>
    <row r="23" spans="1:12" s="110" customFormat="1" ht="15" customHeight="1" x14ac:dyDescent="0.2">
      <c r="A23" s="352" t="s">
        <v>347</v>
      </c>
      <c r="B23" s="353" t="s">
        <v>193</v>
      </c>
      <c r="C23" s="354"/>
      <c r="D23" s="354"/>
      <c r="E23" s="355"/>
      <c r="F23" s="539">
        <v>76</v>
      </c>
      <c r="G23" s="539">
        <v>61</v>
      </c>
      <c r="H23" s="539">
        <v>579</v>
      </c>
      <c r="I23" s="539">
        <v>38</v>
      </c>
      <c r="J23" s="540">
        <v>34</v>
      </c>
      <c r="K23" s="541">
        <v>42</v>
      </c>
      <c r="L23" s="356">
        <v>123.52941176470588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33.299999999999997</v>
      </c>
      <c r="G25" s="542">
        <v>38.4</v>
      </c>
      <c r="H25" s="542">
        <v>38.799999999999997</v>
      </c>
      <c r="I25" s="542">
        <v>38.200000000000003</v>
      </c>
      <c r="J25" s="542">
        <v>35.299999999999997</v>
      </c>
      <c r="K25" s="543" t="s">
        <v>349</v>
      </c>
      <c r="L25" s="364">
        <v>-2</v>
      </c>
    </row>
    <row r="26" spans="1:12" s="110" customFormat="1" ht="15" customHeight="1" x14ac:dyDescent="0.2">
      <c r="A26" s="365" t="s">
        <v>105</v>
      </c>
      <c r="B26" s="366" t="s">
        <v>345</v>
      </c>
      <c r="C26" s="362"/>
      <c r="D26" s="362"/>
      <c r="E26" s="363"/>
      <c r="F26" s="542">
        <v>31.4</v>
      </c>
      <c r="G26" s="542">
        <v>34.799999999999997</v>
      </c>
      <c r="H26" s="542">
        <v>35</v>
      </c>
      <c r="I26" s="542">
        <v>37.1</v>
      </c>
      <c r="J26" s="544">
        <v>32.1</v>
      </c>
      <c r="K26" s="543" t="s">
        <v>349</v>
      </c>
      <c r="L26" s="364">
        <v>-0.70000000000000284</v>
      </c>
    </row>
    <row r="27" spans="1:12" s="110" customFormat="1" ht="15" customHeight="1" x14ac:dyDescent="0.2">
      <c r="A27" s="365"/>
      <c r="B27" s="366" t="s">
        <v>346</v>
      </c>
      <c r="C27" s="362"/>
      <c r="D27" s="362"/>
      <c r="E27" s="363"/>
      <c r="F27" s="542">
        <v>35.9</v>
      </c>
      <c r="G27" s="542">
        <v>42.9</v>
      </c>
      <c r="H27" s="542">
        <v>43.1</v>
      </c>
      <c r="I27" s="542">
        <v>39.700000000000003</v>
      </c>
      <c r="J27" s="542">
        <v>39.6</v>
      </c>
      <c r="K27" s="543" t="s">
        <v>349</v>
      </c>
      <c r="L27" s="364">
        <v>-3.7000000000000028</v>
      </c>
    </row>
    <row r="28" spans="1:12" s="110" customFormat="1" ht="15" customHeight="1" x14ac:dyDescent="0.2">
      <c r="A28" s="365" t="s">
        <v>113</v>
      </c>
      <c r="B28" s="366" t="s">
        <v>108</v>
      </c>
      <c r="C28" s="362"/>
      <c r="D28" s="362"/>
      <c r="E28" s="363"/>
      <c r="F28" s="542">
        <v>43.5</v>
      </c>
      <c r="G28" s="542">
        <v>44.7</v>
      </c>
      <c r="H28" s="542">
        <v>43.2</v>
      </c>
      <c r="I28" s="542">
        <v>52.7</v>
      </c>
      <c r="J28" s="542">
        <v>44.6</v>
      </c>
      <c r="K28" s="543" t="s">
        <v>349</v>
      </c>
      <c r="L28" s="364">
        <v>-1.1000000000000014</v>
      </c>
    </row>
    <row r="29" spans="1:12" s="110" customFormat="1" ht="11.25" x14ac:dyDescent="0.2">
      <c r="A29" s="365"/>
      <c r="B29" s="366" t="s">
        <v>109</v>
      </c>
      <c r="C29" s="362"/>
      <c r="D29" s="362"/>
      <c r="E29" s="363"/>
      <c r="F29" s="542">
        <v>32.799999999999997</v>
      </c>
      <c r="G29" s="542">
        <v>38.4</v>
      </c>
      <c r="H29" s="542">
        <v>36.200000000000003</v>
      </c>
      <c r="I29" s="542">
        <v>34</v>
      </c>
      <c r="J29" s="544">
        <v>33.1</v>
      </c>
      <c r="K29" s="543" t="s">
        <v>349</v>
      </c>
      <c r="L29" s="364">
        <v>-0.30000000000000426</v>
      </c>
    </row>
    <row r="30" spans="1:12" s="110" customFormat="1" ht="15" customHeight="1" x14ac:dyDescent="0.2">
      <c r="A30" s="365"/>
      <c r="B30" s="366" t="s">
        <v>110</v>
      </c>
      <c r="C30" s="362"/>
      <c r="D30" s="362"/>
      <c r="E30" s="363"/>
      <c r="F30" s="542">
        <v>23.5</v>
      </c>
      <c r="G30" s="542">
        <v>28.6</v>
      </c>
      <c r="H30" s="542">
        <v>38.9</v>
      </c>
      <c r="I30" s="542">
        <v>30.2</v>
      </c>
      <c r="J30" s="542">
        <v>33.9</v>
      </c>
      <c r="K30" s="543" t="s">
        <v>349</v>
      </c>
      <c r="L30" s="364">
        <v>-10.399999999999999</v>
      </c>
    </row>
    <row r="31" spans="1:12" s="110" customFormat="1" ht="15" customHeight="1" x14ac:dyDescent="0.2">
      <c r="A31" s="365"/>
      <c r="B31" s="366" t="s">
        <v>111</v>
      </c>
      <c r="C31" s="362"/>
      <c r="D31" s="362"/>
      <c r="E31" s="363"/>
      <c r="F31" s="542">
        <v>19</v>
      </c>
      <c r="G31" s="542">
        <v>40</v>
      </c>
      <c r="H31" s="542">
        <v>73.099999999999994</v>
      </c>
      <c r="I31" s="542">
        <v>64</v>
      </c>
      <c r="J31" s="542">
        <v>26.7</v>
      </c>
      <c r="K31" s="543" t="s">
        <v>349</v>
      </c>
      <c r="L31" s="364">
        <v>-7.6999999999999993</v>
      </c>
    </row>
    <row r="32" spans="1:12" s="110" customFormat="1" ht="15" customHeight="1" x14ac:dyDescent="0.2">
      <c r="A32" s="367" t="s">
        <v>113</v>
      </c>
      <c r="B32" s="368" t="s">
        <v>181</v>
      </c>
      <c r="C32" s="362"/>
      <c r="D32" s="362"/>
      <c r="E32" s="363"/>
      <c r="F32" s="542">
        <v>32.700000000000003</v>
      </c>
      <c r="G32" s="542">
        <v>38.5</v>
      </c>
      <c r="H32" s="542">
        <v>35.4</v>
      </c>
      <c r="I32" s="542">
        <v>38.4</v>
      </c>
      <c r="J32" s="544">
        <v>34.1</v>
      </c>
      <c r="K32" s="543" t="s">
        <v>349</v>
      </c>
      <c r="L32" s="364">
        <v>-1.3999999999999986</v>
      </c>
    </row>
    <row r="33" spans="1:12" s="110" customFormat="1" ht="15" customHeight="1" x14ac:dyDescent="0.2">
      <c r="A33" s="367"/>
      <c r="B33" s="368" t="s">
        <v>182</v>
      </c>
      <c r="C33" s="362"/>
      <c r="D33" s="362"/>
      <c r="E33" s="363"/>
      <c r="F33" s="542">
        <v>34.5</v>
      </c>
      <c r="G33" s="542">
        <v>38.299999999999997</v>
      </c>
      <c r="H33" s="542">
        <v>44</v>
      </c>
      <c r="I33" s="542">
        <v>37.6</v>
      </c>
      <c r="J33" s="542">
        <v>37.200000000000003</v>
      </c>
      <c r="K33" s="543" t="s">
        <v>349</v>
      </c>
      <c r="L33" s="364">
        <v>-2.7000000000000028</v>
      </c>
    </row>
    <row r="34" spans="1:12" s="369" customFormat="1" ht="15" customHeight="1" x14ac:dyDescent="0.2">
      <c r="A34" s="367" t="s">
        <v>113</v>
      </c>
      <c r="B34" s="368" t="s">
        <v>116</v>
      </c>
      <c r="C34" s="362"/>
      <c r="D34" s="362"/>
      <c r="E34" s="363"/>
      <c r="F34" s="542">
        <v>32.1</v>
      </c>
      <c r="G34" s="542">
        <v>38.299999999999997</v>
      </c>
      <c r="H34" s="542">
        <v>39.5</v>
      </c>
      <c r="I34" s="542">
        <v>39.299999999999997</v>
      </c>
      <c r="J34" s="542">
        <v>36.299999999999997</v>
      </c>
      <c r="K34" s="543" t="s">
        <v>349</v>
      </c>
      <c r="L34" s="364">
        <v>-4.1999999999999957</v>
      </c>
    </row>
    <row r="35" spans="1:12" s="369" customFormat="1" ht="11.25" x14ac:dyDescent="0.2">
      <c r="A35" s="370"/>
      <c r="B35" s="371" t="s">
        <v>117</v>
      </c>
      <c r="C35" s="372"/>
      <c r="D35" s="372"/>
      <c r="E35" s="373"/>
      <c r="F35" s="545">
        <v>37.1</v>
      </c>
      <c r="G35" s="545">
        <v>39.1</v>
      </c>
      <c r="H35" s="545">
        <v>36.799999999999997</v>
      </c>
      <c r="I35" s="545">
        <v>34.9</v>
      </c>
      <c r="J35" s="546">
        <v>32.200000000000003</v>
      </c>
      <c r="K35" s="547" t="s">
        <v>349</v>
      </c>
      <c r="L35" s="374">
        <v>4.8999999999999986</v>
      </c>
    </row>
    <row r="36" spans="1:12" s="369" customFormat="1" ht="15.95" customHeight="1" x14ac:dyDescent="0.2">
      <c r="A36" s="375" t="s">
        <v>350</v>
      </c>
      <c r="B36" s="376"/>
      <c r="C36" s="377"/>
      <c r="D36" s="376"/>
      <c r="E36" s="378"/>
      <c r="F36" s="548">
        <v>2008</v>
      </c>
      <c r="G36" s="548">
        <v>1402</v>
      </c>
      <c r="H36" s="548">
        <v>2082</v>
      </c>
      <c r="I36" s="548">
        <v>1709</v>
      </c>
      <c r="J36" s="548">
        <v>1781</v>
      </c>
      <c r="K36" s="549">
        <v>227</v>
      </c>
      <c r="L36" s="380">
        <v>12.74564851207187</v>
      </c>
    </row>
    <row r="37" spans="1:12" s="369" customFormat="1" ht="15.95" customHeight="1" x14ac:dyDescent="0.2">
      <c r="A37" s="381"/>
      <c r="B37" s="382" t="s">
        <v>113</v>
      </c>
      <c r="C37" s="382" t="s">
        <v>351</v>
      </c>
      <c r="D37" s="382"/>
      <c r="E37" s="383"/>
      <c r="F37" s="548">
        <v>669</v>
      </c>
      <c r="G37" s="548">
        <v>539</v>
      </c>
      <c r="H37" s="548">
        <v>808</v>
      </c>
      <c r="I37" s="548">
        <v>652</v>
      </c>
      <c r="J37" s="548">
        <v>628</v>
      </c>
      <c r="K37" s="549">
        <v>41</v>
      </c>
      <c r="L37" s="380">
        <v>6.5286624203821653</v>
      </c>
    </row>
    <row r="38" spans="1:12" s="369" customFormat="1" ht="15.95" customHeight="1" x14ac:dyDescent="0.2">
      <c r="A38" s="381"/>
      <c r="B38" s="384" t="s">
        <v>105</v>
      </c>
      <c r="C38" s="384" t="s">
        <v>106</v>
      </c>
      <c r="D38" s="385"/>
      <c r="E38" s="383"/>
      <c r="F38" s="548">
        <v>1149</v>
      </c>
      <c r="G38" s="548">
        <v>765</v>
      </c>
      <c r="H38" s="548">
        <v>1105</v>
      </c>
      <c r="I38" s="548">
        <v>1003</v>
      </c>
      <c r="J38" s="550">
        <v>1036</v>
      </c>
      <c r="K38" s="549">
        <v>113</v>
      </c>
      <c r="L38" s="380">
        <v>10.907335907335908</v>
      </c>
    </row>
    <row r="39" spans="1:12" s="369" customFormat="1" ht="15.95" customHeight="1" x14ac:dyDescent="0.2">
      <c r="A39" s="381"/>
      <c r="B39" s="385"/>
      <c r="C39" s="382" t="s">
        <v>352</v>
      </c>
      <c r="D39" s="385"/>
      <c r="E39" s="383"/>
      <c r="F39" s="548">
        <v>361</v>
      </c>
      <c r="G39" s="548">
        <v>266</v>
      </c>
      <c r="H39" s="548">
        <v>387</v>
      </c>
      <c r="I39" s="548">
        <v>372</v>
      </c>
      <c r="J39" s="548">
        <v>333</v>
      </c>
      <c r="K39" s="549">
        <v>28</v>
      </c>
      <c r="L39" s="380">
        <v>8.408408408408409</v>
      </c>
    </row>
    <row r="40" spans="1:12" s="369" customFormat="1" ht="15.95" customHeight="1" x14ac:dyDescent="0.2">
      <c r="A40" s="381"/>
      <c r="B40" s="384"/>
      <c r="C40" s="384" t="s">
        <v>107</v>
      </c>
      <c r="D40" s="385"/>
      <c r="E40" s="383"/>
      <c r="F40" s="548">
        <v>859</v>
      </c>
      <c r="G40" s="548">
        <v>637</v>
      </c>
      <c r="H40" s="548">
        <v>977</v>
      </c>
      <c r="I40" s="548">
        <v>706</v>
      </c>
      <c r="J40" s="548">
        <v>745</v>
      </c>
      <c r="K40" s="549">
        <v>114</v>
      </c>
      <c r="L40" s="380">
        <v>15.302013422818792</v>
      </c>
    </row>
    <row r="41" spans="1:12" s="369" customFormat="1" ht="24" customHeight="1" x14ac:dyDescent="0.2">
      <c r="A41" s="381"/>
      <c r="B41" s="385"/>
      <c r="C41" s="382" t="s">
        <v>352</v>
      </c>
      <c r="D41" s="385"/>
      <c r="E41" s="383"/>
      <c r="F41" s="548">
        <v>308</v>
      </c>
      <c r="G41" s="548">
        <v>273</v>
      </c>
      <c r="H41" s="548">
        <v>421</v>
      </c>
      <c r="I41" s="548">
        <v>280</v>
      </c>
      <c r="J41" s="550">
        <v>295</v>
      </c>
      <c r="K41" s="549">
        <v>13</v>
      </c>
      <c r="L41" s="380">
        <v>4.406779661016949</v>
      </c>
    </row>
    <row r="42" spans="1:12" s="110" customFormat="1" ht="15" customHeight="1" x14ac:dyDescent="0.2">
      <c r="A42" s="381"/>
      <c r="B42" s="384" t="s">
        <v>113</v>
      </c>
      <c r="C42" s="384" t="s">
        <v>353</v>
      </c>
      <c r="D42" s="385"/>
      <c r="E42" s="383"/>
      <c r="F42" s="548">
        <v>322</v>
      </c>
      <c r="G42" s="548">
        <v>226</v>
      </c>
      <c r="H42" s="548">
        <v>419</v>
      </c>
      <c r="I42" s="548">
        <v>374</v>
      </c>
      <c r="J42" s="548">
        <v>334</v>
      </c>
      <c r="K42" s="549">
        <v>-12</v>
      </c>
      <c r="L42" s="380">
        <v>-3.5928143712574849</v>
      </c>
    </row>
    <row r="43" spans="1:12" s="110" customFormat="1" ht="15" customHeight="1" x14ac:dyDescent="0.2">
      <c r="A43" s="381"/>
      <c r="B43" s="385"/>
      <c r="C43" s="382" t="s">
        <v>352</v>
      </c>
      <c r="D43" s="385"/>
      <c r="E43" s="383"/>
      <c r="F43" s="548">
        <v>140</v>
      </c>
      <c r="G43" s="548">
        <v>101</v>
      </c>
      <c r="H43" s="548">
        <v>181</v>
      </c>
      <c r="I43" s="548">
        <v>197</v>
      </c>
      <c r="J43" s="548">
        <v>149</v>
      </c>
      <c r="K43" s="549">
        <v>-9</v>
      </c>
      <c r="L43" s="380">
        <v>-6.0402684563758386</v>
      </c>
    </row>
    <row r="44" spans="1:12" s="110" customFormat="1" ht="15" customHeight="1" x14ac:dyDescent="0.2">
      <c r="A44" s="381"/>
      <c r="B44" s="384"/>
      <c r="C44" s="366" t="s">
        <v>109</v>
      </c>
      <c r="D44" s="385"/>
      <c r="E44" s="383"/>
      <c r="F44" s="548">
        <v>1431</v>
      </c>
      <c r="G44" s="548">
        <v>1016</v>
      </c>
      <c r="H44" s="548">
        <v>1418</v>
      </c>
      <c r="I44" s="548">
        <v>1148</v>
      </c>
      <c r="J44" s="550">
        <v>1228</v>
      </c>
      <c r="K44" s="549">
        <v>203</v>
      </c>
      <c r="L44" s="380">
        <v>16.530944625407166</v>
      </c>
    </row>
    <row r="45" spans="1:12" s="110" customFormat="1" ht="15" customHeight="1" x14ac:dyDescent="0.2">
      <c r="A45" s="381"/>
      <c r="B45" s="385"/>
      <c r="C45" s="382" t="s">
        <v>352</v>
      </c>
      <c r="D45" s="385"/>
      <c r="E45" s="383"/>
      <c r="F45" s="548">
        <v>470</v>
      </c>
      <c r="G45" s="548">
        <v>390</v>
      </c>
      <c r="H45" s="548">
        <v>514</v>
      </c>
      <c r="I45" s="548">
        <v>390</v>
      </c>
      <c r="J45" s="548">
        <v>407</v>
      </c>
      <c r="K45" s="549">
        <v>63</v>
      </c>
      <c r="L45" s="380">
        <v>15.47911547911548</v>
      </c>
    </row>
    <row r="46" spans="1:12" s="110" customFormat="1" ht="15" customHeight="1" x14ac:dyDescent="0.2">
      <c r="A46" s="381"/>
      <c r="B46" s="384"/>
      <c r="C46" s="366" t="s">
        <v>110</v>
      </c>
      <c r="D46" s="385"/>
      <c r="E46" s="383"/>
      <c r="F46" s="548">
        <v>234</v>
      </c>
      <c r="G46" s="548">
        <v>140</v>
      </c>
      <c r="H46" s="548">
        <v>193</v>
      </c>
      <c r="I46" s="548">
        <v>162</v>
      </c>
      <c r="J46" s="548">
        <v>189</v>
      </c>
      <c r="K46" s="549">
        <v>45</v>
      </c>
      <c r="L46" s="380">
        <v>23.80952380952381</v>
      </c>
    </row>
    <row r="47" spans="1:12" s="110" customFormat="1" ht="15" customHeight="1" x14ac:dyDescent="0.2">
      <c r="A47" s="381"/>
      <c r="B47" s="385"/>
      <c r="C47" s="382" t="s">
        <v>352</v>
      </c>
      <c r="D47" s="385"/>
      <c r="E47" s="383"/>
      <c r="F47" s="548">
        <v>55</v>
      </c>
      <c r="G47" s="548">
        <v>40</v>
      </c>
      <c r="H47" s="548">
        <v>75</v>
      </c>
      <c r="I47" s="548">
        <v>49</v>
      </c>
      <c r="J47" s="550">
        <v>64</v>
      </c>
      <c r="K47" s="549">
        <v>-9</v>
      </c>
      <c r="L47" s="380">
        <v>-14.0625</v>
      </c>
    </row>
    <row r="48" spans="1:12" s="110" customFormat="1" ht="15" customHeight="1" x14ac:dyDescent="0.2">
      <c r="A48" s="381"/>
      <c r="B48" s="385"/>
      <c r="C48" s="366" t="s">
        <v>111</v>
      </c>
      <c r="D48" s="386"/>
      <c r="E48" s="387"/>
      <c r="F48" s="548">
        <v>21</v>
      </c>
      <c r="G48" s="548">
        <v>20</v>
      </c>
      <c r="H48" s="548">
        <v>52</v>
      </c>
      <c r="I48" s="548">
        <v>25</v>
      </c>
      <c r="J48" s="548">
        <v>30</v>
      </c>
      <c r="K48" s="549">
        <v>-9</v>
      </c>
      <c r="L48" s="380">
        <v>-30</v>
      </c>
    </row>
    <row r="49" spans="1:12" s="110" customFormat="1" ht="15" customHeight="1" x14ac:dyDescent="0.2">
      <c r="A49" s="381"/>
      <c r="B49" s="385"/>
      <c r="C49" s="382" t="s">
        <v>352</v>
      </c>
      <c r="D49" s="385"/>
      <c r="E49" s="383"/>
      <c r="F49" s="548">
        <v>4</v>
      </c>
      <c r="G49" s="548">
        <v>8</v>
      </c>
      <c r="H49" s="548">
        <v>38</v>
      </c>
      <c r="I49" s="548">
        <v>16</v>
      </c>
      <c r="J49" s="548">
        <v>8</v>
      </c>
      <c r="K49" s="549">
        <v>-4</v>
      </c>
      <c r="L49" s="380">
        <v>-50</v>
      </c>
    </row>
    <row r="50" spans="1:12" s="110" customFormat="1" ht="15" customHeight="1" x14ac:dyDescent="0.2">
      <c r="A50" s="381"/>
      <c r="B50" s="384" t="s">
        <v>113</v>
      </c>
      <c r="C50" s="382" t="s">
        <v>181</v>
      </c>
      <c r="D50" s="385"/>
      <c r="E50" s="383"/>
      <c r="F50" s="548">
        <v>1274</v>
      </c>
      <c r="G50" s="548">
        <v>833</v>
      </c>
      <c r="H50" s="548">
        <v>1252</v>
      </c>
      <c r="I50" s="548">
        <v>1095</v>
      </c>
      <c r="J50" s="550">
        <v>1119</v>
      </c>
      <c r="K50" s="549">
        <v>155</v>
      </c>
      <c r="L50" s="380">
        <v>13.85165326184093</v>
      </c>
    </row>
    <row r="51" spans="1:12" s="110" customFormat="1" ht="15" customHeight="1" x14ac:dyDescent="0.2">
      <c r="A51" s="381"/>
      <c r="B51" s="385"/>
      <c r="C51" s="382" t="s">
        <v>352</v>
      </c>
      <c r="D51" s="385"/>
      <c r="E51" s="383"/>
      <c r="F51" s="548">
        <v>416</v>
      </c>
      <c r="G51" s="548">
        <v>321</v>
      </c>
      <c r="H51" s="548">
        <v>443</v>
      </c>
      <c r="I51" s="548">
        <v>421</v>
      </c>
      <c r="J51" s="548">
        <v>382</v>
      </c>
      <c r="K51" s="549">
        <v>34</v>
      </c>
      <c r="L51" s="380">
        <v>8.9005235602094235</v>
      </c>
    </row>
    <row r="52" spans="1:12" s="110" customFormat="1" ht="15" customHeight="1" x14ac:dyDescent="0.2">
      <c r="A52" s="381"/>
      <c r="B52" s="384"/>
      <c r="C52" s="382" t="s">
        <v>182</v>
      </c>
      <c r="D52" s="385"/>
      <c r="E52" s="383"/>
      <c r="F52" s="548">
        <v>734</v>
      </c>
      <c r="G52" s="548">
        <v>569</v>
      </c>
      <c r="H52" s="548">
        <v>830</v>
      </c>
      <c r="I52" s="548">
        <v>614</v>
      </c>
      <c r="J52" s="548">
        <v>662</v>
      </c>
      <c r="K52" s="549">
        <v>72</v>
      </c>
      <c r="L52" s="380">
        <v>10.876132930513595</v>
      </c>
    </row>
    <row r="53" spans="1:12" s="269" customFormat="1" ht="11.25" customHeight="1" x14ac:dyDescent="0.2">
      <c r="A53" s="381"/>
      <c r="B53" s="385"/>
      <c r="C53" s="382" t="s">
        <v>352</v>
      </c>
      <c r="D53" s="385"/>
      <c r="E53" s="383"/>
      <c r="F53" s="548">
        <v>253</v>
      </c>
      <c r="G53" s="548">
        <v>218</v>
      </c>
      <c r="H53" s="548">
        <v>365</v>
      </c>
      <c r="I53" s="548">
        <v>231</v>
      </c>
      <c r="J53" s="550">
        <v>246</v>
      </c>
      <c r="K53" s="549">
        <v>7</v>
      </c>
      <c r="L53" s="380">
        <v>2.845528455284553</v>
      </c>
    </row>
    <row r="54" spans="1:12" s="151" customFormat="1" ht="12.75" customHeight="1" x14ac:dyDescent="0.2">
      <c r="A54" s="381"/>
      <c r="B54" s="384" t="s">
        <v>113</v>
      </c>
      <c r="C54" s="384" t="s">
        <v>116</v>
      </c>
      <c r="D54" s="385"/>
      <c r="E54" s="383"/>
      <c r="F54" s="548">
        <v>1510</v>
      </c>
      <c r="G54" s="548">
        <v>1008</v>
      </c>
      <c r="H54" s="548">
        <v>1575</v>
      </c>
      <c r="I54" s="548">
        <v>1273</v>
      </c>
      <c r="J54" s="548">
        <v>1338</v>
      </c>
      <c r="K54" s="549">
        <v>172</v>
      </c>
      <c r="L54" s="380">
        <v>12.855007473841555</v>
      </c>
    </row>
    <row r="55" spans="1:12" ht="11.25" x14ac:dyDescent="0.2">
      <c r="A55" s="381"/>
      <c r="B55" s="385"/>
      <c r="C55" s="382" t="s">
        <v>352</v>
      </c>
      <c r="D55" s="385"/>
      <c r="E55" s="383"/>
      <c r="F55" s="548">
        <v>485</v>
      </c>
      <c r="G55" s="548">
        <v>386</v>
      </c>
      <c r="H55" s="548">
        <v>622</v>
      </c>
      <c r="I55" s="548">
        <v>500</v>
      </c>
      <c r="J55" s="548">
        <v>486</v>
      </c>
      <c r="K55" s="549">
        <v>-1</v>
      </c>
      <c r="L55" s="380">
        <v>-0.20576131687242799</v>
      </c>
    </row>
    <row r="56" spans="1:12" ht="14.25" customHeight="1" x14ac:dyDescent="0.2">
      <c r="A56" s="381"/>
      <c r="B56" s="385"/>
      <c r="C56" s="384" t="s">
        <v>117</v>
      </c>
      <c r="D56" s="385"/>
      <c r="E56" s="383"/>
      <c r="F56" s="548">
        <v>496</v>
      </c>
      <c r="G56" s="548">
        <v>391</v>
      </c>
      <c r="H56" s="548">
        <v>503</v>
      </c>
      <c r="I56" s="548">
        <v>436</v>
      </c>
      <c r="J56" s="548">
        <v>441</v>
      </c>
      <c r="K56" s="549">
        <v>55</v>
      </c>
      <c r="L56" s="380">
        <v>12.471655328798185</v>
      </c>
    </row>
    <row r="57" spans="1:12" ht="18.75" customHeight="1" x14ac:dyDescent="0.2">
      <c r="A57" s="388"/>
      <c r="B57" s="389"/>
      <c r="C57" s="390" t="s">
        <v>352</v>
      </c>
      <c r="D57" s="389"/>
      <c r="E57" s="391"/>
      <c r="F57" s="551">
        <v>184</v>
      </c>
      <c r="G57" s="552">
        <v>153</v>
      </c>
      <c r="H57" s="552">
        <v>185</v>
      </c>
      <c r="I57" s="552">
        <v>152</v>
      </c>
      <c r="J57" s="552">
        <v>142</v>
      </c>
      <c r="K57" s="553">
        <f t="shared" ref="K57" si="0">IF(OR(F57=".",J57=".")=TRUE,".",IF(OR(F57="*",J57="*")=TRUE,"*",IF(AND(F57="-",J57="-")=TRUE,"-",IF(AND(ISNUMBER(J57),ISNUMBER(F57))=TRUE,IF(F57-J57=0,0,F57-J57),IF(ISNUMBER(F57)=TRUE,F57,-J57)))))</f>
        <v>42</v>
      </c>
      <c r="L57" s="392">
        <f t="shared" ref="L57" si="1">IF(K57 =".",".",IF(K57 ="*","*",IF(K57="-","-",IF(K57=0,0,IF(OR(J57="-",J57=".",F57="-",F57=".")=TRUE,"X",IF(J57=0,"0,0",IF(ABS(K57*100/J57)&gt;250,".X",(K57*100/J57))))))))</f>
        <v>29.577464788732396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2095</v>
      </c>
      <c r="E11" s="114">
        <v>1475</v>
      </c>
      <c r="F11" s="114">
        <v>2740</v>
      </c>
      <c r="G11" s="114">
        <v>1766</v>
      </c>
      <c r="H11" s="140">
        <v>1820</v>
      </c>
      <c r="I11" s="115">
        <v>275</v>
      </c>
      <c r="J11" s="116">
        <v>15.109890109890109</v>
      </c>
    </row>
    <row r="12" spans="1:15" s="110" customFormat="1" ht="24.95" customHeight="1" x14ac:dyDescent="0.2">
      <c r="A12" s="193" t="s">
        <v>132</v>
      </c>
      <c r="B12" s="194" t="s">
        <v>133</v>
      </c>
      <c r="C12" s="113" t="s">
        <v>513</v>
      </c>
      <c r="D12" s="115" t="s">
        <v>513</v>
      </c>
      <c r="E12" s="114" t="s">
        <v>513</v>
      </c>
      <c r="F12" s="114" t="s">
        <v>513</v>
      </c>
      <c r="G12" s="114">
        <v>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73</v>
      </c>
      <c r="H13" s="140" t="s">
        <v>513</v>
      </c>
      <c r="I13" s="115" t="s">
        <v>513</v>
      </c>
      <c r="J13" s="116" t="s">
        <v>513</v>
      </c>
    </row>
    <row r="14" spans="1:15" s="287" customFormat="1" ht="24.95" customHeight="1" x14ac:dyDescent="0.2">
      <c r="A14" s="193" t="s">
        <v>215</v>
      </c>
      <c r="B14" s="199" t="s">
        <v>137</v>
      </c>
      <c r="C14" s="113">
        <v>13.031026252983294</v>
      </c>
      <c r="D14" s="115">
        <v>273</v>
      </c>
      <c r="E14" s="114">
        <v>146</v>
      </c>
      <c r="F14" s="114">
        <v>266</v>
      </c>
      <c r="G14" s="114">
        <v>145</v>
      </c>
      <c r="H14" s="140">
        <v>179</v>
      </c>
      <c r="I14" s="115">
        <v>94</v>
      </c>
      <c r="J14" s="116">
        <v>52.513966480446925</v>
      </c>
      <c r="K14" s="110"/>
      <c r="L14" s="110"/>
      <c r="M14" s="110"/>
      <c r="N14" s="110"/>
      <c r="O14" s="110"/>
    </row>
    <row r="15" spans="1:15" s="110" customFormat="1" ht="24.95" customHeight="1" x14ac:dyDescent="0.2">
      <c r="A15" s="193" t="s">
        <v>216</v>
      </c>
      <c r="B15" s="199" t="s">
        <v>217</v>
      </c>
      <c r="C15" s="113">
        <v>2.100238663484487</v>
      </c>
      <c r="D15" s="115">
        <v>44</v>
      </c>
      <c r="E15" s="114">
        <v>19</v>
      </c>
      <c r="F15" s="114">
        <v>25</v>
      </c>
      <c r="G15" s="114">
        <v>9</v>
      </c>
      <c r="H15" s="140">
        <v>18</v>
      </c>
      <c r="I15" s="115">
        <v>26</v>
      </c>
      <c r="J15" s="116">
        <v>144.44444444444446</v>
      </c>
    </row>
    <row r="16" spans="1:15" s="287" customFormat="1" ht="24.95" customHeight="1" x14ac:dyDescent="0.2">
      <c r="A16" s="193" t="s">
        <v>218</v>
      </c>
      <c r="B16" s="199" t="s">
        <v>141</v>
      </c>
      <c r="C16" s="113">
        <v>5.4415274463007162</v>
      </c>
      <c r="D16" s="115">
        <v>114</v>
      </c>
      <c r="E16" s="114">
        <v>55</v>
      </c>
      <c r="F16" s="114">
        <v>140</v>
      </c>
      <c r="G16" s="114">
        <v>60</v>
      </c>
      <c r="H16" s="140">
        <v>85</v>
      </c>
      <c r="I16" s="115">
        <v>29</v>
      </c>
      <c r="J16" s="116">
        <v>34.117647058823529</v>
      </c>
      <c r="K16" s="110"/>
      <c r="L16" s="110"/>
      <c r="M16" s="110"/>
      <c r="N16" s="110"/>
      <c r="O16" s="110"/>
    </row>
    <row r="17" spans="1:15" s="110" customFormat="1" ht="24.95" customHeight="1" x14ac:dyDescent="0.2">
      <c r="A17" s="193" t="s">
        <v>142</v>
      </c>
      <c r="B17" s="199" t="s">
        <v>220</v>
      </c>
      <c r="C17" s="113">
        <v>5.4892601431980905</v>
      </c>
      <c r="D17" s="115">
        <v>115</v>
      </c>
      <c r="E17" s="114">
        <v>72</v>
      </c>
      <c r="F17" s="114">
        <v>101</v>
      </c>
      <c r="G17" s="114">
        <v>76</v>
      </c>
      <c r="H17" s="140">
        <v>76</v>
      </c>
      <c r="I17" s="115">
        <v>39</v>
      </c>
      <c r="J17" s="116">
        <v>51.315789473684212</v>
      </c>
    </row>
    <row r="18" spans="1:15" s="287" customFormat="1" ht="24.95" customHeight="1" x14ac:dyDescent="0.2">
      <c r="A18" s="201" t="s">
        <v>144</v>
      </c>
      <c r="B18" s="202" t="s">
        <v>145</v>
      </c>
      <c r="C18" s="113">
        <v>11.551312649164677</v>
      </c>
      <c r="D18" s="115">
        <v>242</v>
      </c>
      <c r="E18" s="114">
        <v>126</v>
      </c>
      <c r="F18" s="114">
        <v>354</v>
      </c>
      <c r="G18" s="114">
        <v>240</v>
      </c>
      <c r="H18" s="140">
        <v>240</v>
      </c>
      <c r="I18" s="115">
        <v>2</v>
      </c>
      <c r="J18" s="116">
        <v>0.83333333333333337</v>
      </c>
      <c r="K18" s="110"/>
      <c r="L18" s="110"/>
      <c r="M18" s="110"/>
      <c r="N18" s="110"/>
      <c r="O18" s="110"/>
    </row>
    <row r="19" spans="1:15" s="110" customFormat="1" ht="24.95" customHeight="1" x14ac:dyDescent="0.2">
      <c r="A19" s="193" t="s">
        <v>146</v>
      </c>
      <c r="B19" s="199" t="s">
        <v>147</v>
      </c>
      <c r="C19" s="113">
        <v>12.840095465393794</v>
      </c>
      <c r="D19" s="115">
        <v>269</v>
      </c>
      <c r="E19" s="114">
        <v>216</v>
      </c>
      <c r="F19" s="114">
        <v>403</v>
      </c>
      <c r="G19" s="114">
        <v>237</v>
      </c>
      <c r="H19" s="140">
        <v>237</v>
      </c>
      <c r="I19" s="115">
        <v>32</v>
      </c>
      <c r="J19" s="116">
        <v>13.502109704641351</v>
      </c>
    </row>
    <row r="20" spans="1:15" s="287" customFormat="1" ht="24.95" customHeight="1" x14ac:dyDescent="0.2">
      <c r="A20" s="193" t="s">
        <v>148</v>
      </c>
      <c r="B20" s="199" t="s">
        <v>149</v>
      </c>
      <c r="C20" s="113">
        <v>8.735083532219571</v>
      </c>
      <c r="D20" s="115">
        <v>183</v>
      </c>
      <c r="E20" s="114">
        <v>181</v>
      </c>
      <c r="F20" s="114">
        <v>261</v>
      </c>
      <c r="G20" s="114">
        <v>186</v>
      </c>
      <c r="H20" s="140">
        <v>186</v>
      </c>
      <c r="I20" s="115">
        <v>-3</v>
      </c>
      <c r="J20" s="116">
        <v>-1.6129032258064515</v>
      </c>
      <c r="K20" s="110"/>
      <c r="L20" s="110"/>
      <c r="M20" s="110"/>
      <c r="N20" s="110"/>
      <c r="O20" s="110"/>
    </row>
    <row r="21" spans="1:15" s="110" customFormat="1" ht="24.95" customHeight="1" x14ac:dyDescent="0.2">
      <c r="A21" s="201" t="s">
        <v>150</v>
      </c>
      <c r="B21" s="202" t="s">
        <v>151</v>
      </c>
      <c r="C21" s="113">
        <v>5.2028639618138426</v>
      </c>
      <c r="D21" s="115">
        <v>109</v>
      </c>
      <c r="E21" s="114">
        <v>105</v>
      </c>
      <c r="F21" s="114">
        <v>132</v>
      </c>
      <c r="G21" s="114">
        <v>119</v>
      </c>
      <c r="H21" s="140">
        <v>124</v>
      </c>
      <c r="I21" s="115">
        <v>-15</v>
      </c>
      <c r="J21" s="116">
        <v>-12.096774193548388</v>
      </c>
    </row>
    <row r="22" spans="1:15" s="110" customFormat="1" ht="24.95" customHeight="1" x14ac:dyDescent="0.2">
      <c r="A22" s="201" t="s">
        <v>152</v>
      </c>
      <c r="B22" s="199" t="s">
        <v>153</v>
      </c>
      <c r="C22" s="113">
        <v>2.0525059665871122</v>
      </c>
      <c r="D22" s="115">
        <v>43</v>
      </c>
      <c r="E22" s="114">
        <v>32</v>
      </c>
      <c r="F22" s="114">
        <v>38</v>
      </c>
      <c r="G22" s="114">
        <v>26</v>
      </c>
      <c r="H22" s="140">
        <v>34</v>
      </c>
      <c r="I22" s="115">
        <v>9</v>
      </c>
      <c r="J22" s="116">
        <v>26.470588235294116</v>
      </c>
    </row>
    <row r="23" spans="1:15" s="110" customFormat="1" ht="24.95" customHeight="1" x14ac:dyDescent="0.2">
      <c r="A23" s="193" t="s">
        <v>154</v>
      </c>
      <c r="B23" s="199" t="s">
        <v>155</v>
      </c>
      <c r="C23" s="113" t="s">
        <v>513</v>
      </c>
      <c r="D23" s="115" t="s">
        <v>513</v>
      </c>
      <c r="E23" s="114" t="s">
        <v>513</v>
      </c>
      <c r="F23" s="114" t="s">
        <v>513</v>
      </c>
      <c r="G23" s="114">
        <v>16</v>
      </c>
      <c r="H23" s="140" t="s">
        <v>513</v>
      </c>
      <c r="I23" s="115" t="s">
        <v>513</v>
      </c>
      <c r="J23" s="116" t="s">
        <v>513</v>
      </c>
    </row>
    <row r="24" spans="1:15" s="110" customFormat="1" ht="24.95" customHeight="1" x14ac:dyDescent="0.2">
      <c r="A24" s="193" t="s">
        <v>156</v>
      </c>
      <c r="B24" s="199" t="s">
        <v>221</v>
      </c>
      <c r="C24" s="113">
        <v>2.9116945107398569</v>
      </c>
      <c r="D24" s="115">
        <v>61</v>
      </c>
      <c r="E24" s="114">
        <v>47</v>
      </c>
      <c r="F24" s="114">
        <v>74</v>
      </c>
      <c r="G24" s="114">
        <v>66</v>
      </c>
      <c r="H24" s="140">
        <v>65</v>
      </c>
      <c r="I24" s="115">
        <v>-4</v>
      </c>
      <c r="J24" s="116">
        <v>-6.1538461538461542</v>
      </c>
    </row>
    <row r="25" spans="1:15" s="110" customFormat="1" ht="24.95" customHeight="1" x14ac:dyDescent="0.2">
      <c r="A25" s="193" t="s">
        <v>222</v>
      </c>
      <c r="B25" s="204" t="s">
        <v>159</v>
      </c>
      <c r="C25" s="113">
        <v>6.2529832935560856</v>
      </c>
      <c r="D25" s="115">
        <v>131</v>
      </c>
      <c r="E25" s="114">
        <v>61</v>
      </c>
      <c r="F25" s="114">
        <v>105</v>
      </c>
      <c r="G25" s="114">
        <v>89</v>
      </c>
      <c r="H25" s="140">
        <v>101</v>
      </c>
      <c r="I25" s="115">
        <v>30</v>
      </c>
      <c r="J25" s="116">
        <v>29.702970297029704</v>
      </c>
    </row>
    <row r="26" spans="1:15" s="110" customFormat="1" ht="24.95" customHeight="1" x14ac:dyDescent="0.2">
      <c r="A26" s="201">
        <v>782.78300000000002</v>
      </c>
      <c r="B26" s="203" t="s">
        <v>160</v>
      </c>
      <c r="C26" s="113" t="s">
        <v>513</v>
      </c>
      <c r="D26" s="115" t="s">
        <v>513</v>
      </c>
      <c r="E26" s="114" t="s">
        <v>513</v>
      </c>
      <c r="F26" s="114" t="s">
        <v>513</v>
      </c>
      <c r="G26" s="114">
        <v>28</v>
      </c>
      <c r="H26" s="140" t="s">
        <v>513</v>
      </c>
      <c r="I26" s="115" t="s">
        <v>513</v>
      </c>
      <c r="J26" s="116" t="s">
        <v>513</v>
      </c>
    </row>
    <row r="27" spans="1:15" s="110" customFormat="1" ht="24.95" customHeight="1" x14ac:dyDescent="0.2">
      <c r="A27" s="193" t="s">
        <v>161</v>
      </c>
      <c r="B27" s="199" t="s">
        <v>162</v>
      </c>
      <c r="C27" s="113">
        <v>8.1622911694510734</v>
      </c>
      <c r="D27" s="115">
        <v>171</v>
      </c>
      <c r="E27" s="114">
        <v>98</v>
      </c>
      <c r="F27" s="114">
        <v>180</v>
      </c>
      <c r="G27" s="114">
        <v>137</v>
      </c>
      <c r="H27" s="140">
        <v>90</v>
      </c>
      <c r="I27" s="115">
        <v>81</v>
      </c>
      <c r="J27" s="116">
        <v>90</v>
      </c>
    </row>
    <row r="28" spans="1:15" s="110" customFormat="1" ht="24.95" customHeight="1" x14ac:dyDescent="0.2">
      <c r="A28" s="193" t="s">
        <v>163</v>
      </c>
      <c r="B28" s="199" t="s">
        <v>164</v>
      </c>
      <c r="C28" s="113">
        <v>4.5823389021479715</v>
      </c>
      <c r="D28" s="115">
        <v>96</v>
      </c>
      <c r="E28" s="114">
        <v>84</v>
      </c>
      <c r="F28" s="114">
        <v>194</v>
      </c>
      <c r="G28" s="114">
        <v>100</v>
      </c>
      <c r="H28" s="140">
        <v>79</v>
      </c>
      <c r="I28" s="115">
        <v>17</v>
      </c>
      <c r="J28" s="116">
        <v>21.518987341772153</v>
      </c>
    </row>
    <row r="29" spans="1:15" s="110" customFormat="1" ht="24.95" customHeight="1" x14ac:dyDescent="0.2">
      <c r="A29" s="193">
        <v>86</v>
      </c>
      <c r="B29" s="199" t="s">
        <v>165</v>
      </c>
      <c r="C29" s="113">
        <v>7.1599045346062056</v>
      </c>
      <c r="D29" s="115">
        <v>150</v>
      </c>
      <c r="E29" s="114">
        <v>79</v>
      </c>
      <c r="F29" s="114">
        <v>193</v>
      </c>
      <c r="G29" s="114">
        <v>84</v>
      </c>
      <c r="H29" s="140">
        <v>88</v>
      </c>
      <c r="I29" s="115">
        <v>62</v>
      </c>
      <c r="J29" s="116">
        <v>70.454545454545453</v>
      </c>
    </row>
    <row r="30" spans="1:15" s="110" customFormat="1" ht="24.95" customHeight="1" x14ac:dyDescent="0.2">
      <c r="A30" s="193">
        <v>87.88</v>
      </c>
      <c r="B30" s="204" t="s">
        <v>166</v>
      </c>
      <c r="C30" s="113">
        <v>6.5871121718377088</v>
      </c>
      <c r="D30" s="115">
        <v>138</v>
      </c>
      <c r="E30" s="114">
        <v>119</v>
      </c>
      <c r="F30" s="114">
        <v>262</v>
      </c>
      <c r="G30" s="114">
        <v>110</v>
      </c>
      <c r="H30" s="140">
        <v>152</v>
      </c>
      <c r="I30" s="115">
        <v>-14</v>
      </c>
      <c r="J30" s="116">
        <v>-9.2105263157894743</v>
      </c>
    </row>
    <row r="31" spans="1:15" s="110" customFormat="1" ht="24.95" customHeight="1" x14ac:dyDescent="0.2">
      <c r="A31" s="193" t="s">
        <v>167</v>
      </c>
      <c r="B31" s="199" t="s">
        <v>168</v>
      </c>
      <c r="C31" s="113">
        <v>5.6801909307875897</v>
      </c>
      <c r="D31" s="115">
        <v>119</v>
      </c>
      <c r="E31" s="114">
        <v>104</v>
      </c>
      <c r="F31" s="114">
        <v>150</v>
      </c>
      <c r="G31" s="114">
        <v>97</v>
      </c>
      <c r="H31" s="140">
        <v>93</v>
      </c>
      <c r="I31" s="115">
        <v>26</v>
      </c>
      <c r="J31" s="116">
        <v>27.956989247311828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458</v>
      </c>
      <c r="H35" s="140" t="s">
        <v>513</v>
      </c>
      <c r="I35" s="115" t="s">
        <v>513</v>
      </c>
      <c r="J35" s="116" t="s">
        <v>513</v>
      </c>
    </row>
    <row r="36" spans="1:10" s="110" customFormat="1" ht="24.95" customHeight="1" x14ac:dyDescent="0.2">
      <c r="A36" s="294" t="s">
        <v>173</v>
      </c>
      <c r="B36" s="295" t="s">
        <v>174</v>
      </c>
      <c r="C36" s="125">
        <v>72.553699284009554</v>
      </c>
      <c r="D36" s="143">
        <v>1520</v>
      </c>
      <c r="E36" s="144">
        <v>1158</v>
      </c>
      <c r="F36" s="144">
        <v>2035</v>
      </c>
      <c r="G36" s="144">
        <v>1295</v>
      </c>
      <c r="H36" s="145">
        <v>1347</v>
      </c>
      <c r="I36" s="143">
        <v>173</v>
      </c>
      <c r="J36" s="146">
        <v>12.843355605048256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2095</v>
      </c>
      <c r="F11" s="264">
        <v>1475</v>
      </c>
      <c r="G11" s="264">
        <v>2740</v>
      </c>
      <c r="H11" s="264">
        <v>1766</v>
      </c>
      <c r="I11" s="265">
        <v>1820</v>
      </c>
      <c r="J11" s="263">
        <v>275</v>
      </c>
      <c r="K11" s="266">
        <v>15.109890109890109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23.341288782816228</v>
      </c>
      <c r="E13" s="115">
        <v>489</v>
      </c>
      <c r="F13" s="114">
        <v>411</v>
      </c>
      <c r="G13" s="114">
        <v>589</v>
      </c>
      <c r="H13" s="114">
        <v>526</v>
      </c>
      <c r="I13" s="140">
        <v>498</v>
      </c>
      <c r="J13" s="115">
        <v>-9</v>
      </c>
      <c r="K13" s="116">
        <v>-1.8072289156626506</v>
      </c>
    </row>
    <row r="14" spans="1:15" ht="15.95" customHeight="1" x14ac:dyDescent="0.2">
      <c r="A14" s="306" t="s">
        <v>230</v>
      </c>
      <c r="B14" s="307"/>
      <c r="C14" s="308"/>
      <c r="D14" s="113">
        <v>61.193317422434369</v>
      </c>
      <c r="E14" s="115">
        <v>1282</v>
      </c>
      <c r="F14" s="114">
        <v>880</v>
      </c>
      <c r="G14" s="114">
        <v>1764</v>
      </c>
      <c r="H14" s="114">
        <v>1014</v>
      </c>
      <c r="I14" s="140">
        <v>1072</v>
      </c>
      <c r="J14" s="115">
        <v>210</v>
      </c>
      <c r="K14" s="116">
        <v>19.589552238805972</v>
      </c>
    </row>
    <row r="15" spans="1:15" ht="15.95" customHeight="1" x14ac:dyDescent="0.2">
      <c r="A15" s="306" t="s">
        <v>231</v>
      </c>
      <c r="B15" s="307"/>
      <c r="C15" s="308"/>
      <c r="D15" s="113">
        <v>6.778042959427208</v>
      </c>
      <c r="E15" s="115">
        <v>142</v>
      </c>
      <c r="F15" s="114">
        <v>74</v>
      </c>
      <c r="G15" s="114">
        <v>173</v>
      </c>
      <c r="H15" s="114">
        <v>121</v>
      </c>
      <c r="I15" s="140">
        <v>140</v>
      </c>
      <c r="J15" s="115">
        <v>2</v>
      </c>
      <c r="K15" s="116">
        <v>1.4285714285714286</v>
      </c>
    </row>
    <row r="16" spans="1:15" ht="15.95" customHeight="1" x14ac:dyDescent="0.2">
      <c r="A16" s="306" t="s">
        <v>232</v>
      </c>
      <c r="B16" s="307"/>
      <c r="C16" s="308"/>
      <c r="D16" s="113">
        <v>7.7804295942720767</v>
      </c>
      <c r="E16" s="115">
        <v>163</v>
      </c>
      <c r="F16" s="114">
        <v>109</v>
      </c>
      <c r="G16" s="114">
        <v>199</v>
      </c>
      <c r="H16" s="114">
        <v>105</v>
      </c>
      <c r="I16" s="140">
        <v>109</v>
      </c>
      <c r="J16" s="115">
        <v>54</v>
      </c>
      <c r="K16" s="116">
        <v>49.541284403669728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0.90692124105011929</v>
      </c>
      <c r="E18" s="115">
        <v>19</v>
      </c>
      <c r="F18" s="114">
        <v>18</v>
      </c>
      <c r="G18" s="114">
        <v>28</v>
      </c>
      <c r="H18" s="114">
        <v>20</v>
      </c>
      <c r="I18" s="140">
        <v>16</v>
      </c>
      <c r="J18" s="115">
        <v>3</v>
      </c>
      <c r="K18" s="116">
        <v>18.75</v>
      </c>
    </row>
    <row r="19" spans="1:11" ht="14.1" customHeight="1" x14ac:dyDescent="0.2">
      <c r="A19" s="306" t="s">
        <v>235</v>
      </c>
      <c r="B19" s="307" t="s">
        <v>236</v>
      </c>
      <c r="C19" s="308"/>
      <c r="D19" s="113">
        <v>0.33412887828162291</v>
      </c>
      <c r="E19" s="115">
        <v>7</v>
      </c>
      <c r="F19" s="114">
        <v>6</v>
      </c>
      <c r="G19" s="114">
        <v>20</v>
      </c>
      <c r="H19" s="114">
        <v>13</v>
      </c>
      <c r="I19" s="140">
        <v>6</v>
      </c>
      <c r="J19" s="115">
        <v>1</v>
      </c>
      <c r="K19" s="116">
        <v>16.666666666666668</v>
      </c>
    </row>
    <row r="20" spans="1:11" ht="14.1" customHeight="1" x14ac:dyDescent="0.2">
      <c r="A20" s="306">
        <v>12</v>
      </c>
      <c r="B20" s="307" t="s">
        <v>237</v>
      </c>
      <c r="C20" s="308"/>
      <c r="D20" s="113">
        <v>1.7183770883054892</v>
      </c>
      <c r="E20" s="115">
        <v>36</v>
      </c>
      <c r="F20" s="114">
        <v>10</v>
      </c>
      <c r="G20" s="114">
        <v>27</v>
      </c>
      <c r="H20" s="114">
        <v>22</v>
      </c>
      <c r="I20" s="140">
        <v>17</v>
      </c>
      <c r="J20" s="115">
        <v>19</v>
      </c>
      <c r="K20" s="116">
        <v>111.76470588235294</v>
      </c>
    </row>
    <row r="21" spans="1:11" ht="14.1" customHeight="1" x14ac:dyDescent="0.2">
      <c r="A21" s="306">
        <v>21</v>
      </c>
      <c r="B21" s="307" t="s">
        <v>238</v>
      </c>
      <c r="C21" s="308"/>
      <c r="D21" s="113">
        <v>0.47732696897374699</v>
      </c>
      <c r="E21" s="115">
        <v>10</v>
      </c>
      <c r="F21" s="114" t="s">
        <v>513</v>
      </c>
      <c r="G21" s="114" t="s">
        <v>513</v>
      </c>
      <c r="H21" s="114">
        <v>13</v>
      </c>
      <c r="I21" s="140">
        <v>10</v>
      </c>
      <c r="J21" s="115">
        <v>0</v>
      </c>
      <c r="K21" s="116">
        <v>0</v>
      </c>
    </row>
    <row r="22" spans="1:11" ht="14.1" customHeight="1" x14ac:dyDescent="0.2">
      <c r="A22" s="306">
        <v>22</v>
      </c>
      <c r="B22" s="307" t="s">
        <v>239</v>
      </c>
      <c r="C22" s="308"/>
      <c r="D22" s="113">
        <v>0.8114558472553699</v>
      </c>
      <c r="E22" s="115">
        <v>17</v>
      </c>
      <c r="F22" s="114">
        <v>11</v>
      </c>
      <c r="G22" s="114">
        <v>39</v>
      </c>
      <c r="H22" s="114">
        <v>15</v>
      </c>
      <c r="I22" s="140">
        <v>14</v>
      </c>
      <c r="J22" s="115">
        <v>3</v>
      </c>
      <c r="K22" s="116">
        <v>21.428571428571427</v>
      </c>
    </row>
    <row r="23" spans="1:11" ht="14.1" customHeight="1" x14ac:dyDescent="0.2">
      <c r="A23" s="306">
        <v>23</v>
      </c>
      <c r="B23" s="307" t="s">
        <v>240</v>
      </c>
      <c r="C23" s="308"/>
      <c r="D23" s="113">
        <v>0.3818615751789976</v>
      </c>
      <c r="E23" s="115">
        <v>8</v>
      </c>
      <c r="F23" s="114" t="s">
        <v>513</v>
      </c>
      <c r="G23" s="114">
        <v>7</v>
      </c>
      <c r="H23" s="114">
        <v>3</v>
      </c>
      <c r="I23" s="140">
        <v>5</v>
      </c>
      <c r="J23" s="115">
        <v>3</v>
      </c>
      <c r="K23" s="116">
        <v>60</v>
      </c>
    </row>
    <row r="24" spans="1:11" ht="14.1" customHeight="1" x14ac:dyDescent="0.2">
      <c r="A24" s="306">
        <v>24</v>
      </c>
      <c r="B24" s="307" t="s">
        <v>241</v>
      </c>
      <c r="C24" s="308"/>
      <c r="D24" s="113">
        <v>4.3436754176610979</v>
      </c>
      <c r="E24" s="115">
        <v>91</v>
      </c>
      <c r="F24" s="114">
        <v>46</v>
      </c>
      <c r="G24" s="114">
        <v>104</v>
      </c>
      <c r="H24" s="114">
        <v>62</v>
      </c>
      <c r="I24" s="140">
        <v>104</v>
      </c>
      <c r="J24" s="115">
        <v>-13</v>
      </c>
      <c r="K24" s="116">
        <v>-12.5</v>
      </c>
    </row>
    <row r="25" spans="1:11" ht="14.1" customHeight="1" x14ac:dyDescent="0.2">
      <c r="A25" s="306">
        <v>25</v>
      </c>
      <c r="B25" s="307" t="s">
        <v>242</v>
      </c>
      <c r="C25" s="308"/>
      <c r="D25" s="113">
        <v>4.3914081145584722</v>
      </c>
      <c r="E25" s="115">
        <v>92</v>
      </c>
      <c r="F25" s="114">
        <v>41</v>
      </c>
      <c r="G25" s="114">
        <v>90</v>
      </c>
      <c r="H25" s="114">
        <v>46</v>
      </c>
      <c r="I25" s="140">
        <v>62</v>
      </c>
      <c r="J25" s="115">
        <v>30</v>
      </c>
      <c r="K25" s="116">
        <v>48.387096774193552</v>
      </c>
    </row>
    <row r="26" spans="1:11" ht="14.1" customHeight="1" x14ac:dyDescent="0.2">
      <c r="A26" s="306">
        <v>26</v>
      </c>
      <c r="B26" s="307" t="s">
        <v>243</v>
      </c>
      <c r="C26" s="308"/>
      <c r="D26" s="113">
        <v>1.8615751789976134</v>
      </c>
      <c r="E26" s="115">
        <v>39</v>
      </c>
      <c r="F26" s="114">
        <v>12</v>
      </c>
      <c r="G26" s="114">
        <v>55</v>
      </c>
      <c r="H26" s="114">
        <v>33</v>
      </c>
      <c r="I26" s="140">
        <v>34</v>
      </c>
      <c r="J26" s="115">
        <v>5</v>
      </c>
      <c r="K26" s="116">
        <v>14.705882352941176</v>
      </c>
    </row>
    <row r="27" spans="1:11" ht="14.1" customHeight="1" x14ac:dyDescent="0.2">
      <c r="A27" s="306">
        <v>27</v>
      </c>
      <c r="B27" s="307" t="s">
        <v>244</v>
      </c>
      <c r="C27" s="308"/>
      <c r="D27" s="113">
        <v>1.0023866348448687</v>
      </c>
      <c r="E27" s="115">
        <v>21</v>
      </c>
      <c r="F27" s="114">
        <v>10</v>
      </c>
      <c r="G27" s="114">
        <v>22</v>
      </c>
      <c r="H27" s="114">
        <v>11</v>
      </c>
      <c r="I27" s="140">
        <v>14</v>
      </c>
      <c r="J27" s="115">
        <v>7</v>
      </c>
      <c r="K27" s="116">
        <v>50</v>
      </c>
    </row>
    <row r="28" spans="1:11" ht="14.1" customHeight="1" x14ac:dyDescent="0.2">
      <c r="A28" s="306">
        <v>28</v>
      </c>
      <c r="B28" s="307" t="s">
        <v>245</v>
      </c>
      <c r="C28" s="308"/>
      <c r="D28" s="113">
        <v>0.52505966587112174</v>
      </c>
      <c r="E28" s="115">
        <v>11</v>
      </c>
      <c r="F28" s="114">
        <v>4</v>
      </c>
      <c r="G28" s="114">
        <v>7</v>
      </c>
      <c r="H28" s="114">
        <v>6</v>
      </c>
      <c r="I28" s="140">
        <v>11</v>
      </c>
      <c r="J28" s="115">
        <v>0</v>
      </c>
      <c r="K28" s="116">
        <v>0</v>
      </c>
    </row>
    <row r="29" spans="1:11" ht="14.1" customHeight="1" x14ac:dyDescent="0.2">
      <c r="A29" s="306">
        <v>29</v>
      </c>
      <c r="B29" s="307" t="s">
        <v>246</v>
      </c>
      <c r="C29" s="308"/>
      <c r="D29" s="113">
        <v>3.1026252983293556</v>
      </c>
      <c r="E29" s="115">
        <v>65</v>
      </c>
      <c r="F29" s="114">
        <v>54</v>
      </c>
      <c r="G29" s="114">
        <v>65</v>
      </c>
      <c r="H29" s="114">
        <v>59</v>
      </c>
      <c r="I29" s="140">
        <v>67</v>
      </c>
      <c r="J29" s="115">
        <v>-2</v>
      </c>
      <c r="K29" s="116">
        <v>-2.9850746268656718</v>
      </c>
    </row>
    <row r="30" spans="1:11" ht="14.1" customHeight="1" x14ac:dyDescent="0.2">
      <c r="A30" s="306" t="s">
        <v>247</v>
      </c>
      <c r="B30" s="307" t="s">
        <v>248</v>
      </c>
      <c r="C30" s="308"/>
      <c r="D30" s="113">
        <v>1.0023866348448687</v>
      </c>
      <c r="E30" s="115">
        <v>21</v>
      </c>
      <c r="F30" s="114">
        <v>7</v>
      </c>
      <c r="G30" s="114">
        <v>16</v>
      </c>
      <c r="H30" s="114">
        <v>3</v>
      </c>
      <c r="I30" s="140">
        <v>13</v>
      </c>
      <c r="J30" s="115">
        <v>8</v>
      </c>
      <c r="K30" s="116">
        <v>61.53846153846154</v>
      </c>
    </row>
    <row r="31" spans="1:11" ht="14.1" customHeight="1" x14ac:dyDescent="0.2">
      <c r="A31" s="306" t="s">
        <v>249</v>
      </c>
      <c r="B31" s="307" t="s">
        <v>250</v>
      </c>
      <c r="C31" s="308"/>
      <c r="D31" s="113">
        <v>2.100238663484487</v>
      </c>
      <c r="E31" s="115">
        <v>44</v>
      </c>
      <c r="F31" s="114">
        <v>47</v>
      </c>
      <c r="G31" s="114">
        <v>49</v>
      </c>
      <c r="H31" s="114">
        <v>56</v>
      </c>
      <c r="I31" s="140">
        <v>54</v>
      </c>
      <c r="J31" s="115">
        <v>-10</v>
      </c>
      <c r="K31" s="116">
        <v>-18.518518518518519</v>
      </c>
    </row>
    <row r="32" spans="1:11" ht="14.1" customHeight="1" x14ac:dyDescent="0.2">
      <c r="A32" s="306">
        <v>31</v>
      </c>
      <c r="B32" s="307" t="s">
        <v>251</v>
      </c>
      <c r="C32" s="308"/>
      <c r="D32" s="113">
        <v>0.3818615751789976</v>
      </c>
      <c r="E32" s="115">
        <v>8</v>
      </c>
      <c r="F32" s="114">
        <v>3</v>
      </c>
      <c r="G32" s="114">
        <v>15</v>
      </c>
      <c r="H32" s="114">
        <v>6</v>
      </c>
      <c r="I32" s="140">
        <v>10</v>
      </c>
      <c r="J32" s="115">
        <v>-2</v>
      </c>
      <c r="K32" s="116">
        <v>-20</v>
      </c>
    </row>
    <row r="33" spans="1:11" ht="14.1" customHeight="1" x14ac:dyDescent="0.2">
      <c r="A33" s="306">
        <v>32</v>
      </c>
      <c r="B33" s="307" t="s">
        <v>252</v>
      </c>
      <c r="C33" s="308"/>
      <c r="D33" s="113">
        <v>4.3436754176610979</v>
      </c>
      <c r="E33" s="115">
        <v>91</v>
      </c>
      <c r="F33" s="114">
        <v>59</v>
      </c>
      <c r="G33" s="114">
        <v>123</v>
      </c>
      <c r="H33" s="114">
        <v>110</v>
      </c>
      <c r="I33" s="140">
        <v>103</v>
      </c>
      <c r="J33" s="115">
        <v>-12</v>
      </c>
      <c r="K33" s="116">
        <v>-11.650485436893204</v>
      </c>
    </row>
    <row r="34" spans="1:11" ht="14.1" customHeight="1" x14ac:dyDescent="0.2">
      <c r="A34" s="306">
        <v>33</v>
      </c>
      <c r="B34" s="307" t="s">
        <v>253</v>
      </c>
      <c r="C34" s="308"/>
      <c r="D34" s="113">
        <v>2.7684964200477329</v>
      </c>
      <c r="E34" s="115">
        <v>58</v>
      </c>
      <c r="F34" s="114">
        <v>33</v>
      </c>
      <c r="G34" s="114">
        <v>82</v>
      </c>
      <c r="H34" s="114">
        <v>72</v>
      </c>
      <c r="I34" s="140">
        <v>59</v>
      </c>
      <c r="J34" s="115">
        <v>-1</v>
      </c>
      <c r="K34" s="116">
        <v>-1.6949152542372881</v>
      </c>
    </row>
    <row r="35" spans="1:11" ht="14.1" customHeight="1" x14ac:dyDescent="0.2">
      <c r="A35" s="306">
        <v>34</v>
      </c>
      <c r="B35" s="307" t="s">
        <v>254</v>
      </c>
      <c r="C35" s="308"/>
      <c r="D35" s="113">
        <v>3.007159904534606</v>
      </c>
      <c r="E35" s="115">
        <v>63</v>
      </c>
      <c r="F35" s="114">
        <v>32</v>
      </c>
      <c r="G35" s="114">
        <v>86</v>
      </c>
      <c r="H35" s="114">
        <v>75</v>
      </c>
      <c r="I35" s="140">
        <v>47</v>
      </c>
      <c r="J35" s="115">
        <v>16</v>
      </c>
      <c r="K35" s="116">
        <v>34.042553191489361</v>
      </c>
    </row>
    <row r="36" spans="1:11" ht="14.1" customHeight="1" x14ac:dyDescent="0.2">
      <c r="A36" s="306">
        <v>41</v>
      </c>
      <c r="B36" s="307" t="s">
        <v>255</v>
      </c>
      <c r="C36" s="308"/>
      <c r="D36" s="113">
        <v>0.4295942720763723</v>
      </c>
      <c r="E36" s="115">
        <v>9</v>
      </c>
      <c r="F36" s="114">
        <v>5</v>
      </c>
      <c r="G36" s="114">
        <v>4</v>
      </c>
      <c r="H36" s="114">
        <v>11</v>
      </c>
      <c r="I36" s="140">
        <v>8</v>
      </c>
      <c r="J36" s="115">
        <v>1</v>
      </c>
      <c r="K36" s="116">
        <v>12.5</v>
      </c>
    </row>
    <row r="37" spans="1:11" ht="14.1" customHeight="1" x14ac:dyDescent="0.2">
      <c r="A37" s="306">
        <v>42</v>
      </c>
      <c r="B37" s="307" t="s">
        <v>256</v>
      </c>
      <c r="C37" s="308"/>
      <c r="D37" s="113">
        <v>0.33412887828162291</v>
      </c>
      <c r="E37" s="115">
        <v>7</v>
      </c>
      <c r="F37" s="114" t="s">
        <v>513</v>
      </c>
      <c r="G37" s="114">
        <v>5</v>
      </c>
      <c r="H37" s="114" t="s">
        <v>513</v>
      </c>
      <c r="I37" s="140" t="s">
        <v>513</v>
      </c>
      <c r="J37" s="115" t="s">
        <v>513</v>
      </c>
      <c r="K37" s="116" t="s">
        <v>513</v>
      </c>
    </row>
    <row r="38" spans="1:11" ht="14.1" customHeight="1" x14ac:dyDescent="0.2">
      <c r="A38" s="306">
        <v>43</v>
      </c>
      <c r="B38" s="307" t="s">
        <v>257</v>
      </c>
      <c r="C38" s="308"/>
      <c r="D38" s="113">
        <v>1.0501193317422435</v>
      </c>
      <c r="E38" s="115">
        <v>22</v>
      </c>
      <c r="F38" s="114">
        <v>23</v>
      </c>
      <c r="G38" s="114">
        <v>33</v>
      </c>
      <c r="H38" s="114">
        <v>23</v>
      </c>
      <c r="I38" s="140">
        <v>24</v>
      </c>
      <c r="J38" s="115">
        <v>-2</v>
      </c>
      <c r="K38" s="116">
        <v>-8.3333333333333339</v>
      </c>
    </row>
    <row r="39" spans="1:11" ht="14.1" customHeight="1" x14ac:dyDescent="0.2">
      <c r="A39" s="306">
        <v>51</v>
      </c>
      <c r="B39" s="307" t="s">
        <v>258</v>
      </c>
      <c r="C39" s="308"/>
      <c r="D39" s="113">
        <v>7.5417661097852031</v>
      </c>
      <c r="E39" s="115">
        <v>158</v>
      </c>
      <c r="F39" s="114">
        <v>120</v>
      </c>
      <c r="G39" s="114">
        <v>192</v>
      </c>
      <c r="H39" s="114">
        <v>174</v>
      </c>
      <c r="I39" s="140">
        <v>163</v>
      </c>
      <c r="J39" s="115">
        <v>-5</v>
      </c>
      <c r="K39" s="116">
        <v>-3.0674846625766872</v>
      </c>
    </row>
    <row r="40" spans="1:11" ht="14.1" customHeight="1" x14ac:dyDescent="0.2">
      <c r="A40" s="306" t="s">
        <v>259</v>
      </c>
      <c r="B40" s="307" t="s">
        <v>260</v>
      </c>
      <c r="C40" s="308"/>
      <c r="D40" s="113">
        <v>7.1121718377088303</v>
      </c>
      <c r="E40" s="115">
        <v>149</v>
      </c>
      <c r="F40" s="114">
        <v>114</v>
      </c>
      <c r="G40" s="114">
        <v>179</v>
      </c>
      <c r="H40" s="114">
        <v>168</v>
      </c>
      <c r="I40" s="140">
        <v>151</v>
      </c>
      <c r="J40" s="115">
        <v>-2</v>
      </c>
      <c r="K40" s="116">
        <v>-1.3245033112582782</v>
      </c>
    </row>
    <row r="41" spans="1:11" ht="14.1" customHeight="1" x14ac:dyDescent="0.2">
      <c r="A41" s="306"/>
      <c r="B41" s="307" t="s">
        <v>261</v>
      </c>
      <c r="C41" s="308"/>
      <c r="D41" s="113">
        <v>5.5369928400954658</v>
      </c>
      <c r="E41" s="115">
        <v>116</v>
      </c>
      <c r="F41" s="114">
        <v>88</v>
      </c>
      <c r="G41" s="114">
        <v>145</v>
      </c>
      <c r="H41" s="114">
        <v>123</v>
      </c>
      <c r="I41" s="140">
        <v>111</v>
      </c>
      <c r="J41" s="115">
        <v>5</v>
      </c>
      <c r="K41" s="116">
        <v>4.5045045045045047</v>
      </c>
    </row>
    <row r="42" spans="1:11" ht="14.1" customHeight="1" x14ac:dyDescent="0.2">
      <c r="A42" s="306">
        <v>52</v>
      </c>
      <c r="B42" s="307" t="s">
        <v>262</v>
      </c>
      <c r="C42" s="308"/>
      <c r="D42" s="113">
        <v>8.4009546539379478</v>
      </c>
      <c r="E42" s="115">
        <v>176</v>
      </c>
      <c r="F42" s="114">
        <v>155</v>
      </c>
      <c r="G42" s="114">
        <v>229</v>
      </c>
      <c r="H42" s="114">
        <v>119</v>
      </c>
      <c r="I42" s="140">
        <v>160</v>
      </c>
      <c r="J42" s="115">
        <v>16</v>
      </c>
      <c r="K42" s="116">
        <v>10</v>
      </c>
    </row>
    <row r="43" spans="1:11" ht="14.1" customHeight="1" x14ac:dyDescent="0.2">
      <c r="A43" s="306" t="s">
        <v>263</v>
      </c>
      <c r="B43" s="307" t="s">
        <v>264</v>
      </c>
      <c r="C43" s="308"/>
      <c r="D43" s="113">
        <v>7.9236276849642007</v>
      </c>
      <c r="E43" s="115">
        <v>166</v>
      </c>
      <c r="F43" s="114">
        <v>147</v>
      </c>
      <c r="G43" s="114">
        <v>215</v>
      </c>
      <c r="H43" s="114">
        <v>112</v>
      </c>
      <c r="I43" s="140">
        <v>135</v>
      </c>
      <c r="J43" s="115">
        <v>31</v>
      </c>
      <c r="K43" s="116">
        <v>22.962962962962962</v>
      </c>
    </row>
    <row r="44" spans="1:11" ht="14.1" customHeight="1" x14ac:dyDescent="0.2">
      <c r="A44" s="306">
        <v>53</v>
      </c>
      <c r="B44" s="307" t="s">
        <v>265</v>
      </c>
      <c r="C44" s="308"/>
      <c r="D44" s="113">
        <v>0.8114558472553699</v>
      </c>
      <c r="E44" s="115">
        <v>17</v>
      </c>
      <c r="F44" s="114">
        <v>7</v>
      </c>
      <c r="G44" s="114">
        <v>17</v>
      </c>
      <c r="H44" s="114">
        <v>20</v>
      </c>
      <c r="I44" s="140">
        <v>18</v>
      </c>
      <c r="J44" s="115">
        <v>-1</v>
      </c>
      <c r="K44" s="116">
        <v>-5.5555555555555554</v>
      </c>
    </row>
    <row r="45" spans="1:11" ht="14.1" customHeight="1" x14ac:dyDescent="0.2">
      <c r="A45" s="306" t="s">
        <v>266</v>
      </c>
      <c r="B45" s="307" t="s">
        <v>267</v>
      </c>
      <c r="C45" s="308"/>
      <c r="D45" s="113">
        <v>0.76372315035799521</v>
      </c>
      <c r="E45" s="115">
        <v>16</v>
      </c>
      <c r="F45" s="114">
        <v>7</v>
      </c>
      <c r="G45" s="114">
        <v>17</v>
      </c>
      <c r="H45" s="114">
        <v>19</v>
      </c>
      <c r="I45" s="140">
        <v>18</v>
      </c>
      <c r="J45" s="115">
        <v>-2</v>
      </c>
      <c r="K45" s="116">
        <v>-11.111111111111111</v>
      </c>
    </row>
    <row r="46" spans="1:11" ht="14.1" customHeight="1" x14ac:dyDescent="0.2">
      <c r="A46" s="306">
        <v>54</v>
      </c>
      <c r="B46" s="307" t="s">
        <v>268</v>
      </c>
      <c r="C46" s="308"/>
      <c r="D46" s="113">
        <v>3.675417661097852</v>
      </c>
      <c r="E46" s="115">
        <v>77</v>
      </c>
      <c r="F46" s="114">
        <v>77</v>
      </c>
      <c r="G46" s="114">
        <v>94</v>
      </c>
      <c r="H46" s="114">
        <v>69</v>
      </c>
      <c r="I46" s="140">
        <v>85</v>
      </c>
      <c r="J46" s="115">
        <v>-8</v>
      </c>
      <c r="K46" s="116">
        <v>-9.4117647058823533</v>
      </c>
    </row>
    <row r="47" spans="1:11" ht="14.1" customHeight="1" x14ac:dyDescent="0.2">
      <c r="A47" s="306">
        <v>61</v>
      </c>
      <c r="B47" s="307" t="s">
        <v>269</v>
      </c>
      <c r="C47" s="308"/>
      <c r="D47" s="113">
        <v>1.3365155131264916</v>
      </c>
      <c r="E47" s="115">
        <v>28</v>
      </c>
      <c r="F47" s="114">
        <v>13</v>
      </c>
      <c r="G47" s="114">
        <v>49</v>
      </c>
      <c r="H47" s="114">
        <v>16</v>
      </c>
      <c r="I47" s="140">
        <v>26</v>
      </c>
      <c r="J47" s="115">
        <v>2</v>
      </c>
      <c r="K47" s="116">
        <v>7.6923076923076925</v>
      </c>
    </row>
    <row r="48" spans="1:11" ht="14.1" customHeight="1" x14ac:dyDescent="0.2">
      <c r="A48" s="306">
        <v>62</v>
      </c>
      <c r="B48" s="307" t="s">
        <v>270</v>
      </c>
      <c r="C48" s="308"/>
      <c r="D48" s="113">
        <v>10.501193317422434</v>
      </c>
      <c r="E48" s="115">
        <v>220</v>
      </c>
      <c r="F48" s="114">
        <v>163</v>
      </c>
      <c r="G48" s="114">
        <v>247</v>
      </c>
      <c r="H48" s="114">
        <v>191</v>
      </c>
      <c r="I48" s="140">
        <v>154</v>
      </c>
      <c r="J48" s="115">
        <v>66</v>
      </c>
      <c r="K48" s="116">
        <v>42.857142857142854</v>
      </c>
    </row>
    <row r="49" spans="1:11" ht="14.1" customHeight="1" x14ac:dyDescent="0.2">
      <c r="A49" s="306">
        <v>63</v>
      </c>
      <c r="B49" s="307" t="s">
        <v>271</v>
      </c>
      <c r="C49" s="308"/>
      <c r="D49" s="113">
        <v>2.8162291169451072</v>
      </c>
      <c r="E49" s="115">
        <v>59</v>
      </c>
      <c r="F49" s="114">
        <v>76</v>
      </c>
      <c r="G49" s="114">
        <v>89</v>
      </c>
      <c r="H49" s="114">
        <v>67</v>
      </c>
      <c r="I49" s="140">
        <v>73</v>
      </c>
      <c r="J49" s="115">
        <v>-14</v>
      </c>
      <c r="K49" s="116">
        <v>-19.17808219178082</v>
      </c>
    </row>
    <row r="50" spans="1:11" ht="14.1" customHeight="1" x14ac:dyDescent="0.2">
      <c r="A50" s="306" t="s">
        <v>272</v>
      </c>
      <c r="B50" s="307" t="s">
        <v>273</v>
      </c>
      <c r="C50" s="308"/>
      <c r="D50" s="113">
        <v>1.2410501193317423</v>
      </c>
      <c r="E50" s="115">
        <v>26</v>
      </c>
      <c r="F50" s="114">
        <v>16</v>
      </c>
      <c r="G50" s="114">
        <v>17</v>
      </c>
      <c r="H50" s="114">
        <v>16</v>
      </c>
      <c r="I50" s="140">
        <v>13</v>
      </c>
      <c r="J50" s="115">
        <v>13</v>
      </c>
      <c r="K50" s="116">
        <v>100</v>
      </c>
    </row>
    <row r="51" spans="1:11" ht="14.1" customHeight="1" x14ac:dyDescent="0.2">
      <c r="A51" s="306" t="s">
        <v>274</v>
      </c>
      <c r="B51" s="307" t="s">
        <v>275</v>
      </c>
      <c r="C51" s="308"/>
      <c r="D51" s="113">
        <v>1.4797136038186158</v>
      </c>
      <c r="E51" s="115">
        <v>31</v>
      </c>
      <c r="F51" s="114">
        <v>53</v>
      </c>
      <c r="G51" s="114">
        <v>66</v>
      </c>
      <c r="H51" s="114">
        <v>49</v>
      </c>
      <c r="I51" s="140">
        <v>59</v>
      </c>
      <c r="J51" s="115">
        <v>-28</v>
      </c>
      <c r="K51" s="116">
        <v>-47.457627118644069</v>
      </c>
    </row>
    <row r="52" spans="1:11" ht="14.1" customHeight="1" x14ac:dyDescent="0.2">
      <c r="A52" s="306">
        <v>71</v>
      </c>
      <c r="B52" s="307" t="s">
        <v>276</v>
      </c>
      <c r="C52" s="308"/>
      <c r="D52" s="113">
        <v>7.064439140811456</v>
      </c>
      <c r="E52" s="115">
        <v>148</v>
      </c>
      <c r="F52" s="114">
        <v>116</v>
      </c>
      <c r="G52" s="114">
        <v>193</v>
      </c>
      <c r="H52" s="114">
        <v>139</v>
      </c>
      <c r="I52" s="140">
        <v>120</v>
      </c>
      <c r="J52" s="115">
        <v>28</v>
      </c>
      <c r="K52" s="116">
        <v>23.333333333333332</v>
      </c>
    </row>
    <row r="53" spans="1:11" ht="14.1" customHeight="1" x14ac:dyDescent="0.2">
      <c r="A53" s="306" t="s">
        <v>277</v>
      </c>
      <c r="B53" s="307" t="s">
        <v>278</v>
      </c>
      <c r="C53" s="308"/>
      <c r="D53" s="113">
        <v>1.8138424821002386</v>
      </c>
      <c r="E53" s="115">
        <v>38</v>
      </c>
      <c r="F53" s="114">
        <v>31</v>
      </c>
      <c r="G53" s="114">
        <v>56</v>
      </c>
      <c r="H53" s="114">
        <v>43</v>
      </c>
      <c r="I53" s="140">
        <v>35</v>
      </c>
      <c r="J53" s="115">
        <v>3</v>
      </c>
      <c r="K53" s="116">
        <v>8.5714285714285712</v>
      </c>
    </row>
    <row r="54" spans="1:11" ht="14.1" customHeight="1" x14ac:dyDescent="0.2">
      <c r="A54" s="306" t="s">
        <v>279</v>
      </c>
      <c r="B54" s="307" t="s">
        <v>280</v>
      </c>
      <c r="C54" s="308"/>
      <c r="D54" s="113">
        <v>3.8663484486873507</v>
      </c>
      <c r="E54" s="115">
        <v>81</v>
      </c>
      <c r="F54" s="114">
        <v>73</v>
      </c>
      <c r="G54" s="114">
        <v>112</v>
      </c>
      <c r="H54" s="114">
        <v>80</v>
      </c>
      <c r="I54" s="140">
        <v>72</v>
      </c>
      <c r="J54" s="115">
        <v>9</v>
      </c>
      <c r="K54" s="116">
        <v>12.5</v>
      </c>
    </row>
    <row r="55" spans="1:11" ht="14.1" customHeight="1" x14ac:dyDescent="0.2">
      <c r="A55" s="306">
        <v>72</v>
      </c>
      <c r="B55" s="307" t="s">
        <v>281</v>
      </c>
      <c r="C55" s="308"/>
      <c r="D55" s="113">
        <v>1.0023866348448687</v>
      </c>
      <c r="E55" s="115">
        <v>21</v>
      </c>
      <c r="F55" s="114">
        <v>26</v>
      </c>
      <c r="G55" s="114">
        <v>27</v>
      </c>
      <c r="H55" s="114">
        <v>28</v>
      </c>
      <c r="I55" s="140">
        <v>22</v>
      </c>
      <c r="J55" s="115">
        <v>-1</v>
      </c>
      <c r="K55" s="116">
        <v>-4.5454545454545459</v>
      </c>
    </row>
    <row r="56" spans="1:11" ht="14.1" customHeight="1" x14ac:dyDescent="0.2">
      <c r="A56" s="306" t="s">
        <v>282</v>
      </c>
      <c r="B56" s="307" t="s">
        <v>283</v>
      </c>
      <c r="C56" s="308"/>
      <c r="D56" s="113">
        <v>0.14319809069212411</v>
      </c>
      <c r="E56" s="115">
        <v>3</v>
      </c>
      <c r="F56" s="114">
        <v>8</v>
      </c>
      <c r="G56" s="114">
        <v>6</v>
      </c>
      <c r="H56" s="114">
        <v>6</v>
      </c>
      <c r="I56" s="140">
        <v>8</v>
      </c>
      <c r="J56" s="115">
        <v>-5</v>
      </c>
      <c r="K56" s="116">
        <v>-62.5</v>
      </c>
    </row>
    <row r="57" spans="1:11" ht="14.1" customHeight="1" x14ac:dyDescent="0.2">
      <c r="A57" s="306" t="s">
        <v>284</v>
      </c>
      <c r="B57" s="307" t="s">
        <v>285</v>
      </c>
      <c r="C57" s="308"/>
      <c r="D57" s="113">
        <v>0.2386634844868735</v>
      </c>
      <c r="E57" s="115">
        <v>5</v>
      </c>
      <c r="F57" s="114">
        <v>9</v>
      </c>
      <c r="G57" s="114">
        <v>14</v>
      </c>
      <c r="H57" s="114">
        <v>13</v>
      </c>
      <c r="I57" s="140">
        <v>8</v>
      </c>
      <c r="J57" s="115">
        <v>-3</v>
      </c>
      <c r="K57" s="116">
        <v>-37.5</v>
      </c>
    </row>
    <row r="58" spans="1:11" ht="14.1" customHeight="1" x14ac:dyDescent="0.2">
      <c r="A58" s="306">
        <v>73</v>
      </c>
      <c r="B58" s="307" t="s">
        <v>286</v>
      </c>
      <c r="C58" s="308"/>
      <c r="D58" s="113">
        <v>3.2935560859188544</v>
      </c>
      <c r="E58" s="115">
        <v>69</v>
      </c>
      <c r="F58" s="114">
        <v>28</v>
      </c>
      <c r="G58" s="114">
        <v>52</v>
      </c>
      <c r="H58" s="114">
        <v>37</v>
      </c>
      <c r="I58" s="140">
        <v>48</v>
      </c>
      <c r="J58" s="115">
        <v>21</v>
      </c>
      <c r="K58" s="116">
        <v>43.75</v>
      </c>
    </row>
    <row r="59" spans="1:11" ht="14.1" customHeight="1" x14ac:dyDescent="0.2">
      <c r="A59" s="306" t="s">
        <v>287</v>
      </c>
      <c r="B59" s="307" t="s">
        <v>288</v>
      </c>
      <c r="C59" s="308"/>
      <c r="D59" s="113">
        <v>3.1503579952267304</v>
      </c>
      <c r="E59" s="115">
        <v>66</v>
      </c>
      <c r="F59" s="114">
        <v>22</v>
      </c>
      <c r="G59" s="114">
        <v>45</v>
      </c>
      <c r="H59" s="114">
        <v>34</v>
      </c>
      <c r="I59" s="140">
        <v>43</v>
      </c>
      <c r="J59" s="115">
        <v>23</v>
      </c>
      <c r="K59" s="116">
        <v>53.488372093023258</v>
      </c>
    </row>
    <row r="60" spans="1:11" ht="14.1" customHeight="1" x14ac:dyDescent="0.2">
      <c r="A60" s="306">
        <v>81</v>
      </c>
      <c r="B60" s="307" t="s">
        <v>289</v>
      </c>
      <c r="C60" s="308"/>
      <c r="D60" s="113">
        <v>7.4463007159904535</v>
      </c>
      <c r="E60" s="115">
        <v>156</v>
      </c>
      <c r="F60" s="114">
        <v>91</v>
      </c>
      <c r="G60" s="114">
        <v>231</v>
      </c>
      <c r="H60" s="114">
        <v>94</v>
      </c>
      <c r="I60" s="140">
        <v>96</v>
      </c>
      <c r="J60" s="115">
        <v>60</v>
      </c>
      <c r="K60" s="116">
        <v>62.5</v>
      </c>
    </row>
    <row r="61" spans="1:11" ht="14.1" customHeight="1" x14ac:dyDescent="0.2">
      <c r="A61" s="306" t="s">
        <v>290</v>
      </c>
      <c r="B61" s="307" t="s">
        <v>291</v>
      </c>
      <c r="C61" s="308"/>
      <c r="D61" s="113">
        <v>2.4821002386634845</v>
      </c>
      <c r="E61" s="115">
        <v>52</v>
      </c>
      <c r="F61" s="114">
        <v>33</v>
      </c>
      <c r="G61" s="114">
        <v>73</v>
      </c>
      <c r="H61" s="114">
        <v>48</v>
      </c>
      <c r="I61" s="140">
        <v>42</v>
      </c>
      <c r="J61" s="115">
        <v>10</v>
      </c>
      <c r="K61" s="116">
        <v>23.80952380952381</v>
      </c>
    </row>
    <row r="62" spans="1:11" ht="14.1" customHeight="1" x14ac:dyDescent="0.2">
      <c r="A62" s="306" t="s">
        <v>292</v>
      </c>
      <c r="B62" s="307" t="s">
        <v>293</v>
      </c>
      <c r="C62" s="308"/>
      <c r="D62" s="113">
        <v>1.0978520286396181</v>
      </c>
      <c r="E62" s="115">
        <v>23</v>
      </c>
      <c r="F62" s="114">
        <v>28</v>
      </c>
      <c r="G62" s="114">
        <v>65</v>
      </c>
      <c r="H62" s="114">
        <v>12</v>
      </c>
      <c r="I62" s="140">
        <v>16</v>
      </c>
      <c r="J62" s="115">
        <v>7</v>
      </c>
      <c r="K62" s="116">
        <v>43.75</v>
      </c>
    </row>
    <row r="63" spans="1:11" ht="14.1" customHeight="1" x14ac:dyDescent="0.2">
      <c r="A63" s="306"/>
      <c r="B63" s="307" t="s">
        <v>294</v>
      </c>
      <c r="C63" s="308"/>
      <c r="D63" s="113">
        <v>1.0023866348448687</v>
      </c>
      <c r="E63" s="115">
        <v>21</v>
      </c>
      <c r="F63" s="114">
        <v>22</v>
      </c>
      <c r="G63" s="114">
        <v>63</v>
      </c>
      <c r="H63" s="114">
        <v>9</v>
      </c>
      <c r="I63" s="140">
        <v>13</v>
      </c>
      <c r="J63" s="115">
        <v>8</v>
      </c>
      <c r="K63" s="116">
        <v>61.53846153846154</v>
      </c>
    </row>
    <row r="64" spans="1:11" ht="14.1" customHeight="1" x14ac:dyDescent="0.2">
      <c r="A64" s="306" t="s">
        <v>295</v>
      </c>
      <c r="B64" s="307" t="s">
        <v>296</v>
      </c>
      <c r="C64" s="308"/>
      <c r="D64" s="113">
        <v>0.8114558472553699</v>
      </c>
      <c r="E64" s="115">
        <v>17</v>
      </c>
      <c r="F64" s="114">
        <v>9</v>
      </c>
      <c r="G64" s="114">
        <v>12</v>
      </c>
      <c r="H64" s="114">
        <v>11</v>
      </c>
      <c r="I64" s="140">
        <v>5</v>
      </c>
      <c r="J64" s="115">
        <v>12</v>
      </c>
      <c r="K64" s="116">
        <v>240</v>
      </c>
    </row>
    <row r="65" spans="1:11" ht="14.1" customHeight="1" x14ac:dyDescent="0.2">
      <c r="A65" s="306" t="s">
        <v>297</v>
      </c>
      <c r="B65" s="307" t="s">
        <v>298</v>
      </c>
      <c r="C65" s="308"/>
      <c r="D65" s="113">
        <v>2.5775656324582337</v>
      </c>
      <c r="E65" s="115">
        <v>54</v>
      </c>
      <c r="F65" s="114">
        <v>10</v>
      </c>
      <c r="G65" s="114">
        <v>70</v>
      </c>
      <c r="H65" s="114">
        <v>12</v>
      </c>
      <c r="I65" s="140">
        <v>20</v>
      </c>
      <c r="J65" s="115">
        <v>34</v>
      </c>
      <c r="K65" s="116">
        <v>170</v>
      </c>
    </row>
    <row r="66" spans="1:11" ht="14.1" customHeight="1" x14ac:dyDescent="0.2">
      <c r="A66" s="306">
        <v>82</v>
      </c>
      <c r="B66" s="307" t="s">
        <v>299</v>
      </c>
      <c r="C66" s="308"/>
      <c r="D66" s="113">
        <v>4.2004773269689739</v>
      </c>
      <c r="E66" s="115">
        <v>88</v>
      </c>
      <c r="F66" s="114">
        <v>67</v>
      </c>
      <c r="G66" s="114">
        <v>152</v>
      </c>
      <c r="H66" s="114">
        <v>49</v>
      </c>
      <c r="I66" s="140">
        <v>71</v>
      </c>
      <c r="J66" s="115">
        <v>17</v>
      </c>
      <c r="K66" s="116">
        <v>23.943661971830984</v>
      </c>
    </row>
    <row r="67" spans="1:11" ht="14.1" customHeight="1" x14ac:dyDescent="0.2">
      <c r="A67" s="306" t="s">
        <v>300</v>
      </c>
      <c r="B67" s="307" t="s">
        <v>301</v>
      </c>
      <c r="C67" s="308"/>
      <c r="D67" s="113">
        <v>2.1957040572792361</v>
      </c>
      <c r="E67" s="115">
        <v>46</v>
      </c>
      <c r="F67" s="114">
        <v>41</v>
      </c>
      <c r="G67" s="114">
        <v>116</v>
      </c>
      <c r="H67" s="114">
        <v>35</v>
      </c>
      <c r="I67" s="140">
        <v>41</v>
      </c>
      <c r="J67" s="115">
        <v>5</v>
      </c>
      <c r="K67" s="116">
        <v>12.195121951219512</v>
      </c>
    </row>
    <row r="68" spans="1:11" ht="14.1" customHeight="1" x14ac:dyDescent="0.2">
      <c r="A68" s="306" t="s">
        <v>302</v>
      </c>
      <c r="B68" s="307" t="s">
        <v>303</v>
      </c>
      <c r="C68" s="308"/>
      <c r="D68" s="113">
        <v>1.6229116945107398</v>
      </c>
      <c r="E68" s="115">
        <v>34</v>
      </c>
      <c r="F68" s="114">
        <v>21</v>
      </c>
      <c r="G68" s="114">
        <v>31</v>
      </c>
      <c r="H68" s="114">
        <v>10</v>
      </c>
      <c r="I68" s="140">
        <v>22</v>
      </c>
      <c r="J68" s="115">
        <v>12</v>
      </c>
      <c r="K68" s="116">
        <v>54.545454545454547</v>
      </c>
    </row>
    <row r="69" spans="1:11" ht="14.1" customHeight="1" x14ac:dyDescent="0.2">
      <c r="A69" s="306">
        <v>83</v>
      </c>
      <c r="B69" s="307" t="s">
        <v>304</v>
      </c>
      <c r="C69" s="308"/>
      <c r="D69" s="113">
        <v>5.3460620525059666</v>
      </c>
      <c r="E69" s="115">
        <v>112</v>
      </c>
      <c r="F69" s="114">
        <v>138</v>
      </c>
      <c r="G69" s="114">
        <v>269</v>
      </c>
      <c r="H69" s="114">
        <v>128</v>
      </c>
      <c r="I69" s="140">
        <v>108</v>
      </c>
      <c r="J69" s="115">
        <v>4</v>
      </c>
      <c r="K69" s="116">
        <v>3.7037037037037037</v>
      </c>
    </row>
    <row r="70" spans="1:11" ht="14.1" customHeight="1" x14ac:dyDescent="0.2">
      <c r="A70" s="306" t="s">
        <v>305</v>
      </c>
      <c r="B70" s="307" t="s">
        <v>306</v>
      </c>
      <c r="C70" s="308"/>
      <c r="D70" s="113">
        <v>4.0095465393794747</v>
      </c>
      <c r="E70" s="115">
        <v>84</v>
      </c>
      <c r="F70" s="114">
        <v>100</v>
      </c>
      <c r="G70" s="114">
        <v>228</v>
      </c>
      <c r="H70" s="114">
        <v>95</v>
      </c>
      <c r="I70" s="140">
        <v>66</v>
      </c>
      <c r="J70" s="115">
        <v>18</v>
      </c>
      <c r="K70" s="116">
        <v>27.272727272727273</v>
      </c>
    </row>
    <row r="71" spans="1:11" ht="14.1" customHeight="1" x14ac:dyDescent="0.2">
      <c r="A71" s="306"/>
      <c r="B71" s="307" t="s">
        <v>307</v>
      </c>
      <c r="C71" s="308"/>
      <c r="D71" s="113">
        <v>2.9116945107398569</v>
      </c>
      <c r="E71" s="115">
        <v>61</v>
      </c>
      <c r="F71" s="114">
        <v>70</v>
      </c>
      <c r="G71" s="114">
        <v>154</v>
      </c>
      <c r="H71" s="114">
        <v>72</v>
      </c>
      <c r="I71" s="140">
        <v>45</v>
      </c>
      <c r="J71" s="115">
        <v>16</v>
      </c>
      <c r="K71" s="116">
        <v>35.555555555555557</v>
      </c>
    </row>
    <row r="72" spans="1:11" ht="14.1" customHeight="1" x14ac:dyDescent="0.2">
      <c r="A72" s="306">
        <v>84</v>
      </c>
      <c r="B72" s="307" t="s">
        <v>308</v>
      </c>
      <c r="C72" s="308"/>
      <c r="D72" s="113">
        <v>2.5775656324582337</v>
      </c>
      <c r="E72" s="115">
        <v>54</v>
      </c>
      <c r="F72" s="114">
        <v>26</v>
      </c>
      <c r="G72" s="114">
        <v>69</v>
      </c>
      <c r="H72" s="114">
        <v>27</v>
      </c>
      <c r="I72" s="140">
        <v>46</v>
      </c>
      <c r="J72" s="115">
        <v>8</v>
      </c>
      <c r="K72" s="116">
        <v>17.391304347826086</v>
      </c>
    </row>
    <row r="73" spans="1:11" ht="14.1" customHeight="1" x14ac:dyDescent="0.2">
      <c r="A73" s="306" t="s">
        <v>309</v>
      </c>
      <c r="B73" s="307" t="s">
        <v>310</v>
      </c>
      <c r="C73" s="308"/>
      <c r="D73" s="113">
        <v>1.8615751789976134</v>
      </c>
      <c r="E73" s="115">
        <v>39</v>
      </c>
      <c r="F73" s="114">
        <v>14</v>
      </c>
      <c r="G73" s="114">
        <v>42</v>
      </c>
      <c r="H73" s="114">
        <v>11</v>
      </c>
      <c r="I73" s="140">
        <v>26</v>
      </c>
      <c r="J73" s="115">
        <v>13</v>
      </c>
      <c r="K73" s="116">
        <v>50</v>
      </c>
    </row>
    <row r="74" spans="1:11" ht="14.1" customHeight="1" x14ac:dyDescent="0.2">
      <c r="A74" s="306" t="s">
        <v>311</v>
      </c>
      <c r="B74" s="307" t="s">
        <v>312</v>
      </c>
      <c r="C74" s="308"/>
      <c r="D74" s="113">
        <v>0.1909307875894988</v>
      </c>
      <c r="E74" s="115">
        <v>4</v>
      </c>
      <c r="F74" s="114">
        <v>0</v>
      </c>
      <c r="G74" s="114">
        <v>5</v>
      </c>
      <c r="H74" s="114" t="s">
        <v>513</v>
      </c>
      <c r="I74" s="140" t="s">
        <v>513</v>
      </c>
      <c r="J74" s="115" t="s">
        <v>513</v>
      </c>
      <c r="K74" s="116" t="s">
        <v>513</v>
      </c>
    </row>
    <row r="75" spans="1:11" ht="14.1" customHeight="1" x14ac:dyDescent="0.2">
      <c r="A75" s="306" t="s">
        <v>313</v>
      </c>
      <c r="B75" s="307" t="s">
        <v>314</v>
      </c>
      <c r="C75" s="308"/>
      <c r="D75" s="113">
        <v>0.14319809069212411</v>
      </c>
      <c r="E75" s="115">
        <v>3</v>
      </c>
      <c r="F75" s="114">
        <v>4</v>
      </c>
      <c r="G75" s="114">
        <v>7</v>
      </c>
      <c r="H75" s="114" t="s">
        <v>513</v>
      </c>
      <c r="I75" s="140">
        <v>5</v>
      </c>
      <c r="J75" s="115">
        <v>-2</v>
      </c>
      <c r="K75" s="116">
        <v>-40</v>
      </c>
    </row>
    <row r="76" spans="1:11" ht="14.1" customHeight="1" x14ac:dyDescent="0.2">
      <c r="A76" s="306">
        <v>91</v>
      </c>
      <c r="B76" s="307" t="s">
        <v>315</v>
      </c>
      <c r="C76" s="308"/>
      <c r="D76" s="113">
        <v>0</v>
      </c>
      <c r="E76" s="115">
        <v>0</v>
      </c>
      <c r="F76" s="114">
        <v>0</v>
      </c>
      <c r="G76" s="114">
        <v>6</v>
      </c>
      <c r="H76" s="114">
        <v>3</v>
      </c>
      <c r="I76" s="140">
        <v>3</v>
      </c>
      <c r="J76" s="115">
        <v>-3</v>
      </c>
      <c r="K76" s="116">
        <v>-100</v>
      </c>
    </row>
    <row r="77" spans="1:11" ht="14.1" customHeight="1" x14ac:dyDescent="0.2">
      <c r="A77" s="306">
        <v>92</v>
      </c>
      <c r="B77" s="307" t="s">
        <v>316</v>
      </c>
      <c r="C77" s="308"/>
      <c r="D77" s="113">
        <v>0.57279236276849643</v>
      </c>
      <c r="E77" s="115">
        <v>12</v>
      </c>
      <c r="F77" s="114">
        <v>3</v>
      </c>
      <c r="G77" s="114">
        <v>9</v>
      </c>
      <c r="H77" s="114">
        <v>13</v>
      </c>
      <c r="I77" s="140">
        <v>9</v>
      </c>
      <c r="J77" s="115">
        <v>3</v>
      </c>
      <c r="K77" s="116">
        <v>33.333333333333336</v>
      </c>
    </row>
    <row r="78" spans="1:11" ht="14.1" customHeight="1" x14ac:dyDescent="0.2">
      <c r="A78" s="306">
        <v>93</v>
      </c>
      <c r="B78" s="307" t="s">
        <v>317</v>
      </c>
      <c r="C78" s="308"/>
      <c r="D78" s="113">
        <v>0.14319809069212411</v>
      </c>
      <c r="E78" s="115">
        <v>3</v>
      </c>
      <c r="F78" s="114">
        <v>0</v>
      </c>
      <c r="G78" s="114" t="s">
        <v>513</v>
      </c>
      <c r="H78" s="114">
        <v>0</v>
      </c>
      <c r="I78" s="140">
        <v>3</v>
      </c>
      <c r="J78" s="115">
        <v>0</v>
      </c>
      <c r="K78" s="116">
        <v>0</v>
      </c>
    </row>
    <row r="79" spans="1:11" ht="14.1" customHeight="1" x14ac:dyDescent="0.2">
      <c r="A79" s="306">
        <v>94</v>
      </c>
      <c r="B79" s="307" t="s">
        <v>318</v>
      </c>
      <c r="C79" s="308"/>
      <c r="D79" s="113">
        <v>0.52505966587112174</v>
      </c>
      <c r="E79" s="115">
        <v>11</v>
      </c>
      <c r="F79" s="114" t="s">
        <v>513</v>
      </c>
      <c r="G79" s="114">
        <v>5</v>
      </c>
      <c r="H79" s="114" t="s">
        <v>513</v>
      </c>
      <c r="I79" s="140">
        <v>5</v>
      </c>
      <c r="J79" s="115">
        <v>6</v>
      </c>
      <c r="K79" s="116">
        <v>120</v>
      </c>
    </row>
    <row r="80" spans="1:11" ht="14.1" customHeight="1" x14ac:dyDescent="0.2">
      <c r="A80" s="306" t="s">
        <v>319</v>
      </c>
      <c r="B80" s="307" t="s">
        <v>320</v>
      </c>
      <c r="C80" s="308"/>
      <c r="D80" s="113">
        <v>0</v>
      </c>
      <c r="E80" s="115">
        <v>0</v>
      </c>
      <c r="F80" s="114" t="s">
        <v>513</v>
      </c>
      <c r="G80" s="114">
        <v>0</v>
      </c>
      <c r="H80" s="114" t="s">
        <v>513</v>
      </c>
      <c r="I80" s="140" t="s">
        <v>513</v>
      </c>
      <c r="J80" s="115" t="s">
        <v>513</v>
      </c>
      <c r="K80" s="116" t="s">
        <v>513</v>
      </c>
    </row>
    <row r="81" spans="1:11" ht="14.1" customHeight="1" x14ac:dyDescent="0.2">
      <c r="A81" s="310" t="s">
        <v>321</v>
      </c>
      <c r="B81" s="311" t="s">
        <v>333</v>
      </c>
      <c r="C81" s="312"/>
      <c r="D81" s="125">
        <v>0.90692124105011929</v>
      </c>
      <c r="E81" s="143">
        <v>19</v>
      </c>
      <c r="F81" s="144" t="s">
        <v>513</v>
      </c>
      <c r="G81" s="144">
        <v>15</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2162</v>
      </c>
      <c r="E11" s="114">
        <v>1713</v>
      </c>
      <c r="F11" s="114">
        <v>2199</v>
      </c>
      <c r="G11" s="114">
        <v>1801</v>
      </c>
      <c r="H11" s="140">
        <v>1807</v>
      </c>
      <c r="I11" s="115">
        <v>355</v>
      </c>
      <c r="J11" s="116">
        <v>19.645821804095185</v>
      </c>
    </row>
    <row r="12" spans="1:15" s="110" customFormat="1" ht="24.95" customHeight="1" x14ac:dyDescent="0.2">
      <c r="A12" s="193" t="s">
        <v>132</v>
      </c>
      <c r="B12" s="194" t="s">
        <v>133</v>
      </c>
      <c r="C12" s="113" t="s">
        <v>513</v>
      </c>
      <c r="D12" s="115" t="s">
        <v>513</v>
      </c>
      <c r="E12" s="114" t="s">
        <v>513</v>
      </c>
      <c r="F12" s="114" t="s">
        <v>513</v>
      </c>
      <c r="G12" s="114">
        <v>12</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65</v>
      </c>
      <c r="H13" s="140" t="s">
        <v>513</v>
      </c>
      <c r="I13" s="115" t="s">
        <v>513</v>
      </c>
      <c r="J13" s="116" t="s">
        <v>513</v>
      </c>
    </row>
    <row r="14" spans="1:15" s="287" customFormat="1" ht="24.95" customHeight="1" x14ac:dyDescent="0.2">
      <c r="A14" s="193" t="s">
        <v>215</v>
      </c>
      <c r="B14" s="199" t="s">
        <v>137</v>
      </c>
      <c r="C14" s="113">
        <v>14.893617021276595</v>
      </c>
      <c r="D14" s="115">
        <v>322</v>
      </c>
      <c r="E14" s="114">
        <v>184</v>
      </c>
      <c r="F14" s="114">
        <v>202</v>
      </c>
      <c r="G14" s="114">
        <v>176</v>
      </c>
      <c r="H14" s="140">
        <v>210</v>
      </c>
      <c r="I14" s="115">
        <v>112</v>
      </c>
      <c r="J14" s="116">
        <v>53.333333333333336</v>
      </c>
      <c r="K14" s="110"/>
      <c r="L14" s="110"/>
      <c r="M14" s="110"/>
      <c r="N14" s="110"/>
      <c r="O14" s="110"/>
    </row>
    <row r="15" spans="1:15" s="110" customFormat="1" ht="24.95" customHeight="1" x14ac:dyDescent="0.2">
      <c r="A15" s="193" t="s">
        <v>216</v>
      </c>
      <c r="B15" s="199" t="s">
        <v>217</v>
      </c>
      <c r="C15" s="113">
        <v>2.3589269195189639</v>
      </c>
      <c r="D15" s="115">
        <v>51</v>
      </c>
      <c r="E15" s="114">
        <v>18</v>
      </c>
      <c r="F15" s="114">
        <v>27</v>
      </c>
      <c r="G15" s="114">
        <v>13</v>
      </c>
      <c r="H15" s="140">
        <v>17</v>
      </c>
      <c r="I15" s="115">
        <v>34</v>
      </c>
      <c r="J15" s="116">
        <v>200</v>
      </c>
    </row>
    <row r="16" spans="1:15" s="287" customFormat="1" ht="24.95" customHeight="1" x14ac:dyDescent="0.2">
      <c r="A16" s="193" t="s">
        <v>218</v>
      </c>
      <c r="B16" s="199" t="s">
        <v>141</v>
      </c>
      <c r="C16" s="113">
        <v>8.7881591119333944</v>
      </c>
      <c r="D16" s="115">
        <v>190</v>
      </c>
      <c r="E16" s="114">
        <v>97</v>
      </c>
      <c r="F16" s="114">
        <v>110</v>
      </c>
      <c r="G16" s="114">
        <v>85</v>
      </c>
      <c r="H16" s="140">
        <v>115</v>
      </c>
      <c r="I16" s="115">
        <v>75</v>
      </c>
      <c r="J16" s="116">
        <v>65.217391304347828</v>
      </c>
      <c r="K16" s="110"/>
      <c r="L16" s="110"/>
      <c r="M16" s="110"/>
      <c r="N16" s="110"/>
      <c r="O16" s="110"/>
    </row>
    <row r="17" spans="1:15" s="110" customFormat="1" ht="24.95" customHeight="1" x14ac:dyDescent="0.2">
      <c r="A17" s="193" t="s">
        <v>142</v>
      </c>
      <c r="B17" s="199" t="s">
        <v>220</v>
      </c>
      <c r="C17" s="113">
        <v>3.7465309898242367</v>
      </c>
      <c r="D17" s="115">
        <v>81</v>
      </c>
      <c r="E17" s="114">
        <v>69</v>
      </c>
      <c r="F17" s="114">
        <v>65</v>
      </c>
      <c r="G17" s="114">
        <v>78</v>
      </c>
      <c r="H17" s="140">
        <v>78</v>
      </c>
      <c r="I17" s="115">
        <v>3</v>
      </c>
      <c r="J17" s="116">
        <v>3.8461538461538463</v>
      </c>
    </row>
    <row r="18" spans="1:15" s="287" customFormat="1" ht="24.95" customHeight="1" x14ac:dyDescent="0.2">
      <c r="A18" s="201" t="s">
        <v>144</v>
      </c>
      <c r="B18" s="202" t="s">
        <v>145</v>
      </c>
      <c r="C18" s="113">
        <v>10.592044403330251</v>
      </c>
      <c r="D18" s="115">
        <v>229</v>
      </c>
      <c r="E18" s="114">
        <v>242</v>
      </c>
      <c r="F18" s="114">
        <v>293</v>
      </c>
      <c r="G18" s="114">
        <v>189</v>
      </c>
      <c r="H18" s="140">
        <v>200</v>
      </c>
      <c r="I18" s="115">
        <v>29</v>
      </c>
      <c r="J18" s="116">
        <v>14.5</v>
      </c>
      <c r="K18" s="110"/>
      <c r="L18" s="110"/>
      <c r="M18" s="110"/>
      <c r="N18" s="110"/>
      <c r="O18" s="110"/>
    </row>
    <row r="19" spans="1:15" s="110" customFormat="1" ht="24.95" customHeight="1" x14ac:dyDescent="0.2">
      <c r="A19" s="193" t="s">
        <v>146</v>
      </c>
      <c r="B19" s="199" t="s">
        <v>147</v>
      </c>
      <c r="C19" s="113">
        <v>13.459759481961147</v>
      </c>
      <c r="D19" s="115">
        <v>291</v>
      </c>
      <c r="E19" s="114">
        <v>246</v>
      </c>
      <c r="F19" s="114">
        <v>285</v>
      </c>
      <c r="G19" s="114">
        <v>265</v>
      </c>
      <c r="H19" s="140">
        <v>289</v>
      </c>
      <c r="I19" s="115">
        <v>2</v>
      </c>
      <c r="J19" s="116">
        <v>0.69204152249134943</v>
      </c>
    </row>
    <row r="20" spans="1:15" s="287" customFormat="1" ht="24.95" customHeight="1" x14ac:dyDescent="0.2">
      <c r="A20" s="193" t="s">
        <v>148</v>
      </c>
      <c r="B20" s="199" t="s">
        <v>149</v>
      </c>
      <c r="C20" s="113">
        <v>9.0656799259944503</v>
      </c>
      <c r="D20" s="115">
        <v>196</v>
      </c>
      <c r="E20" s="114">
        <v>207</v>
      </c>
      <c r="F20" s="114">
        <v>203</v>
      </c>
      <c r="G20" s="114">
        <v>227</v>
      </c>
      <c r="H20" s="140">
        <v>173</v>
      </c>
      <c r="I20" s="115">
        <v>23</v>
      </c>
      <c r="J20" s="116">
        <v>13.294797687861271</v>
      </c>
      <c r="K20" s="110"/>
      <c r="L20" s="110"/>
      <c r="M20" s="110"/>
      <c r="N20" s="110"/>
      <c r="O20" s="110"/>
    </row>
    <row r="21" spans="1:15" s="110" customFormat="1" ht="24.95" customHeight="1" x14ac:dyDescent="0.2">
      <c r="A21" s="201" t="s">
        <v>150</v>
      </c>
      <c r="B21" s="202" t="s">
        <v>151</v>
      </c>
      <c r="C21" s="113">
        <v>7.1692876965772436</v>
      </c>
      <c r="D21" s="115">
        <v>155</v>
      </c>
      <c r="E21" s="114">
        <v>126</v>
      </c>
      <c r="F21" s="114">
        <v>136</v>
      </c>
      <c r="G21" s="114">
        <v>97</v>
      </c>
      <c r="H21" s="140">
        <v>104</v>
      </c>
      <c r="I21" s="115">
        <v>51</v>
      </c>
      <c r="J21" s="116">
        <v>49.03846153846154</v>
      </c>
    </row>
    <row r="22" spans="1:15" s="110" customFormat="1" ht="24.95" customHeight="1" x14ac:dyDescent="0.2">
      <c r="A22" s="201" t="s">
        <v>152</v>
      </c>
      <c r="B22" s="199" t="s">
        <v>153</v>
      </c>
      <c r="C22" s="113">
        <v>1.0638297872340425</v>
      </c>
      <c r="D22" s="115">
        <v>23</v>
      </c>
      <c r="E22" s="114">
        <v>17</v>
      </c>
      <c r="F22" s="114">
        <v>22</v>
      </c>
      <c r="G22" s="114">
        <v>20</v>
      </c>
      <c r="H22" s="140">
        <v>26</v>
      </c>
      <c r="I22" s="115">
        <v>-3</v>
      </c>
      <c r="J22" s="116">
        <v>-11.538461538461538</v>
      </c>
    </row>
    <row r="23" spans="1:15" s="110" customFormat="1" ht="24.95" customHeight="1" x14ac:dyDescent="0.2">
      <c r="A23" s="193" t="s">
        <v>154</v>
      </c>
      <c r="B23" s="199" t="s">
        <v>155</v>
      </c>
      <c r="C23" s="113" t="s">
        <v>513</v>
      </c>
      <c r="D23" s="115" t="s">
        <v>513</v>
      </c>
      <c r="E23" s="114" t="s">
        <v>513</v>
      </c>
      <c r="F23" s="114" t="s">
        <v>513</v>
      </c>
      <c r="G23" s="114">
        <v>15</v>
      </c>
      <c r="H23" s="140" t="s">
        <v>513</v>
      </c>
      <c r="I23" s="115" t="s">
        <v>513</v>
      </c>
      <c r="J23" s="116" t="s">
        <v>513</v>
      </c>
    </row>
    <row r="24" spans="1:15" s="110" customFormat="1" ht="24.95" customHeight="1" x14ac:dyDescent="0.2">
      <c r="A24" s="193" t="s">
        <v>156</v>
      </c>
      <c r="B24" s="199" t="s">
        <v>221</v>
      </c>
      <c r="C24" s="113">
        <v>2.4514338575393153</v>
      </c>
      <c r="D24" s="115">
        <v>53</v>
      </c>
      <c r="E24" s="114">
        <v>52</v>
      </c>
      <c r="F24" s="114">
        <v>74</v>
      </c>
      <c r="G24" s="114">
        <v>65</v>
      </c>
      <c r="H24" s="140">
        <v>60</v>
      </c>
      <c r="I24" s="115">
        <v>-7</v>
      </c>
      <c r="J24" s="116">
        <v>-11.666666666666666</v>
      </c>
    </row>
    <row r="25" spans="1:15" s="110" customFormat="1" ht="24.95" customHeight="1" x14ac:dyDescent="0.2">
      <c r="A25" s="193" t="s">
        <v>222</v>
      </c>
      <c r="B25" s="204" t="s">
        <v>159</v>
      </c>
      <c r="C25" s="113">
        <v>4.5328399629972251</v>
      </c>
      <c r="D25" s="115">
        <v>98</v>
      </c>
      <c r="E25" s="114">
        <v>64</v>
      </c>
      <c r="F25" s="114">
        <v>89</v>
      </c>
      <c r="G25" s="114">
        <v>80</v>
      </c>
      <c r="H25" s="140">
        <v>88</v>
      </c>
      <c r="I25" s="115">
        <v>10</v>
      </c>
      <c r="J25" s="116">
        <v>11.363636363636363</v>
      </c>
    </row>
    <row r="26" spans="1:15" s="110" customFormat="1" ht="24.95" customHeight="1" x14ac:dyDescent="0.2">
      <c r="A26" s="201">
        <v>782.78300000000002</v>
      </c>
      <c r="B26" s="203" t="s">
        <v>160</v>
      </c>
      <c r="C26" s="113" t="s">
        <v>513</v>
      </c>
      <c r="D26" s="115" t="s">
        <v>513</v>
      </c>
      <c r="E26" s="114" t="s">
        <v>513</v>
      </c>
      <c r="F26" s="114" t="s">
        <v>513</v>
      </c>
      <c r="G26" s="114">
        <v>35</v>
      </c>
      <c r="H26" s="140" t="s">
        <v>513</v>
      </c>
      <c r="I26" s="115" t="s">
        <v>513</v>
      </c>
      <c r="J26" s="116" t="s">
        <v>513</v>
      </c>
    </row>
    <row r="27" spans="1:15" s="110" customFormat="1" ht="24.95" customHeight="1" x14ac:dyDescent="0.2">
      <c r="A27" s="193" t="s">
        <v>161</v>
      </c>
      <c r="B27" s="199" t="s">
        <v>162</v>
      </c>
      <c r="C27" s="113">
        <v>8.3718778908418123</v>
      </c>
      <c r="D27" s="115">
        <v>181</v>
      </c>
      <c r="E27" s="114">
        <v>88</v>
      </c>
      <c r="F27" s="114">
        <v>152</v>
      </c>
      <c r="G27" s="114">
        <v>124</v>
      </c>
      <c r="H27" s="140">
        <v>90</v>
      </c>
      <c r="I27" s="115">
        <v>91</v>
      </c>
      <c r="J27" s="116">
        <v>101.11111111111111</v>
      </c>
    </row>
    <row r="28" spans="1:15" s="110" customFormat="1" ht="24.95" customHeight="1" x14ac:dyDescent="0.2">
      <c r="A28" s="193" t="s">
        <v>163</v>
      </c>
      <c r="B28" s="199" t="s">
        <v>164</v>
      </c>
      <c r="C28" s="113">
        <v>4.2090656799259945</v>
      </c>
      <c r="D28" s="115">
        <v>91</v>
      </c>
      <c r="E28" s="114">
        <v>75</v>
      </c>
      <c r="F28" s="114">
        <v>164</v>
      </c>
      <c r="G28" s="114">
        <v>100</v>
      </c>
      <c r="H28" s="140">
        <v>87</v>
      </c>
      <c r="I28" s="115">
        <v>4</v>
      </c>
      <c r="J28" s="116">
        <v>4.5977011494252871</v>
      </c>
    </row>
    <row r="29" spans="1:15" s="110" customFormat="1" ht="24.95" customHeight="1" x14ac:dyDescent="0.2">
      <c r="A29" s="193">
        <v>86</v>
      </c>
      <c r="B29" s="199" t="s">
        <v>165</v>
      </c>
      <c r="C29" s="113">
        <v>5.7354301572617947</v>
      </c>
      <c r="D29" s="115">
        <v>124</v>
      </c>
      <c r="E29" s="114">
        <v>101</v>
      </c>
      <c r="F29" s="114">
        <v>97</v>
      </c>
      <c r="G29" s="114">
        <v>87</v>
      </c>
      <c r="H29" s="140">
        <v>93</v>
      </c>
      <c r="I29" s="115">
        <v>31</v>
      </c>
      <c r="J29" s="116">
        <v>33.333333333333336</v>
      </c>
    </row>
    <row r="30" spans="1:15" s="110" customFormat="1" ht="24.95" customHeight="1" x14ac:dyDescent="0.2">
      <c r="A30" s="193">
        <v>87.88</v>
      </c>
      <c r="B30" s="204" t="s">
        <v>166</v>
      </c>
      <c r="C30" s="113">
        <v>7.0767807585568914</v>
      </c>
      <c r="D30" s="115">
        <v>153</v>
      </c>
      <c r="E30" s="114">
        <v>126</v>
      </c>
      <c r="F30" s="114">
        <v>222</v>
      </c>
      <c r="G30" s="114">
        <v>150</v>
      </c>
      <c r="H30" s="140">
        <v>137</v>
      </c>
      <c r="I30" s="115">
        <v>16</v>
      </c>
      <c r="J30" s="116">
        <v>11.678832116788321</v>
      </c>
    </row>
    <row r="31" spans="1:15" s="110" customFormat="1" ht="24.95" customHeight="1" x14ac:dyDescent="0.2">
      <c r="A31" s="193" t="s">
        <v>167</v>
      </c>
      <c r="B31" s="199" t="s">
        <v>168</v>
      </c>
      <c r="C31" s="113">
        <v>6.8455134135060129</v>
      </c>
      <c r="D31" s="115">
        <v>148</v>
      </c>
      <c r="E31" s="114">
        <v>101</v>
      </c>
      <c r="F31" s="114">
        <v>120</v>
      </c>
      <c r="G31" s="114">
        <v>94</v>
      </c>
      <c r="H31" s="140">
        <v>115</v>
      </c>
      <c r="I31" s="115">
        <v>33</v>
      </c>
      <c r="J31" s="116">
        <v>28.695652173913043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v>12</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430</v>
      </c>
      <c r="H35" s="140" t="s">
        <v>513</v>
      </c>
      <c r="I35" s="115" t="s">
        <v>513</v>
      </c>
      <c r="J35" s="116" t="s">
        <v>513</v>
      </c>
    </row>
    <row r="36" spans="1:10" s="110" customFormat="1" ht="24.95" customHeight="1" x14ac:dyDescent="0.2">
      <c r="A36" s="294" t="s">
        <v>173</v>
      </c>
      <c r="B36" s="295" t="s">
        <v>174</v>
      </c>
      <c r="C36" s="125">
        <v>71.600370027752078</v>
      </c>
      <c r="D36" s="143">
        <v>1548</v>
      </c>
      <c r="E36" s="144">
        <v>1239</v>
      </c>
      <c r="F36" s="144">
        <v>1641</v>
      </c>
      <c r="G36" s="144">
        <v>1359</v>
      </c>
      <c r="H36" s="145">
        <v>1347</v>
      </c>
      <c r="I36" s="143">
        <v>201</v>
      </c>
      <c r="J36" s="146">
        <v>14.922048997772828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2162</v>
      </c>
      <c r="F11" s="264">
        <v>1713</v>
      </c>
      <c r="G11" s="264">
        <v>2199</v>
      </c>
      <c r="H11" s="264">
        <v>1801</v>
      </c>
      <c r="I11" s="265">
        <v>1807</v>
      </c>
      <c r="J11" s="263">
        <v>355</v>
      </c>
      <c r="K11" s="266">
        <v>19.645821804095185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23.311748381128584</v>
      </c>
      <c r="E13" s="115">
        <v>504</v>
      </c>
      <c r="F13" s="114">
        <v>450</v>
      </c>
      <c r="G13" s="114">
        <v>541</v>
      </c>
      <c r="H13" s="114">
        <v>420</v>
      </c>
      <c r="I13" s="140">
        <v>458</v>
      </c>
      <c r="J13" s="115">
        <v>46</v>
      </c>
      <c r="K13" s="116">
        <v>10.043668122270743</v>
      </c>
    </row>
    <row r="14" spans="1:17" ht="15.95" customHeight="1" x14ac:dyDescent="0.2">
      <c r="A14" s="306" t="s">
        <v>230</v>
      </c>
      <c r="B14" s="307"/>
      <c r="C14" s="308"/>
      <c r="D14" s="113">
        <v>62.997224791859388</v>
      </c>
      <c r="E14" s="115">
        <v>1362</v>
      </c>
      <c r="F14" s="114">
        <v>1068</v>
      </c>
      <c r="G14" s="114">
        <v>1375</v>
      </c>
      <c r="H14" s="114">
        <v>1136</v>
      </c>
      <c r="I14" s="140">
        <v>1125</v>
      </c>
      <c r="J14" s="115">
        <v>237</v>
      </c>
      <c r="K14" s="116">
        <v>21.066666666666666</v>
      </c>
    </row>
    <row r="15" spans="1:17" ht="15.95" customHeight="1" x14ac:dyDescent="0.2">
      <c r="A15" s="306" t="s">
        <v>231</v>
      </c>
      <c r="B15" s="307"/>
      <c r="C15" s="308"/>
      <c r="D15" s="113">
        <v>6.6604995374653102</v>
      </c>
      <c r="E15" s="115">
        <v>144</v>
      </c>
      <c r="F15" s="114">
        <v>95</v>
      </c>
      <c r="G15" s="114">
        <v>114</v>
      </c>
      <c r="H15" s="114">
        <v>116</v>
      </c>
      <c r="I15" s="140">
        <v>111</v>
      </c>
      <c r="J15" s="115">
        <v>33</v>
      </c>
      <c r="K15" s="116">
        <v>29.72972972972973</v>
      </c>
    </row>
    <row r="16" spans="1:17" ht="15.95" customHeight="1" x14ac:dyDescent="0.2">
      <c r="A16" s="306" t="s">
        <v>232</v>
      </c>
      <c r="B16" s="307"/>
      <c r="C16" s="308"/>
      <c r="D16" s="113">
        <v>6.7530064754856616</v>
      </c>
      <c r="E16" s="115">
        <v>146</v>
      </c>
      <c r="F16" s="114">
        <v>92</v>
      </c>
      <c r="G16" s="114">
        <v>163</v>
      </c>
      <c r="H16" s="114">
        <v>125</v>
      </c>
      <c r="I16" s="140">
        <v>105</v>
      </c>
      <c r="J16" s="115">
        <v>41</v>
      </c>
      <c r="K16" s="116">
        <v>39.047619047619051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1.2488436632747455</v>
      </c>
      <c r="E18" s="115">
        <v>27</v>
      </c>
      <c r="F18" s="114">
        <v>18</v>
      </c>
      <c r="G18" s="114">
        <v>19</v>
      </c>
      <c r="H18" s="114">
        <v>25</v>
      </c>
      <c r="I18" s="140">
        <v>15</v>
      </c>
      <c r="J18" s="115">
        <v>12</v>
      </c>
      <c r="K18" s="116">
        <v>80</v>
      </c>
    </row>
    <row r="19" spans="1:11" ht="14.1" customHeight="1" x14ac:dyDescent="0.2">
      <c r="A19" s="306" t="s">
        <v>235</v>
      </c>
      <c r="B19" s="307" t="s">
        <v>236</v>
      </c>
      <c r="C19" s="308"/>
      <c r="D19" s="113">
        <v>0.46253469010175763</v>
      </c>
      <c r="E19" s="115">
        <v>10</v>
      </c>
      <c r="F19" s="114">
        <v>9</v>
      </c>
      <c r="G19" s="114">
        <v>11</v>
      </c>
      <c r="H19" s="114">
        <v>15</v>
      </c>
      <c r="I19" s="140">
        <v>5</v>
      </c>
      <c r="J19" s="115">
        <v>5</v>
      </c>
      <c r="K19" s="116">
        <v>100</v>
      </c>
    </row>
    <row r="20" spans="1:11" ht="14.1" customHeight="1" x14ac:dyDescent="0.2">
      <c r="A20" s="306">
        <v>12</v>
      </c>
      <c r="B20" s="307" t="s">
        <v>237</v>
      </c>
      <c r="C20" s="308"/>
      <c r="D20" s="113">
        <v>1.0638297872340425</v>
      </c>
      <c r="E20" s="115">
        <v>23</v>
      </c>
      <c r="F20" s="114">
        <v>18</v>
      </c>
      <c r="G20" s="114">
        <v>26</v>
      </c>
      <c r="H20" s="114">
        <v>15</v>
      </c>
      <c r="I20" s="140">
        <v>13</v>
      </c>
      <c r="J20" s="115">
        <v>10</v>
      </c>
      <c r="K20" s="116">
        <v>76.92307692307692</v>
      </c>
    </row>
    <row r="21" spans="1:11" ht="14.1" customHeight="1" x14ac:dyDescent="0.2">
      <c r="A21" s="306">
        <v>21</v>
      </c>
      <c r="B21" s="307" t="s">
        <v>238</v>
      </c>
      <c r="C21" s="308"/>
      <c r="D21" s="113" t="s">
        <v>513</v>
      </c>
      <c r="E21" s="115" t="s">
        <v>513</v>
      </c>
      <c r="F21" s="114">
        <v>12</v>
      </c>
      <c r="G21" s="114">
        <v>5</v>
      </c>
      <c r="H21" s="114">
        <v>21</v>
      </c>
      <c r="I21" s="140">
        <v>9</v>
      </c>
      <c r="J21" s="115" t="s">
        <v>513</v>
      </c>
      <c r="K21" s="116" t="s">
        <v>513</v>
      </c>
    </row>
    <row r="22" spans="1:11" ht="14.1" customHeight="1" x14ac:dyDescent="0.2">
      <c r="A22" s="306">
        <v>22</v>
      </c>
      <c r="B22" s="307" t="s">
        <v>239</v>
      </c>
      <c r="C22" s="308"/>
      <c r="D22" s="113">
        <v>1.8501387604070305</v>
      </c>
      <c r="E22" s="115">
        <v>40</v>
      </c>
      <c r="F22" s="114">
        <v>16</v>
      </c>
      <c r="G22" s="114">
        <v>33</v>
      </c>
      <c r="H22" s="114">
        <v>15</v>
      </c>
      <c r="I22" s="140">
        <v>19</v>
      </c>
      <c r="J22" s="115">
        <v>21</v>
      </c>
      <c r="K22" s="116">
        <v>110.52631578947368</v>
      </c>
    </row>
    <row r="23" spans="1:11" ht="14.1" customHeight="1" x14ac:dyDescent="0.2">
      <c r="A23" s="306">
        <v>23</v>
      </c>
      <c r="B23" s="307" t="s">
        <v>240</v>
      </c>
      <c r="C23" s="308"/>
      <c r="D23" s="113">
        <v>0.46253469010175763</v>
      </c>
      <c r="E23" s="115">
        <v>10</v>
      </c>
      <c r="F23" s="114">
        <v>4</v>
      </c>
      <c r="G23" s="114">
        <v>11</v>
      </c>
      <c r="H23" s="114">
        <v>3</v>
      </c>
      <c r="I23" s="140">
        <v>9</v>
      </c>
      <c r="J23" s="115">
        <v>1</v>
      </c>
      <c r="K23" s="116">
        <v>11.111111111111111</v>
      </c>
    </row>
    <row r="24" spans="1:11" ht="14.1" customHeight="1" x14ac:dyDescent="0.2">
      <c r="A24" s="306">
        <v>24</v>
      </c>
      <c r="B24" s="307" t="s">
        <v>241</v>
      </c>
      <c r="C24" s="308"/>
      <c r="D24" s="113">
        <v>3.7927844588344124</v>
      </c>
      <c r="E24" s="115">
        <v>82</v>
      </c>
      <c r="F24" s="114">
        <v>70</v>
      </c>
      <c r="G24" s="114">
        <v>69</v>
      </c>
      <c r="H24" s="114">
        <v>68</v>
      </c>
      <c r="I24" s="140">
        <v>90</v>
      </c>
      <c r="J24" s="115">
        <v>-8</v>
      </c>
      <c r="K24" s="116">
        <v>-8.8888888888888893</v>
      </c>
    </row>
    <row r="25" spans="1:11" ht="14.1" customHeight="1" x14ac:dyDescent="0.2">
      <c r="A25" s="306">
        <v>25</v>
      </c>
      <c r="B25" s="307" t="s">
        <v>242</v>
      </c>
      <c r="C25" s="308"/>
      <c r="D25" s="113">
        <v>4.2090656799259945</v>
      </c>
      <c r="E25" s="115">
        <v>91</v>
      </c>
      <c r="F25" s="114">
        <v>52</v>
      </c>
      <c r="G25" s="114">
        <v>57</v>
      </c>
      <c r="H25" s="114">
        <v>45</v>
      </c>
      <c r="I25" s="140">
        <v>65</v>
      </c>
      <c r="J25" s="115">
        <v>26</v>
      </c>
      <c r="K25" s="116">
        <v>40</v>
      </c>
    </row>
    <row r="26" spans="1:11" ht="14.1" customHeight="1" x14ac:dyDescent="0.2">
      <c r="A26" s="306">
        <v>26</v>
      </c>
      <c r="B26" s="307" t="s">
        <v>243</v>
      </c>
      <c r="C26" s="308"/>
      <c r="D26" s="113">
        <v>1.7113783533765032</v>
      </c>
      <c r="E26" s="115">
        <v>37</v>
      </c>
      <c r="F26" s="114">
        <v>29</v>
      </c>
      <c r="G26" s="114">
        <v>35</v>
      </c>
      <c r="H26" s="114">
        <v>25</v>
      </c>
      <c r="I26" s="140">
        <v>28</v>
      </c>
      <c r="J26" s="115">
        <v>9</v>
      </c>
      <c r="K26" s="116">
        <v>32.142857142857146</v>
      </c>
    </row>
    <row r="27" spans="1:11" ht="14.1" customHeight="1" x14ac:dyDescent="0.2">
      <c r="A27" s="306">
        <v>27</v>
      </c>
      <c r="B27" s="307" t="s">
        <v>244</v>
      </c>
      <c r="C27" s="308"/>
      <c r="D27" s="113">
        <v>1.8038852913968548</v>
      </c>
      <c r="E27" s="115">
        <v>39</v>
      </c>
      <c r="F27" s="114">
        <v>12</v>
      </c>
      <c r="G27" s="114">
        <v>16</v>
      </c>
      <c r="H27" s="114">
        <v>15</v>
      </c>
      <c r="I27" s="140">
        <v>18</v>
      </c>
      <c r="J27" s="115">
        <v>21</v>
      </c>
      <c r="K27" s="116">
        <v>116.66666666666667</v>
      </c>
    </row>
    <row r="28" spans="1:11" ht="14.1" customHeight="1" x14ac:dyDescent="0.2">
      <c r="A28" s="306">
        <v>28</v>
      </c>
      <c r="B28" s="307" t="s">
        <v>245</v>
      </c>
      <c r="C28" s="308"/>
      <c r="D28" s="113">
        <v>0.6475485661424607</v>
      </c>
      <c r="E28" s="115">
        <v>14</v>
      </c>
      <c r="F28" s="114">
        <v>8</v>
      </c>
      <c r="G28" s="114">
        <v>10</v>
      </c>
      <c r="H28" s="114">
        <v>8</v>
      </c>
      <c r="I28" s="140">
        <v>8</v>
      </c>
      <c r="J28" s="115">
        <v>6</v>
      </c>
      <c r="K28" s="116">
        <v>75</v>
      </c>
    </row>
    <row r="29" spans="1:11" ht="14.1" customHeight="1" x14ac:dyDescent="0.2">
      <c r="A29" s="306">
        <v>29</v>
      </c>
      <c r="B29" s="307" t="s">
        <v>246</v>
      </c>
      <c r="C29" s="308"/>
      <c r="D29" s="113">
        <v>4.8566142460684549</v>
      </c>
      <c r="E29" s="115">
        <v>105</v>
      </c>
      <c r="F29" s="114">
        <v>53</v>
      </c>
      <c r="G29" s="114">
        <v>85</v>
      </c>
      <c r="H29" s="114">
        <v>61</v>
      </c>
      <c r="I29" s="140">
        <v>40</v>
      </c>
      <c r="J29" s="115">
        <v>65</v>
      </c>
      <c r="K29" s="116">
        <v>162.5</v>
      </c>
    </row>
    <row r="30" spans="1:11" ht="14.1" customHeight="1" x14ac:dyDescent="0.2">
      <c r="A30" s="306" t="s">
        <v>247</v>
      </c>
      <c r="B30" s="307" t="s">
        <v>248</v>
      </c>
      <c r="C30" s="308"/>
      <c r="D30" s="113">
        <v>0.6938020351526365</v>
      </c>
      <c r="E30" s="115">
        <v>15</v>
      </c>
      <c r="F30" s="114">
        <v>9</v>
      </c>
      <c r="G30" s="114">
        <v>18</v>
      </c>
      <c r="H30" s="114">
        <v>10</v>
      </c>
      <c r="I30" s="140">
        <v>7</v>
      </c>
      <c r="J30" s="115">
        <v>8</v>
      </c>
      <c r="K30" s="116">
        <v>114.28571428571429</v>
      </c>
    </row>
    <row r="31" spans="1:11" ht="14.1" customHeight="1" x14ac:dyDescent="0.2">
      <c r="A31" s="306" t="s">
        <v>249</v>
      </c>
      <c r="B31" s="307" t="s">
        <v>250</v>
      </c>
      <c r="C31" s="308"/>
      <c r="D31" s="113">
        <v>4.1628122109158188</v>
      </c>
      <c r="E31" s="115">
        <v>90</v>
      </c>
      <c r="F31" s="114">
        <v>44</v>
      </c>
      <c r="G31" s="114">
        <v>67</v>
      </c>
      <c r="H31" s="114">
        <v>51</v>
      </c>
      <c r="I31" s="140">
        <v>33</v>
      </c>
      <c r="J31" s="115">
        <v>57</v>
      </c>
      <c r="K31" s="116">
        <v>172.72727272727272</v>
      </c>
    </row>
    <row r="32" spans="1:11" ht="14.1" customHeight="1" x14ac:dyDescent="0.2">
      <c r="A32" s="306">
        <v>31</v>
      </c>
      <c r="B32" s="307" t="s">
        <v>251</v>
      </c>
      <c r="C32" s="308"/>
      <c r="D32" s="113">
        <v>0.32377428307123035</v>
      </c>
      <c r="E32" s="115">
        <v>7</v>
      </c>
      <c r="F32" s="114" t="s">
        <v>513</v>
      </c>
      <c r="G32" s="114">
        <v>13</v>
      </c>
      <c r="H32" s="114">
        <v>11</v>
      </c>
      <c r="I32" s="140">
        <v>4</v>
      </c>
      <c r="J32" s="115">
        <v>3</v>
      </c>
      <c r="K32" s="116">
        <v>75</v>
      </c>
    </row>
    <row r="33" spans="1:11" ht="14.1" customHeight="1" x14ac:dyDescent="0.2">
      <c r="A33" s="306">
        <v>32</v>
      </c>
      <c r="B33" s="307" t="s">
        <v>252</v>
      </c>
      <c r="C33" s="308"/>
      <c r="D33" s="113">
        <v>4.8103607770582792</v>
      </c>
      <c r="E33" s="115">
        <v>104</v>
      </c>
      <c r="F33" s="114">
        <v>96</v>
      </c>
      <c r="G33" s="114">
        <v>112</v>
      </c>
      <c r="H33" s="114">
        <v>82</v>
      </c>
      <c r="I33" s="140">
        <v>95</v>
      </c>
      <c r="J33" s="115">
        <v>9</v>
      </c>
      <c r="K33" s="116">
        <v>9.473684210526315</v>
      </c>
    </row>
    <row r="34" spans="1:11" ht="14.1" customHeight="1" x14ac:dyDescent="0.2">
      <c r="A34" s="306">
        <v>33</v>
      </c>
      <c r="B34" s="307" t="s">
        <v>253</v>
      </c>
      <c r="C34" s="308"/>
      <c r="D34" s="113">
        <v>2.2201665124884364</v>
      </c>
      <c r="E34" s="115">
        <v>48</v>
      </c>
      <c r="F34" s="114">
        <v>77</v>
      </c>
      <c r="G34" s="114">
        <v>72</v>
      </c>
      <c r="H34" s="114">
        <v>58</v>
      </c>
      <c r="I34" s="140">
        <v>47</v>
      </c>
      <c r="J34" s="115">
        <v>1</v>
      </c>
      <c r="K34" s="116">
        <v>2.1276595744680851</v>
      </c>
    </row>
    <row r="35" spans="1:11" ht="14.1" customHeight="1" x14ac:dyDescent="0.2">
      <c r="A35" s="306">
        <v>34</v>
      </c>
      <c r="B35" s="307" t="s">
        <v>254</v>
      </c>
      <c r="C35" s="308"/>
      <c r="D35" s="113">
        <v>3.4227567067530065</v>
      </c>
      <c r="E35" s="115">
        <v>74</v>
      </c>
      <c r="F35" s="114">
        <v>41</v>
      </c>
      <c r="G35" s="114">
        <v>70</v>
      </c>
      <c r="H35" s="114">
        <v>49</v>
      </c>
      <c r="I35" s="140">
        <v>63</v>
      </c>
      <c r="J35" s="115">
        <v>11</v>
      </c>
      <c r="K35" s="116">
        <v>17.460317460317459</v>
      </c>
    </row>
    <row r="36" spans="1:11" ht="14.1" customHeight="1" x14ac:dyDescent="0.2">
      <c r="A36" s="306">
        <v>41</v>
      </c>
      <c r="B36" s="307" t="s">
        <v>255</v>
      </c>
      <c r="C36" s="308"/>
      <c r="D36" s="113">
        <v>0.18501387604070305</v>
      </c>
      <c r="E36" s="115">
        <v>4</v>
      </c>
      <c r="F36" s="114">
        <v>5</v>
      </c>
      <c r="G36" s="114">
        <v>6</v>
      </c>
      <c r="H36" s="114">
        <v>14</v>
      </c>
      <c r="I36" s="140">
        <v>7</v>
      </c>
      <c r="J36" s="115">
        <v>-3</v>
      </c>
      <c r="K36" s="116">
        <v>-42.857142857142854</v>
      </c>
    </row>
    <row r="37" spans="1:11" ht="14.1" customHeight="1" x14ac:dyDescent="0.2">
      <c r="A37" s="306">
        <v>42</v>
      </c>
      <c r="B37" s="307" t="s">
        <v>256</v>
      </c>
      <c r="C37" s="308"/>
      <c r="D37" s="113">
        <v>0.23126734505087881</v>
      </c>
      <c r="E37" s="115">
        <v>5</v>
      </c>
      <c r="F37" s="114" t="s">
        <v>513</v>
      </c>
      <c r="G37" s="114" t="s">
        <v>513</v>
      </c>
      <c r="H37" s="114" t="s">
        <v>513</v>
      </c>
      <c r="I37" s="140">
        <v>4</v>
      </c>
      <c r="J37" s="115">
        <v>1</v>
      </c>
      <c r="K37" s="116">
        <v>25</v>
      </c>
    </row>
    <row r="38" spans="1:11" ht="14.1" customHeight="1" x14ac:dyDescent="0.2">
      <c r="A38" s="306">
        <v>43</v>
      </c>
      <c r="B38" s="307" t="s">
        <v>257</v>
      </c>
      <c r="C38" s="308"/>
      <c r="D38" s="113">
        <v>0.92506938020351526</v>
      </c>
      <c r="E38" s="115">
        <v>20</v>
      </c>
      <c r="F38" s="114">
        <v>17</v>
      </c>
      <c r="G38" s="114">
        <v>13</v>
      </c>
      <c r="H38" s="114">
        <v>20</v>
      </c>
      <c r="I38" s="140">
        <v>11</v>
      </c>
      <c r="J38" s="115">
        <v>9</v>
      </c>
      <c r="K38" s="116">
        <v>81.818181818181813</v>
      </c>
    </row>
    <row r="39" spans="1:11" ht="14.1" customHeight="1" x14ac:dyDescent="0.2">
      <c r="A39" s="306">
        <v>51</v>
      </c>
      <c r="B39" s="307" t="s">
        <v>258</v>
      </c>
      <c r="C39" s="308"/>
      <c r="D39" s="113">
        <v>7.9555966697502312</v>
      </c>
      <c r="E39" s="115">
        <v>172</v>
      </c>
      <c r="F39" s="114">
        <v>142</v>
      </c>
      <c r="G39" s="114">
        <v>140</v>
      </c>
      <c r="H39" s="114">
        <v>168</v>
      </c>
      <c r="I39" s="140">
        <v>153</v>
      </c>
      <c r="J39" s="115">
        <v>19</v>
      </c>
      <c r="K39" s="116">
        <v>12.418300653594772</v>
      </c>
    </row>
    <row r="40" spans="1:11" ht="14.1" customHeight="1" x14ac:dyDescent="0.2">
      <c r="A40" s="306" t="s">
        <v>259</v>
      </c>
      <c r="B40" s="307" t="s">
        <v>260</v>
      </c>
      <c r="C40" s="308"/>
      <c r="D40" s="113">
        <v>7.5393154486586491</v>
      </c>
      <c r="E40" s="115">
        <v>163</v>
      </c>
      <c r="F40" s="114">
        <v>132</v>
      </c>
      <c r="G40" s="114">
        <v>129</v>
      </c>
      <c r="H40" s="114">
        <v>156</v>
      </c>
      <c r="I40" s="140">
        <v>143</v>
      </c>
      <c r="J40" s="115">
        <v>20</v>
      </c>
      <c r="K40" s="116">
        <v>13.986013986013987</v>
      </c>
    </row>
    <row r="41" spans="1:11" ht="14.1" customHeight="1" x14ac:dyDescent="0.2">
      <c r="A41" s="306"/>
      <c r="B41" s="307" t="s">
        <v>261</v>
      </c>
      <c r="C41" s="308"/>
      <c r="D41" s="113">
        <v>5.9204440333024975</v>
      </c>
      <c r="E41" s="115">
        <v>128</v>
      </c>
      <c r="F41" s="114">
        <v>99</v>
      </c>
      <c r="G41" s="114">
        <v>88</v>
      </c>
      <c r="H41" s="114">
        <v>118</v>
      </c>
      <c r="I41" s="140">
        <v>117</v>
      </c>
      <c r="J41" s="115">
        <v>11</v>
      </c>
      <c r="K41" s="116">
        <v>9.4017094017094021</v>
      </c>
    </row>
    <row r="42" spans="1:11" ht="14.1" customHeight="1" x14ac:dyDescent="0.2">
      <c r="A42" s="306">
        <v>52</v>
      </c>
      <c r="B42" s="307" t="s">
        <v>262</v>
      </c>
      <c r="C42" s="308"/>
      <c r="D42" s="113">
        <v>7.6318223866790014</v>
      </c>
      <c r="E42" s="115">
        <v>165</v>
      </c>
      <c r="F42" s="114">
        <v>177</v>
      </c>
      <c r="G42" s="114">
        <v>176</v>
      </c>
      <c r="H42" s="114">
        <v>179</v>
      </c>
      <c r="I42" s="140">
        <v>164</v>
      </c>
      <c r="J42" s="115">
        <v>1</v>
      </c>
      <c r="K42" s="116">
        <v>0.6097560975609756</v>
      </c>
    </row>
    <row r="43" spans="1:11" ht="14.1" customHeight="1" x14ac:dyDescent="0.2">
      <c r="A43" s="306" t="s">
        <v>263</v>
      </c>
      <c r="B43" s="307" t="s">
        <v>264</v>
      </c>
      <c r="C43" s="308"/>
      <c r="D43" s="113">
        <v>6.98427382053654</v>
      </c>
      <c r="E43" s="115">
        <v>151</v>
      </c>
      <c r="F43" s="114">
        <v>162</v>
      </c>
      <c r="G43" s="114">
        <v>164</v>
      </c>
      <c r="H43" s="114">
        <v>169</v>
      </c>
      <c r="I43" s="140">
        <v>142</v>
      </c>
      <c r="J43" s="115">
        <v>9</v>
      </c>
      <c r="K43" s="116">
        <v>6.3380281690140849</v>
      </c>
    </row>
    <row r="44" spans="1:11" ht="14.1" customHeight="1" x14ac:dyDescent="0.2">
      <c r="A44" s="306">
        <v>53</v>
      </c>
      <c r="B44" s="307" t="s">
        <v>265</v>
      </c>
      <c r="C44" s="308"/>
      <c r="D44" s="113">
        <v>0.83256244218316378</v>
      </c>
      <c r="E44" s="115">
        <v>18</v>
      </c>
      <c r="F44" s="114">
        <v>11</v>
      </c>
      <c r="G44" s="114">
        <v>17</v>
      </c>
      <c r="H44" s="114">
        <v>14</v>
      </c>
      <c r="I44" s="140">
        <v>15</v>
      </c>
      <c r="J44" s="115">
        <v>3</v>
      </c>
      <c r="K44" s="116">
        <v>20</v>
      </c>
    </row>
    <row r="45" spans="1:11" ht="14.1" customHeight="1" x14ac:dyDescent="0.2">
      <c r="A45" s="306" t="s">
        <v>266</v>
      </c>
      <c r="B45" s="307" t="s">
        <v>267</v>
      </c>
      <c r="C45" s="308"/>
      <c r="D45" s="113">
        <v>0.83256244218316378</v>
      </c>
      <c r="E45" s="115">
        <v>18</v>
      </c>
      <c r="F45" s="114">
        <v>10</v>
      </c>
      <c r="G45" s="114">
        <v>17</v>
      </c>
      <c r="H45" s="114">
        <v>13</v>
      </c>
      <c r="I45" s="140">
        <v>15</v>
      </c>
      <c r="J45" s="115">
        <v>3</v>
      </c>
      <c r="K45" s="116">
        <v>20</v>
      </c>
    </row>
    <row r="46" spans="1:11" ht="14.1" customHeight="1" x14ac:dyDescent="0.2">
      <c r="A46" s="306">
        <v>54</v>
      </c>
      <c r="B46" s="307" t="s">
        <v>268</v>
      </c>
      <c r="C46" s="308"/>
      <c r="D46" s="113">
        <v>3.9777983348751156</v>
      </c>
      <c r="E46" s="115">
        <v>86</v>
      </c>
      <c r="F46" s="114">
        <v>72</v>
      </c>
      <c r="G46" s="114">
        <v>110</v>
      </c>
      <c r="H46" s="114">
        <v>65</v>
      </c>
      <c r="I46" s="140">
        <v>96</v>
      </c>
      <c r="J46" s="115">
        <v>-10</v>
      </c>
      <c r="K46" s="116">
        <v>-10.416666666666666</v>
      </c>
    </row>
    <row r="47" spans="1:11" ht="14.1" customHeight="1" x14ac:dyDescent="0.2">
      <c r="A47" s="306">
        <v>61</v>
      </c>
      <c r="B47" s="307" t="s">
        <v>269</v>
      </c>
      <c r="C47" s="308"/>
      <c r="D47" s="113">
        <v>1.3413506012950971</v>
      </c>
      <c r="E47" s="115">
        <v>29</v>
      </c>
      <c r="F47" s="114">
        <v>20</v>
      </c>
      <c r="G47" s="114">
        <v>34</v>
      </c>
      <c r="H47" s="114">
        <v>31</v>
      </c>
      <c r="I47" s="140">
        <v>28</v>
      </c>
      <c r="J47" s="115">
        <v>1</v>
      </c>
      <c r="K47" s="116">
        <v>3.5714285714285716</v>
      </c>
    </row>
    <row r="48" spans="1:11" ht="14.1" customHeight="1" x14ac:dyDescent="0.2">
      <c r="A48" s="306">
        <v>62</v>
      </c>
      <c r="B48" s="307" t="s">
        <v>270</v>
      </c>
      <c r="C48" s="308"/>
      <c r="D48" s="113">
        <v>9.7132284921369099</v>
      </c>
      <c r="E48" s="115">
        <v>210</v>
      </c>
      <c r="F48" s="114">
        <v>172</v>
      </c>
      <c r="G48" s="114">
        <v>197</v>
      </c>
      <c r="H48" s="114">
        <v>186</v>
      </c>
      <c r="I48" s="140">
        <v>197</v>
      </c>
      <c r="J48" s="115">
        <v>13</v>
      </c>
      <c r="K48" s="116">
        <v>6.5989847715736039</v>
      </c>
    </row>
    <row r="49" spans="1:11" ht="14.1" customHeight="1" x14ac:dyDescent="0.2">
      <c r="A49" s="306">
        <v>63</v>
      </c>
      <c r="B49" s="307" t="s">
        <v>271</v>
      </c>
      <c r="C49" s="308"/>
      <c r="D49" s="113">
        <v>4.3940795559666972</v>
      </c>
      <c r="E49" s="115">
        <v>95</v>
      </c>
      <c r="F49" s="114">
        <v>85</v>
      </c>
      <c r="G49" s="114">
        <v>85</v>
      </c>
      <c r="H49" s="114">
        <v>61</v>
      </c>
      <c r="I49" s="140">
        <v>72</v>
      </c>
      <c r="J49" s="115">
        <v>23</v>
      </c>
      <c r="K49" s="116">
        <v>31.944444444444443</v>
      </c>
    </row>
    <row r="50" spans="1:11" ht="14.1" customHeight="1" x14ac:dyDescent="0.2">
      <c r="A50" s="306" t="s">
        <v>272</v>
      </c>
      <c r="B50" s="307" t="s">
        <v>273</v>
      </c>
      <c r="C50" s="308"/>
      <c r="D50" s="113">
        <v>1.4801110083256244</v>
      </c>
      <c r="E50" s="115">
        <v>32</v>
      </c>
      <c r="F50" s="114">
        <v>20</v>
      </c>
      <c r="G50" s="114">
        <v>19</v>
      </c>
      <c r="H50" s="114">
        <v>14</v>
      </c>
      <c r="I50" s="140">
        <v>14</v>
      </c>
      <c r="J50" s="115">
        <v>18</v>
      </c>
      <c r="K50" s="116">
        <v>128.57142857142858</v>
      </c>
    </row>
    <row r="51" spans="1:11" ht="14.1" customHeight="1" x14ac:dyDescent="0.2">
      <c r="A51" s="306" t="s">
        <v>274</v>
      </c>
      <c r="B51" s="307" t="s">
        <v>275</v>
      </c>
      <c r="C51" s="308"/>
      <c r="D51" s="113">
        <v>2.5439407955596671</v>
      </c>
      <c r="E51" s="115">
        <v>55</v>
      </c>
      <c r="F51" s="114">
        <v>62</v>
      </c>
      <c r="G51" s="114">
        <v>61</v>
      </c>
      <c r="H51" s="114">
        <v>43</v>
      </c>
      <c r="I51" s="140">
        <v>57</v>
      </c>
      <c r="J51" s="115">
        <v>-2</v>
      </c>
      <c r="K51" s="116">
        <v>-3.5087719298245612</v>
      </c>
    </row>
    <row r="52" spans="1:11" ht="14.1" customHeight="1" x14ac:dyDescent="0.2">
      <c r="A52" s="306">
        <v>71</v>
      </c>
      <c r="B52" s="307" t="s">
        <v>276</v>
      </c>
      <c r="C52" s="308"/>
      <c r="D52" s="113">
        <v>6.5679925994449579</v>
      </c>
      <c r="E52" s="115">
        <v>142</v>
      </c>
      <c r="F52" s="114">
        <v>100</v>
      </c>
      <c r="G52" s="114">
        <v>160</v>
      </c>
      <c r="H52" s="114">
        <v>132</v>
      </c>
      <c r="I52" s="140">
        <v>130</v>
      </c>
      <c r="J52" s="115">
        <v>12</v>
      </c>
      <c r="K52" s="116">
        <v>9.2307692307692299</v>
      </c>
    </row>
    <row r="53" spans="1:11" ht="14.1" customHeight="1" x14ac:dyDescent="0.2">
      <c r="A53" s="306" t="s">
        <v>277</v>
      </c>
      <c r="B53" s="307" t="s">
        <v>278</v>
      </c>
      <c r="C53" s="308"/>
      <c r="D53" s="113">
        <v>1.8963922294172062</v>
      </c>
      <c r="E53" s="115">
        <v>41</v>
      </c>
      <c r="F53" s="114">
        <v>30</v>
      </c>
      <c r="G53" s="114">
        <v>33</v>
      </c>
      <c r="H53" s="114">
        <v>47</v>
      </c>
      <c r="I53" s="140">
        <v>34</v>
      </c>
      <c r="J53" s="115">
        <v>7</v>
      </c>
      <c r="K53" s="116">
        <v>20.588235294117649</v>
      </c>
    </row>
    <row r="54" spans="1:11" ht="14.1" customHeight="1" x14ac:dyDescent="0.2">
      <c r="A54" s="306" t="s">
        <v>279</v>
      </c>
      <c r="B54" s="307" t="s">
        <v>280</v>
      </c>
      <c r="C54" s="308"/>
      <c r="D54" s="113">
        <v>3.6540240518038853</v>
      </c>
      <c r="E54" s="115">
        <v>79</v>
      </c>
      <c r="F54" s="114">
        <v>59</v>
      </c>
      <c r="G54" s="114">
        <v>101</v>
      </c>
      <c r="H54" s="114">
        <v>70</v>
      </c>
      <c r="I54" s="140">
        <v>78</v>
      </c>
      <c r="J54" s="115">
        <v>1</v>
      </c>
      <c r="K54" s="116">
        <v>1.2820512820512822</v>
      </c>
    </row>
    <row r="55" spans="1:11" ht="14.1" customHeight="1" x14ac:dyDescent="0.2">
      <c r="A55" s="306">
        <v>72</v>
      </c>
      <c r="B55" s="307" t="s">
        <v>281</v>
      </c>
      <c r="C55" s="308"/>
      <c r="D55" s="113">
        <v>1.0175763182238668</v>
      </c>
      <c r="E55" s="115">
        <v>22</v>
      </c>
      <c r="F55" s="114">
        <v>32</v>
      </c>
      <c r="G55" s="114">
        <v>28</v>
      </c>
      <c r="H55" s="114">
        <v>31</v>
      </c>
      <c r="I55" s="140">
        <v>18</v>
      </c>
      <c r="J55" s="115">
        <v>4</v>
      </c>
      <c r="K55" s="116">
        <v>22.222222222222221</v>
      </c>
    </row>
    <row r="56" spans="1:11" ht="14.1" customHeight="1" x14ac:dyDescent="0.2">
      <c r="A56" s="306" t="s">
        <v>282</v>
      </c>
      <c r="B56" s="307" t="s">
        <v>283</v>
      </c>
      <c r="C56" s="308"/>
      <c r="D56" s="113">
        <v>0.27752081406105455</v>
      </c>
      <c r="E56" s="115">
        <v>6</v>
      </c>
      <c r="F56" s="114">
        <v>13</v>
      </c>
      <c r="G56" s="114">
        <v>14</v>
      </c>
      <c r="H56" s="114">
        <v>14</v>
      </c>
      <c r="I56" s="140" t="s">
        <v>513</v>
      </c>
      <c r="J56" s="115" t="s">
        <v>513</v>
      </c>
      <c r="K56" s="116" t="s">
        <v>513</v>
      </c>
    </row>
    <row r="57" spans="1:11" ht="14.1" customHeight="1" x14ac:dyDescent="0.2">
      <c r="A57" s="306" t="s">
        <v>284</v>
      </c>
      <c r="B57" s="307" t="s">
        <v>285</v>
      </c>
      <c r="C57" s="308"/>
      <c r="D57" s="113">
        <v>0.46253469010175763</v>
      </c>
      <c r="E57" s="115">
        <v>10</v>
      </c>
      <c r="F57" s="114">
        <v>8</v>
      </c>
      <c r="G57" s="114">
        <v>7</v>
      </c>
      <c r="H57" s="114">
        <v>10</v>
      </c>
      <c r="I57" s="140">
        <v>9</v>
      </c>
      <c r="J57" s="115">
        <v>1</v>
      </c>
      <c r="K57" s="116">
        <v>11.111111111111111</v>
      </c>
    </row>
    <row r="58" spans="1:11" ht="14.1" customHeight="1" x14ac:dyDescent="0.2">
      <c r="A58" s="306">
        <v>73</v>
      </c>
      <c r="B58" s="307" t="s">
        <v>286</v>
      </c>
      <c r="C58" s="308"/>
      <c r="D58" s="113">
        <v>3.1452358926919519</v>
      </c>
      <c r="E58" s="115">
        <v>68</v>
      </c>
      <c r="F58" s="114">
        <v>26</v>
      </c>
      <c r="G58" s="114">
        <v>42</v>
      </c>
      <c r="H58" s="114">
        <v>39</v>
      </c>
      <c r="I58" s="140">
        <v>36</v>
      </c>
      <c r="J58" s="115">
        <v>32</v>
      </c>
      <c r="K58" s="116">
        <v>88.888888888888886</v>
      </c>
    </row>
    <row r="59" spans="1:11" ht="14.1" customHeight="1" x14ac:dyDescent="0.2">
      <c r="A59" s="306" t="s">
        <v>287</v>
      </c>
      <c r="B59" s="307" t="s">
        <v>288</v>
      </c>
      <c r="C59" s="308"/>
      <c r="D59" s="113">
        <v>2.9602220166512487</v>
      </c>
      <c r="E59" s="115">
        <v>64</v>
      </c>
      <c r="F59" s="114">
        <v>25</v>
      </c>
      <c r="G59" s="114">
        <v>35</v>
      </c>
      <c r="H59" s="114">
        <v>36</v>
      </c>
      <c r="I59" s="140">
        <v>22</v>
      </c>
      <c r="J59" s="115">
        <v>42</v>
      </c>
      <c r="K59" s="116">
        <v>190.90909090909091</v>
      </c>
    </row>
    <row r="60" spans="1:11" ht="14.1" customHeight="1" x14ac:dyDescent="0.2">
      <c r="A60" s="306">
        <v>81</v>
      </c>
      <c r="B60" s="307" t="s">
        <v>289</v>
      </c>
      <c r="C60" s="308"/>
      <c r="D60" s="113">
        <v>6.6604995374653102</v>
      </c>
      <c r="E60" s="115">
        <v>144</v>
      </c>
      <c r="F60" s="114">
        <v>119</v>
      </c>
      <c r="G60" s="114">
        <v>129</v>
      </c>
      <c r="H60" s="114">
        <v>102</v>
      </c>
      <c r="I60" s="140">
        <v>97</v>
      </c>
      <c r="J60" s="115">
        <v>47</v>
      </c>
      <c r="K60" s="116">
        <v>48.453608247422679</v>
      </c>
    </row>
    <row r="61" spans="1:11" ht="14.1" customHeight="1" x14ac:dyDescent="0.2">
      <c r="A61" s="306" t="s">
        <v>290</v>
      </c>
      <c r="B61" s="307" t="s">
        <v>291</v>
      </c>
      <c r="C61" s="308"/>
      <c r="D61" s="113">
        <v>2.913968547641073</v>
      </c>
      <c r="E61" s="115">
        <v>63</v>
      </c>
      <c r="F61" s="114">
        <v>53</v>
      </c>
      <c r="G61" s="114">
        <v>57</v>
      </c>
      <c r="H61" s="114">
        <v>46</v>
      </c>
      <c r="I61" s="140">
        <v>33</v>
      </c>
      <c r="J61" s="115">
        <v>30</v>
      </c>
      <c r="K61" s="116">
        <v>90.909090909090907</v>
      </c>
    </row>
    <row r="62" spans="1:11" ht="14.1" customHeight="1" x14ac:dyDescent="0.2">
      <c r="A62" s="306" t="s">
        <v>292</v>
      </c>
      <c r="B62" s="307" t="s">
        <v>293</v>
      </c>
      <c r="C62" s="308"/>
      <c r="D62" s="113">
        <v>1.4801110083256244</v>
      </c>
      <c r="E62" s="115">
        <v>32</v>
      </c>
      <c r="F62" s="114">
        <v>36</v>
      </c>
      <c r="G62" s="114">
        <v>39</v>
      </c>
      <c r="H62" s="114">
        <v>25</v>
      </c>
      <c r="I62" s="140">
        <v>32</v>
      </c>
      <c r="J62" s="115">
        <v>0</v>
      </c>
      <c r="K62" s="116">
        <v>0</v>
      </c>
    </row>
    <row r="63" spans="1:11" ht="14.1" customHeight="1" x14ac:dyDescent="0.2">
      <c r="A63" s="306"/>
      <c r="B63" s="307" t="s">
        <v>294</v>
      </c>
      <c r="C63" s="308"/>
      <c r="D63" s="113">
        <v>1.387604070305273</v>
      </c>
      <c r="E63" s="115">
        <v>30</v>
      </c>
      <c r="F63" s="114">
        <v>33</v>
      </c>
      <c r="G63" s="114">
        <v>34</v>
      </c>
      <c r="H63" s="114">
        <v>24</v>
      </c>
      <c r="I63" s="140">
        <v>29</v>
      </c>
      <c r="J63" s="115">
        <v>1</v>
      </c>
      <c r="K63" s="116">
        <v>3.4482758620689653</v>
      </c>
    </row>
    <row r="64" spans="1:11" ht="14.1" customHeight="1" x14ac:dyDescent="0.2">
      <c r="A64" s="306" t="s">
        <v>295</v>
      </c>
      <c r="B64" s="307" t="s">
        <v>296</v>
      </c>
      <c r="C64" s="308"/>
      <c r="D64" s="113">
        <v>0.50878815911193342</v>
      </c>
      <c r="E64" s="115">
        <v>11</v>
      </c>
      <c r="F64" s="114">
        <v>7</v>
      </c>
      <c r="G64" s="114">
        <v>7</v>
      </c>
      <c r="H64" s="114">
        <v>10</v>
      </c>
      <c r="I64" s="140">
        <v>9</v>
      </c>
      <c r="J64" s="115">
        <v>2</v>
      </c>
      <c r="K64" s="116">
        <v>22.222222222222221</v>
      </c>
    </row>
    <row r="65" spans="1:11" ht="14.1" customHeight="1" x14ac:dyDescent="0.2">
      <c r="A65" s="306" t="s">
        <v>297</v>
      </c>
      <c r="B65" s="307" t="s">
        <v>298</v>
      </c>
      <c r="C65" s="308"/>
      <c r="D65" s="113">
        <v>1.4801110083256244</v>
      </c>
      <c r="E65" s="115">
        <v>32</v>
      </c>
      <c r="F65" s="114">
        <v>10</v>
      </c>
      <c r="G65" s="114">
        <v>16</v>
      </c>
      <c r="H65" s="114">
        <v>7</v>
      </c>
      <c r="I65" s="140">
        <v>14</v>
      </c>
      <c r="J65" s="115">
        <v>18</v>
      </c>
      <c r="K65" s="116">
        <v>128.57142857142858</v>
      </c>
    </row>
    <row r="66" spans="1:11" ht="14.1" customHeight="1" x14ac:dyDescent="0.2">
      <c r="A66" s="306">
        <v>82</v>
      </c>
      <c r="B66" s="307" t="s">
        <v>299</v>
      </c>
      <c r="C66" s="308"/>
      <c r="D66" s="113">
        <v>4.8103607770582792</v>
      </c>
      <c r="E66" s="115">
        <v>104</v>
      </c>
      <c r="F66" s="114">
        <v>74</v>
      </c>
      <c r="G66" s="114">
        <v>123</v>
      </c>
      <c r="H66" s="114">
        <v>72</v>
      </c>
      <c r="I66" s="140">
        <v>79</v>
      </c>
      <c r="J66" s="115">
        <v>25</v>
      </c>
      <c r="K66" s="116">
        <v>31.645569620253166</v>
      </c>
    </row>
    <row r="67" spans="1:11" ht="14.1" customHeight="1" x14ac:dyDescent="0.2">
      <c r="A67" s="306" t="s">
        <v>300</v>
      </c>
      <c r="B67" s="307" t="s">
        <v>301</v>
      </c>
      <c r="C67" s="308"/>
      <c r="D67" s="113">
        <v>2.4051803885291396</v>
      </c>
      <c r="E67" s="115">
        <v>52</v>
      </c>
      <c r="F67" s="114">
        <v>49</v>
      </c>
      <c r="G67" s="114">
        <v>82</v>
      </c>
      <c r="H67" s="114">
        <v>44</v>
      </c>
      <c r="I67" s="140">
        <v>49</v>
      </c>
      <c r="J67" s="115">
        <v>3</v>
      </c>
      <c r="K67" s="116">
        <v>6.1224489795918364</v>
      </c>
    </row>
    <row r="68" spans="1:11" ht="14.1" customHeight="1" x14ac:dyDescent="0.2">
      <c r="A68" s="306" t="s">
        <v>302</v>
      </c>
      <c r="B68" s="307" t="s">
        <v>303</v>
      </c>
      <c r="C68" s="308"/>
      <c r="D68" s="113">
        <v>1.8963922294172062</v>
      </c>
      <c r="E68" s="115">
        <v>41</v>
      </c>
      <c r="F68" s="114">
        <v>20</v>
      </c>
      <c r="G68" s="114">
        <v>32</v>
      </c>
      <c r="H68" s="114">
        <v>24</v>
      </c>
      <c r="I68" s="140">
        <v>15</v>
      </c>
      <c r="J68" s="115">
        <v>26</v>
      </c>
      <c r="K68" s="116">
        <v>173.33333333333334</v>
      </c>
    </row>
    <row r="69" spans="1:11" ht="14.1" customHeight="1" x14ac:dyDescent="0.2">
      <c r="A69" s="306">
        <v>83</v>
      </c>
      <c r="B69" s="307" t="s">
        <v>304</v>
      </c>
      <c r="C69" s="308"/>
      <c r="D69" s="113">
        <v>5.1341350601295099</v>
      </c>
      <c r="E69" s="115">
        <v>111</v>
      </c>
      <c r="F69" s="114">
        <v>97</v>
      </c>
      <c r="G69" s="114">
        <v>228</v>
      </c>
      <c r="H69" s="114">
        <v>119</v>
      </c>
      <c r="I69" s="140">
        <v>106</v>
      </c>
      <c r="J69" s="115">
        <v>5</v>
      </c>
      <c r="K69" s="116">
        <v>4.716981132075472</v>
      </c>
    </row>
    <row r="70" spans="1:11" ht="14.1" customHeight="1" x14ac:dyDescent="0.2">
      <c r="A70" s="306" t="s">
        <v>305</v>
      </c>
      <c r="B70" s="307" t="s">
        <v>306</v>
      </c>
      <c r="C70" s="308"/>
      <c r="D70" s="113">
        <v>4.0703052728954674</v>
      </c>
      <c r="E70" s="115">
        <v>88</v>
      </c>
      <c r="F70" s="114">
        <v>70</v>
      </c>
      <c r="G70" s="114">
        <v>186</v>
      </c>
      <c r="H70" s="114">
        <v>90</v>
      </c>
      <c r="I70" s="140">
        <v>83</v>
      </c>
      <c r="J70" s="115">
        <v>5</v>
      </c>
      <c r="K70" s="116">
        <v>6.024096385542169</v>
      </c>
    </row>
    <row r="71" spans="1:11" ht="14.1" customHeight="1" x14ac:dyDescent="0.2">
      <c r="A71" s="306"/>
      <c r="B71" s="307" t="s">
        <v>307</v>
      </c>
      <c r="C71" s="308"/>
      <c r="D71" s="113">
        <v>2.8677150786308974</v>
      </c>
      <c r="E71" s="115">
        <v>62</v>
      </c>
      <c r="F71" s="114">
        <v>49</v>
      </c>
      <c r="G71" s="114">
        <v>126</v>
      </c>
      <c r="H71" s="114">
        <v>61</v>
      </c>
      <c r="I71" s="140">
        <v>51</v>
      </c>
      <c r="J71" s="115">
        <v>11</v>
      </c>
      <c r="K71" s="116">
        <v>21.568627450980394</v>
      </c>
    </row>
    <row r="72" spans="1:11" ht="14.1" customHeight="1" x14ac:dyDescent="0.2">
      <c r="A72" s="306">
        <v>84</v>
      </c>
      <c r="B72" s="307" t="s">
        <v>308</v>
      </c>
      <c r="C72" s="308"/>
      <c r="D72" s="113">
        <v>2.0814061054579094</v>
      </c>
      <c r="E72" s="115">
        <v>45</v>
      </c>
      <c r="F72" s="114">
        <v>31</v>
      </c>
      <c r="G72" s="114">
        <v>51</v>
      </c>
      <c r="H72" s="114">
        <v>45</v>
      </c>
      <c r="I72" s="140">
        <v>37</v>
      </c>
      <c r="J72" s="115">
        <v>8</v>
      </c>
      <c r="K72" s="116">
        <v>21.621621621621621</v>
      </c>
    </row>
    <row r="73" spans="1:11" ht="14.1" customHeight="1" x14ac:dyDescent="0.2">
      <c r="A73" s="306" t="s">
        <v>309</v>
      </c>
      <c r="B73" s="307" t="s">
        <v>310</v>
      </c>
      <c r="C73" s="308"/>
      <c r="D73" s="113">
        <v>1.4338575393154487</v>
      </c>
      <c r="E73" s="115">
        <v>31</v>
      </c>
      <c r="F73" s="114">
        <v>15</v>
      </c>
      <c r="G73" s="114">
        <v>34</v>
      </c>
      <c r="H73" s="114">
        <v>29</v>
      </c>
      <c r="I73" s="140">
        <v>21</v>
      </c>
      <c r="J73" s="115">
        <v>10</v>
      </c>
      <c r="K73" s="116">
        <v>47.61904761904762</v>
      </c>
    </row>
    <row r="74" spans="1:11" ht="14.1" customHeight="1" x14ac:dyDescent="0.2">
      <c r="A74" s="306" t="s">
        <v>311</v>
      </c>
      <c r="B74" s="307" t="s">
        <v>312</v>
      </c>
      <c r="C74" s="308"/>
      <c r="D74" s="113" t="s">
        <v>513</v>
      </c>
      <c r="E74" s="115" t="s">
        <v>513</v>
      </c>
      <c r="F74" s="114">
        <v>0</v>
      </c>
      <c r="G74" s="114">
        <v>3</v>
      </c>
      <c r="H74" s="114" t="s">
        <v>513</v>
      </c>
      <c r="I74" s="140" t="s">
        <v>513</v>
      </c>
      <c r="J74" s="115" t="s">
        <v>513</v>
      </c>
      <c r="K74" s="116" t="s">
        <v>513</v>
      </c>
    </row>
    <row r="75" spans="1:11" ht="14.1" customHeight="1" x14ac:dyDescent="0.2">
      <c r="A75" s="306" t="s">
        <v>313</v>
      </c>
      <c r="B75" s="307" t="s">
        <v>314</v>
      </c>
      <c r="C75" s="308"/>
      <c r="D75" s="113">
        <v>0.18501387604070305</v>
      </c>
      <c r="E75" s="115">
        <v>4</v>
      </c>
      <c r="F75" s="114">
        <v>5</v>
      </c>
      <c r="G75" s="114">
        <v>5</v>
      </c>
      <c r="H75" s="114">
        <v>7</v>
      </c>
      <c r="I75" s="140">
        <v>0</v>
      </c>
      <c r="J75" s="115">
        <v>4</v>
      </c>
      <c r="K75" s="116" t="s">
        <v>514</v>
      </c>
    </row>
    <row r="76" spans="1:11" ht="14.1" customHeight="1" x14ac:dyDescent="0.2">
      <c r="A76" s="306">
        <v>91</v>
      </c>
      <c r="B76" s="307" t="s">
        <v>315</v>
      </c>
      <c r="C76" s="308"/>
      <c r="D76" s="113" t="s">
        <v>513</v>
      </c>
      <c r="E76" s="115" t="s">
        <v>513</v>
      </c>
      <c r="F76" s="114" t="s">
        <v>513</v>
      </c>
      <c r="G76" s="114">
        <v>5</v>
      </c>
      <c r="H76" s="114">
        <v>3</v>
      </c>
      <c r="I76" s="140" t="s">
        <v>513</v>
      </c>
      <c r="J76" s="115" t="s">
        <v>513</v>
      </c>
      <c r="K76" s="116" t="s">
        <v>513</v>
      </c>
    </row>
    <row r="77" spans="1:11" ht="14.1" customHeight="1" x14ac:dyDescent="0.2">
      <c r="A77" s="306">
        <v>92</v>
      </c>
      <c r="B77" s="307" t="s">
        <v>316</v>
      </c>
      <c r="C77" s="308"/>
      <c r="D77" s="113">
        <v>0.18501387604070305</v>
      </c>
      <c r="E77" s="115">
        <v>4</v>
      </c>
      <c r="F77" s="114">
        <v>9</v>
      </c>
      <c r="G77" s="114">
        <v>8</v>
      </c>
      <c r="H77" s="114">
        <v>6</v>
      </c>
      <c r="I77" s="140">
        <v>15</v>
      </c>
      <c r="J77" s="115">
        <v>-11</v>
      </c>
      <c r="K77" s="116">
        <v>-73.333333333333329</v>
      </c>
    </row>
    <row r="78" spans="1:11" ht="14.1" customHeight="1" x14ac:dyDescent="0.2">
      <c r="A78" s="306">
        <v>93</v>
      </c>
      <c r="B78" s="307" t="s">
        <v>317</v>
      </c>
      <c r="C78" s="308"/>
      <c r="D78" s="113" t="s">
        <v>513</v>
      </c>
      <c r="E78" s="115" t="s">
        <v>513</v>
      </c>
      <c r="F78" s="114">
        <v>0</v>
      </c>
      <c r="G78" s="114">
        <v>3</v>
      </c>
      <c r="H78" s="114">
        <v>5</v>
      </c>
      <c r="I78" s="140" t="s">
        <v>513</v>
      </c>
      <c r="J78" s="115" t="s">
        <v>513</v>
      </c>
      <c r="K78" s="116" t="s">
        <v>513</v>
      </c>
    </row>
    <row r="79" spans="1:11" ht="14.1" customHeight="1" x14ac:dyDescent="0.2">
      <c r="A79" s="306">
        <v>94</v>
      </c>
      <c r="B79" s="307" t="s">
        <v>318</v>
      </c>
      <c r="C79" s="308"/>
      <c r="D79" s="113">
        <v>0.18501387604070305</v>
      </c>
      <c r="E79" s="115">
        <v>4</v>
      </c>
      <c r="F79" s="114">
        <v>4</v>
      </c>
      <c r="G79" s="114" t="s">
        <v>513</v>
      </c>
      <c r="H79" s="114" t="s">
        <v>513</v>
      </c>
      <c r="I79" s="140">
        <v>6</v>
      </c>
      <c r="J79" s="115">
        <v>-2</v>
      </c>
      <c r="K79" s="116">
        <v>-33.333333333333336</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0.27752081406105455</v>
      </c>
      <c r="E81" s="143">
        <v>6</v>
      </c>
      <c r="F81" s="144">
        <v>8</v>
      </c>
      <c r="G81" s="144">
        <v>6</v>
      </c>
      <c r="H81" s="144">
        <v>4</v>
      </c>
      <c r="I81" s="145">
        <v>8</v>
      </c>
      <c r="J81" s="143">
        <v>-2</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22030</v>
      </c>
      <c r="C10" s="114">
        <v>11221</v>
      </c>
      <c r="D10" s="114">
        <v>10809</v>
      </c>
      <c r="E10" s="114">
        <v>16263</v>
      </c>
      <c r="F10" s="114">
        <v>5014</v>
      </c>
      <c r="G10" s="114">
        <v>2556</v>
      </c>
      <c r="H10" s="114">
        <v>6140</v>
      </c>
      <c r="I10" s="115">
        <v>7254</v>
      </c>
      <c r="J10" s="114">
        <v>5301</v>
      </c>
      <c r="K10" s="114">
        <v>1953</v>
      </c>
      <c r="L10" s="423">
        <v>1505</v>
      </c>
      <c r="M10" s="424">
        <v>1683</v>
      </c>
    </row>
    <row r="11" spans="1:13" ht="11.1" customHeight="1" x14ac:dyDescent="0.2">
      <c r="A11" s="422" t="s">
        <v>387</v>
      </c>
      <c r="B11" s="115">
        <v>22134</v>
      </c>
      <c r="C11" s="114">
        <v>11320</v>
      </c>
      <c r="D11" s="114">
        <v>10814</v>
      </c>
      <c r="E11" s="114">
        <v>16362</v>
      </c>
      <c r="F11" s="114">
        <v>5027</v>
      </c>
      <c r="G11" s="114">
        <v>2416</v>
      </c>
      <c r="H11" s="114">
        <v>6255</v>
      </c>
      <c r="I11" s="115">
        <v>7500</v>
      </c>
      <c r="J11" s="114">
        <v>5487</v>
      </c>
      <c r="K11" s="114">
        <v>2013</v>
      </c>
      <c r="L11" s="423">
        <v>1677</v>
      </c>
      <c r="M11" s="424">
        <v>1534</v>
      </c>
    </row>
    <row r="12" spans="1:13" ht="11.1" customHeight="1" x14ac:dyDescent="0.2">
      <c r="A12" s="422" t="s">
        <v>388</v>
      </c>
      <c r="B12" s="115">
        <v>22780</v>
      </c>
      <c r="C12" s="114">
        <v>11692</v>
      </c>
      <c r="D12" s="114">
        <v>11088</v>
      </c>
      <c r="E12" s="114">
        <v>16843</v>
      </c>
      <c r="F12" s="114">
        <v>5176</v>
      </c>
      <c r="G12" s="114">
        <v>2750</v>
      </c>
      <c r="H12" s="114">
        <v>6390</v>
      </c>
      <c r="I12" s="115">
        <v>7468</v>
      </c>
      <c r="J12" s="114">
        <v>5349</v>
      </c>
      <c r="K12" s="114">
        <v>2119</v>
      </c>
      <c r="L12" s="423">
        <v>2152</v>
      </c>
      <c r="M12" s="424">
        <v>1618</v>
      </c>
    </row>
    <row r="13" spans="1:13" s="110" customFormat="1" ht="11.1" customHeight="1" x14ac:dyDescent="0.2">
      <c r="A13" s="422" t="s">
        <v>389</v>
      </c>
      <c r="B13" s="115">
        <v>22355</v>
      </c>
      <c r="C13" s="114">
        <v>11278</v>
      </c>
      <c r="D13" s="114">
        <v>11077</v>
      </c>
      <c r="E13" s="114">
        <v>16365</v>
      </c>
      <c r="F13" s="114">
        <v>5231</v>
      </c>
      <c r="G13" s="114">
        <v>2620</v>
      </c>
      <c r="H13" s="114">
        <v>6394</v>
      </c>
      <c r="I13" s="115">
        <v>7371</v>
      </c>
      <c r="J13" s="114">
        <v>5334</v>
      </c>
      <c r="K13" s="114">
        <v>2037</v>
      </c>
      <c r="L13" s="423">
        <v>1190</v>
      </c>
      <c r="M13" s="424">
        <v>1588</v>
      </c>
    </row>
    <row r="14" spans="1:13" ht="15" customHeight="1" x14ac:dyDescent="0.2">
      <c r="A14" s="422" t="s">
        <v>390</v>
      </c>
      <c r="B14" s="115">
        <v>22523</v>
      </c>
      <c r="C14" s="114">
        <v>11430</v>
      </c>
      <c r="D14" s="114">
        <v>11093</v>
      </c>
      <c r="E14" s="114">
        <v>15960</v>
      </c>
      <c r="F14" s="114">
        <v>5834</v>
      </c>
      <c r="G14" s="114">
        <v>2559</v>
      </c>
      <c r="H14" s="114">
        <v>6580</v>
      </c>
      <c r="I14" s="115">
        <v>7412</v>
      </c>
      <c r="J14" s="114">
        <v>5363</v>
      </c>
      <c r="K14" s="114">
        <v>2049</v>
      </c>
      <c r="L14" s="423">
        <v>1617</v>
      </c>
      <c r="M14" s="424">
        <v>1644</v>
      </c>
    </row>
    <row r="15" spans="1:13" ht="11.1" customHeight="1" x14ac:dyDescent="0.2">
      <c r="A15" s="422" t="s">
        <v>387</v>
      </c>
      <c r="B15" s="115">
        <v>22833</v>
      </c>
      <c r="C15" s="114">
        <v>11690</v>
      </c>
      <c r="D15" s="114">
        <v>11143</v>
      </c>
      <c r="E15" s="114">
        <v>16143</v>
      </c>
      <c r="F15" s="114">
        <v>5993</v>
      </c>
      <c r="G15" s="114">
        <v>2526</v>
      </c>
      <c r="H15" s="114">
        <v>6835</v>
      </c>
      <c r="I15" s="115">
        <v>7591</v>
      </c>
      <c r="J15" s="114">
        <v>5511</v>
      </c>
      <c r="K15" s="114">
        <v>2080</v>
      </c>
      <c r="L15" s="423">
        <v>1756</v>
      </c>
      <c r="M15" s="424">
        <v>1498</v>
      </c>
    </row>
    <row r="16" spans="1:13" ht="11.1" customHeight="1" x14ac:dyDescent="0.2">
      <c r="A16" s="422" t="s">
        <v>388</v>
      </c>
      <c r="B16" s="115">
        <v>23433</v>
      </c>
      <c r="C16" s="114">
        <v>12030</v>
      </c>
      <c r="D16" s="114">
        <v>11403</v>
      </c>
      <c r="E16" s="114">
        <v>16574</v>
      </c>
      <c r="F16" s="114">
        <v>6173</v>
      </c>
      <c r="G16" s="114">
        <v>2827</v>
      </c>
      <c r="H16" s="114">
        <v>7024</v>
      </c>
      <c r="I16" s="115">
        <v>7606</v>
      </c>
      <c r="J16" s="114">
        <v>5413</v>
      </c>
      <c r="K16" s="114">
        <v>2193</v>
      </c>
      <c r="L16" s="423">
        <v>2245</v>
      </c>
      <c r="M16" s="424">
        <v>1751</v>
      </c>
    </row>
    <row r="17" spans="1:13" s="110" customFormat="1" ht="11.1" customHeight="1" x14ac:dyDescent="0.2">
      <c r="A17" s="422" t="s">
        <v>389</v>
      </c>
      <c r="B17" s="115">
        <v>23117</v>
      </c>
      <c r="C17" s="114">
        <v>11694</v>
      </c>
      <c r="D17" s="114">
        <v>11423</v>
      </c>
      <c r="E17" s="114">
        <v>16878</v>
      </c>
      <c r="F17" s="114">
        <v>6222</v>
      </c>
      <c r="G17" s="114">
        <v>2694</v>
      </c>
      <c r="H17" s="114">
        <v>7110</v>
      </c>
      <c r="I17" s="115">
        <v>7615</v>
      </c>
      <c r="J17" s="114">
        <v>5422</v>
      </c>
      <c r="K17" s="114">
        <v>2193</v>
      </c>
      <c r="L17" s="423">
        <v>1177</v>
      </c>
      <c r="M17" s="424">
        <v>1556</v>
      </c>
    </row>
    <row r="18" spans="1:13" ht="15" customHeight="1" x14ac:dyDescent="0.2">
      <c r="A18" s="422" t="s">
        <v>391</v>
      </c>
      <c r="B18" s="115">
        <v>23195</v>
      </c>
      <c r="C18" s="114">
        <v>11808</v>
      </c>
      <c r="D18" s="114">
        <v>11387</v>
      </c>
      <c r="E18" s="114">
        <v>16831</v>
      </c>
      <c r="F18" s="114">
        <v>6334</v>
      </c>
      <c r="G18" s="114">
        <v>2581</v>
      </c>
      <c r="H18" s="114">
        <v>7262</v>
      </c>
      <c r="I18" s="115">
        <v>7491</v>
      </c>
      <c r="J18" s="114">
        <v>5390</v>
      </c>
      <c r="K18" s="114">
        <v>2101</v>
      </c>
      <c r="L18" s="423">
        <v>1636</v>
      </c>
      <c r="M18" s="424">
        <v>1636</v>
      </c>
    </row>
    <row r="19" spans="1:13" ht="11.1" customHeight="1" x14ac:dyDescent="0.2">
      <c r="A19" s="422" t="s">
        <v>387</v>
      </c>
      <c r="B19" s="115">
        <v>23329</v>
      </c>
      <c r="C19" s="114">
        <v>11958</v>
      </c>
      <c r="D19" s="114">
        <v>11371</v>
      </c>
      <c r="E19" s="114">
        <v>16924</v>
      </c>
      <c r="F19" s="114">
        <v>6371</v>
      </c>
      <c r="G19" s="114">
        <v>2527</v>
      </c>
      <c r="H19" s="114">
        <v>7401</v>
      </c>
      <c r="I19" s="115">
        <v>7675</v>
      </c>
      <c r="J19" s="114">
        <v>5514</v>
      </c>
      <c r="K19" s="114">
        <v>2161</v>
      </c>
      <c r="L19" s="423">
        <v>1624</v>
      </c>
      <c r="M19" s="424">
        <v>1515</v>
      </c>
    </row>
    <row r="20" spans="1:13" ht="11.1" customHeight="1" x14ac:dyDescent="0.2">
      <c r="A20" s="422" t="s">
        <v>388</v>
      </c>
      <c r="B20" s="115">
        <v>23877</v>
      </c>
      <c r="C20" s="114">
        <v>12205</v>
      </c>
      <c r="D20" s="114">
        <v>11672</v>
      </c>
      <c r="E20" s="114">
        <v>17291</v>
      </c>
      <c r="F20" s="114">
        <v>6528</v>
      </c>
      <c r="G20" s="114">
        <v>2794</v>
      </c>
      <c r="H20" s="114">
        <v>7580</v>
      </c>
      <c r="I20" s="115">
        <v>7745</v>
      </c>
      <c r="J20" s="114">
        <v>5497</v>
      </c>
      <c r="K20" s="114">
        <v>2248</v>
      </c>
      <c r="L20" s="423">
        <v>2201</v>
      </c>
      <c r="M20" s="424">
        <v>1784</v>
      </c>
    </row>
    <row r="21" spans="1:13" s="110" customFormat="1" ht="11.1" customHeight="1" x14ac:dyDescent="0.2">
      <c r="A21" s="422" t="s">
        <v>389</v>
      </c>
      <c r="B21" s="115">
        <v>23725</v>
      </c>
      <c r="C21" s="114">
        <v>11959</v>
      </c>
      <c r="D21" s="114">
        <v>11766</v>
      </c>
      <c r="E21" s="114">
        <v>17283</v>
      </c>
      <c r="F21" s="114">
        <v>6428</v>
      </c>
      <c r="G21" s="114">
        <v>2698</v>
      </c>
      <c r="H21" s="114">
        <v>7680</v>
      </c>
      <c r="I21" s="115">
        <v>7679</v>
      </c>
      <c r="J21" s="114">
        <v>5387</v>
      </c>
      <c r="K21" s="114">
        <v>2292</v>
      </c>
      <c r="L21" s="423">
        <v>1210</v>
      </c>
      <c r="M21" s="424">
        <v>1476</v>
      </c>
    </row>
    <row r="22" spans="1:13" ht="15" customHeight="1" x14ac:dyDescent="0.2">
      <c r="A22" s="422" t="s">
        <v>392</v>
      </c>
      <c r="B22" s="115">
        <v>23568</v>
      </c>
      <c r="C22" s="114">
        <v>11872</v>
      </c>
      <c r="D22" s="114">
        <v>11696</v>
      </c>
      <c r="E22" s="114">
        <v>17104</v>
      </c>
      <c r="F22" s="114">
        <v>6392</v>
      </c>
      <c r="G22" s="114">
        <v>2600</v>
      </c>
      <c r="H22" s="114">
        <v>7741</v>
      </c>
      <c r="I22" s="115">
        <v>7587</v>
      </c>
      <c r="J22" s="114">
        <v>5334</v>
      </c>
      <c r="K22" s="114">
        <v>2253</v>
      </c>
      <c r="L22" s="423">
        <v>1418</v>
      </c>
      <c r="M22" s="424">
        <v>1618</v>
      </c>
    </row>
    <row r="23" spans="1:13" ht="11.1" customHeight="1" x14ac:dyDescent="0.2">
      <c r="A23" s="422" t="s">
        <v>387</v>
      </c>
      <c r="B23" s="115">
        <v>23748</v>
      </c>
      <c r="C23" s="114">
        <v>12121</v>
      </c>
      <c r="D23" s="114">
        <v>11627</v>
      </c>
      <c r="E23" s="114">
        <v>17173</v>
      </c>
      <c r="F23" s="114">
        <v>6457</v>
      </c>
      <c r="G23" s="114">
        <v>2506</v>
      </c>
      <c r="H23" s="114">
        <v>7940</v>
      </c>
      <c r="I23" s="115">
        <v>7785</v>
      </c>
      <c r="J23" s="114">
        <v>5493</v>
      </c>
      <c r="K23" s="114">
        <v>2292</v>
      </c>
      <c r="L23" s="423">
        <v>1601</v>
      </c>
      <c r="M23" s="424">
        <v>1451</v>
      </c>
    </row>
    <row r="24" spans="1:13" ht="11.1" customHeight="1" x14ac:dyDescent="0.2">
      <c r="A24" s="422" t="s">
        <v>388</v>
      </c>
      <c r="B24" s="115">
        <v>24235</v>
      </c>
      <c r="C24" s="114">
        <v>12443</v>
      </c>
      <c r="D24" s="114">
        <v>11792</v>
      </c>
      <c r="E24" s="114">
        <v>16795</v>
      </c>
      <c r="F24" s="114">
        <v>6655</v>
      </c>
      <c r="G24" s="114">
        <v>2748</v>
      </c>
      <c r="H24" s="114">
        <v>8121</v>
      </c>
      <c r="I24" s="115">
        <v>7824</v>
      </c>
      <c r="J24" s="114">
        <v>5458</v>
      </c>
      <c r="K24" s="114">
        <v>2366</v>
      </c>
      <c r="L24" s="423">
        <v>2274</v>
      </c>
      <c r="M24" s="424">
        <v>1935</v>
      </c>
    </row>
    <row r="25" spans="1:13" s="110" customFormat="1" ht="11.1" customHeight="1" x14ac:dyDescent="0.2">
      <c r="A25" s="422" t="s">
        <v>389</v>
      </c>
      <c r="B25" s="115">
        <v>23813</v>
      </c>
      <c r="C25" s="114">
        <v>12089</v>
      </c>
      <c r="D25" s="114">
        <v>11724</v>
      </c>
      <c r="E25" s="114">
        <v>16390</v>
      </c>
      <c r="F25" s="114">
        <v>6635</v>
      </c>
      <c r="G25" s="114">
        <v>2620</v>
      </c>
      <c r="H25" s="114">
        <v>8151</v>
      </c>
      <c r="I25" s="115">
        <v>7808</v>
      </c>
      <c r="J25" s="114">
        <v>5448</v>
      </c>
      <c r="K25" s="114">
        <v>2360</v>
      </c>
      <c r="L25" s="423">
        <v>1093</v>
      </c>
      <c r="M25" s="424">
        <v>1518</v>
      </c>
    </row>
    <row r="26" spans="1:13" ht="15" customHeight="1" x14ac:dyDescent="0.2">
      <c r="A26" s="422" t="s">
        <v>393</v>
      </c>
      <c r="B26" s="115">
        <v>23892</v>
      </c>
      <c r="C26" s="114">
        <v>12101</v>
      </c>
      <c r="D26" s="114">
        <v>11791</v>
      </c>
      <c r="E26" s="114">
        <v>16342</v>
      </c>
      <c r="F26" s="114">
        <v>6760</v>
      </c>
      <c r="G26" s="114">
        <v>2519</v>
      </c>
      <c r="H26" s="114">
        <v>8317</v>
      </c>
      <c r="I26" s="115">
        <v>7802</v>
      </c>
      <c r="J26" s="114">
        <v>5436</v>
      </c>
      <c r="K26" s="114">
        <v>2366</v>
      </c>
      <c r="L26" s="423">
        <v>1759</v>
      </c>
      <c r="M26" s="424">
        <v>1752</v>
      </c>
    </row>
    <row r="27" spans="1:13" ht="11.1" customHeight="1" x14ac:dyDescent="0.2">
      <c r="A27" s="422" t="s">
        <v>387</v>
      </c>
      <c r="B27" s="115">
        <v>24090</v>
      </c>
      <c r="C27" s="114">
        <v>12272</v>
      </c>
      <c r="D27" s="114">
        <v>11818</v>
      </c>
      <c r="E27" s="114">
        <v>16517</v>
      </c>
      <c r="F27" s="114">
        <v>6777</v>
      </c>
      <c r="G27" s="114">
        <v>2488</v>
      </c>
      <c r="H27" s="114">
        <v>8475</v>
      </c>
      <c r="I27" s="115">
        <v>7935</v>
      </c>
      <c r="J27" s="114">
        <v>5548</v>
      </c>
      <c r="K27" s="114">
        <v>2387</v>
      </c>
      <c r="L27" s="423">
        <v>1594</v>
      </c>
      <c r="M27" s="424">
        <v>1445</v>
      </c>
    </row>
    <row r="28" spans="1:13" ht="11.1" customHeight="1" x14ac:dyDescent="0.2">
      <c r="A28" s="422" t="s">
        <v>388</v>
      </c>
      <c r="B28" s="115">
        <v>24385</v>
      </c>
      <c r="C28" s="114">
        <v>12390</v>
      </c>
      <c r="D28" s="114">
        <v>11995</v>
      </c>
      <c r="E28" s="114">
        <v>17407</v>
      </c>
      <c r="F28" s="114">
        <v>6916</v>
      </c>
      <c r="G28" s="114">
        <v>2687</v>
      </c>
      <c r="H28" s="114">
        <v>8573</v>
      </c>
      <c r="I28" s="115">
        <v>7909</v>
      </c>
      <c r="J28" s="114">
        <v>5455</v>
      </c>
      <c r="K28" s="114">
        <v>2454</v>
      </c>
      <c r="L28" s="423">
        <v>2501</v>
      </c>
      <c r="M28" s="424">
        <v>2305</v>
      </c>
    </row>
    <row r="29" spans="1:13" s="110" customFormat="1" ht="11.1" customHeight="1" x14ac:dyDescent="0.2">
      <c r="A29" s="422" t="s">
        <v>389</v>
      </c>
      <c r="B29" s="115">
        <v>24115</v>
      </c>
      <c r="C29" s="114">
        <v>12100</v>
      </c>
      <c r="D29" s="114">
        <v>12015</v>
      </c>
      <c r="E29" s="114">
        <v>17082</v>
      </c>
      <c r="F29" s="114">
        <v>7018</v>
      </c>
      <c r="G29" s="114">
        <v>2586</v>
      </c>
      <c r="H29" s="114">
        <v>8547</v>
      </c>
      <c r="I29" s="115">
        <v>7873</v>
      </c>
      <c r="J29" s="114">
        <v>5474</v>
      </c>
      <c r="K29" s="114">
        <v>2399</v>
      </c>
      <c r="L29" s="423">
        <v>1226</v>
      </c>
      <c r="M29" s="424">
        <v>1503</v>
      </c>
    </row>
    <row r="30" spans="1:13" ht="15" customHeight="1" x14ac:dyDescent="0.2">
      <c r="A30" s="422" t="s">
        <v>394</v>
      </c>
      <c r="B30" s="115">
        <v>24409</v>
      </c>
      <c r="C30" s="114">
        <v>12196</v>
      </c>
      <c r="D30" s="114">
        <v>12213</v>
      </c>
      <c r="E30" s="114">
        <v>17175</v>
      </c>
      <c r="F30" s="114">
        <v>7223</v>
      </c>
      <c r="G30" s="114">
        <v>2555</v>
      </c>
      <c r="H30" s="114">
        <v>8704</v>
      </c>
      <c r="I30" s="115">
        <v>7814</v>
      </c>
      <c r="J30" s="114">
        <v>5438</v>
      </c>
      <c r="K30" s="114">
        <v>2376</v>
      </c>
      <c r="L30" s="423">
        <v>2015</v>
      </c>
      <c r="M30" s="424">
        <v>1954</v>
      </c>
    </row>
    <row r="31" spans="1:13" ht="11.1" customHeight="1" x14ac:dyDescent="0.2">
      <c r="A31" s="422" t="s">
        <v>387</v>
      </c>
      <c r="B31" s="115">
        <v>24529</v>
      </c>
      <c r="C31" s="114">
        <v>12297</v>
      </c>
      <c r="D31" s="114">
        <v>12232</v>
      </c>
      <c r="E31" s="114">
        <v>17265</v>
      </c>
      <c r="F31" s="114">
        <v>7254</v>
      </c>
      <c r="G31" s="114">
        <v>2452</v>
      </c>
      <c r="H31" s="114">
        <v>8806</v>
      </c>
      <c r="I31" s="115">
        <v>7930</v>
      </c>
      <c r="J31" s="114">
        <v>5512</v>
      </c>
      <c r="K31" s="114">
        <v>2418</v>
      </c>
      <c r="L31" s="423">
        <v>1583</v>
      </c>
      <c r="M31" s="424">
        <v>1502</v>
      </c>
    </row>
    <row r="32" spans="1:13" ht="11.1" customHeight="1" x14ac:dyDescent="0.2">
      <c r="A32" s="422" t="s">
        <v>388</v>
      </c>
      <c r="B32" s="115">
        <v>25022</v>
      </c>
      <c r="C32" s="114">
        <v>12585</v>
      </c>
      <c r="D32" s="114">
        <v>12437</v>
      </c>
      <c r="E32" s="114">
        <v>17537</v>
      </c>
      <c r="F32" s="114">
        <v>7483</v>
      </c>
      <c r="G32" s="114">
        <v>2646</v>
      </c>
      <c r="H32" s="114">
        <v>9034</v>
      </c>
      <c r="I32" s="115">
        <v>7983</v>
      </c>
      <c r="J32" s="114">
        <v>5444</v>
      </c>
      <c r="K32" s="114">
        <v>2539</v>
      </c>
      <c r="L32" s="423">
        <v>2515</v>
      </c>
      <c r="M32" s="424">
        <v>2161</v>
      </c>
    </row>
    <row r="33" spans="1:13" s="110" customFormat="1" ht="11.1" customHeight="1" x14ac:dyDescent="0.2">
      <c r="A33" s="422" t="s">
        <v>389</v>
      </c>
      <c r="B33" s="115">
        <v>24843</v>
      </c>
      <c r="C33" s="114">
        <v>12382</v>
      </c>
      <c r="D33" s="114">
        <v>12461</v>
      </c>
      <c r="E33" s="114">
        <v>17312</v>
      </c>
      <c r="F33" s="114">
        <v>7529</v>
      </c>
      <c r="G33" s="114">
        <v>2477</v>
      </c>
      <c r="H33" s="114">
        <v>9077</v>
      </c>
      <c r="I33" s="115">
        <v>7911</v>
      </c>
      <c r="J33" s="114">
        <v>5402</v>
      </c>
      <c r="K33" s="114">
        <v>2509</v>
      </c>
      <c r="L33" s="423">
        <v>1343</v>
      </c>
      <c r="M33" s="424">
        <v>1545</v>
      </c>
    </row>
    <row r="34" spans="1:13" ht="15" customHeight="1" x14ac:dyDescent="0.2">
      <c r="A34" s="422" t="s">
        <v>395</v>
      </c>
      <c r="B34" s="115">
        <v>24990</v>
      </c>
      <c r="C34" s="114">
        <v>12484</v>
      </c>
      <c r="D34" s="114">
        <v>12506</v>
      </c>
      <c r="E34" s="114">
        <v>17405</v>
      </c>
      <c r="F34" s="114">
        <v>7584</v>
      </c>
      <c r="G34" s="114">
        <v>2401</v>
      </c>
      <c r="H34" s="114">
        <v>9186</v>
      </c>
      <c r="I34" s="115">
        <v>7829</v>
      </c>
      <c r="J34" s="114">
        <v>5370</v>
      </c>
      <c r="K34" s="114">
        <v>2459</v>
      </c>
      <c r="L34" s="423">
        <v>1862</v>
      </c>
      <c r="M34" s="424">
        <v>1731</v>
      </c>
    </row>
    <row r="35" spans="1:13" ht="11.1" customHeight="1" x14ac:dyDescent="0.2">
      <c r="A35" s="422" t="s">
        <v>387</v>
      </c>
      <c r="B35" s="115">
        <v>25169</v>
      </c>
      <c r="C35" s="114">
        <v>12725</v>
      </c>
      <c r="D35" s="114">
        <v>12444</v>
      </c>
      <c r="E35" s="114">
        <v>17563</v>
      </c>
      <c r="F35" s="114">
        <v>7605</v>
      </c>
      <c r="G35" s="114">
        <v>2354</v>
      </c>
      <c r="H35" s="114">
        <v>9293</v>
      </c>
      <c r="I35" s="115">
        <v>7881</v>
      </c>
      <c r="J35" s="114">
        <v>5344</v>
      </c>
      <c r="K35" s="114">
        <v>2537</v>
      </c>
      <c r="L35" s="423">
        <v>1844</v>
      </c>
      <c r="M35" s="424">
        <v>1682</v>
      </c>
    </row>
    <row r="36" spans="1:13" ht="11.1" customHeight="1" x14ac:dyDescent="0.2">
      <c r="A36" s="422" t="s">
        <v>388</v>
      </c>
      <c r="B36" s="115">
        <v>25187</v>
      </c>
      <c r="C36" s="114">
        <v>12771</v>
      </c>
      <c r="D36" s="114">
        <v>12416</v>
      </c>
      <c r="E36" s="114">
        <v>17508</v>
      </c>
      <c r="F36" s="114">
        <v>7679</v>
      </c>
      <c r="G36" s="114">
        <v>2512</v>
      </c>
      <c r="H36" s="114">
        <v>9257</v>
      </c>
      <c r="I36" s="115">
        <v>7976</v>
      </c>
      <c r="J36" s="114">
        <v>5378</v>
      </c>
      <c r="K36" s="114">
        <v>2598</v>
      </c>
      <c r="L36" s="423">
        <v>2814</v>
      </c>
      <c r="M36" s="424">
        <v>2561</v>
      </c>
    </row>
    <row r="37" spans="1:13" s="110" customFormat="1" ht="11.1" customHeight="1" x14ac:dyDescent="0.2">
      <c r="A37" s="422" t="s">
        <v>389</v>
      </c>
      <c r="B37" s="115">
        <v>24855</v>
      </c>
      <c r="C37" s="114">
        <v>12493</v>
      </c>
      <c r="D37" s="114">
        <v>12362</v>
      </c>
      <c r="E37" s="114">
        <v>17255</v>
      </c>
      <c r="F37" s="114">
        <v>7600</v>
      </c>
      <c r="G37" s="114">
        <v>2390</v>
      </c>
      <c r="H37" s="114">
        <v>9236</v>
      </c>
      <c r="I37" s="115">
        <v>7966</v>
      </c>
      <c r="J37" s="114">
        <v>5393</v>
      </c>
      <c r="K37" s="114">
        <v>2573</v>
      </c>
      <c r="L37" s="423">
        <v>1432</v>
      </c>
      <c r="M37" s="424">
        <v>1734</v>
      </c>
    </row>
    <row r="38" spans="1:13" ht="15" customHeight="1" x14ac:dyDescent="0.2">
      <c r="A38" s="425" t="s">
        <v>396</v>
      </c>
      <c r="B38" s="115">
        <v>25048</v>
      </c>
      <c r="C38" s="114">
        <v>12596</v>
      </c>
      <c r="D38" s="114">
        <v>12452</v>
      </c>
      <c r="E38" s="114">
        <v>17348</v>
      </c>
      <c r="F38" s="114">
        <v>7700</v>
      </c>
      <c r="G38" s="114">
        <v>2359</v>
      </c>
      <c r="H38" s="114">
        <v>9364</v>
      </c>
      <c r="I38" s="115">
        <v>8011</v>
      </c>
      <c r="J38" s="114">
        <v>5385</v>
      </c>
      <c r="K38" s="114">
        <v>2626</v>
      </c>
      <c r="L38" s="423">
        <v>1948</v>
      </c>
      <c r="M38" s="424">
        <v>1820</v>
      </c>
    </row>
    <row r="39" spans="1:13" ht="11.1" customHeight="1" x14ac:dyDescent="0.2">
      <c r="A39" s="422" t="s">
        <v>387</v>
      </c>
      <c r="B39" s="115">
        <v>24969</v>
      </c>
      <c r="C39" s="114">
        <v>12605</v>
      </c>
      <c r="D39" s="114">
        <v>12364</v>
      </c>
      <c r="E39" s="114">
        <v>17311</v>
      </c>
      <c r="F39" s="114">
        <v>7658</v>
      </c>
      <c r="G39" s="114">
        <v>2239</v>
      </c>
      <c r="H39" s="114">
        <v>9444</v>
      </c>
      <c r="I39" s="115">
        <v>8134</v>
      </c>
      <c r="J39" s="114">
        <v>5444</v>
      </c>
      <c r="K39" s="114">
        <v>2690</v>
      </c>
      <c r="L39" s="423">
        <v>1757</v>
      </c>
      <c r="M39" s="424">
        <v>1846</v>
      </c>
    </row>
    <row r="40" spans="1:13" ht="11.1" customHeight="1" x14ac:dyDescent="0.2">
      <c r="A40" s="425" t="s">
        <v>388</v>
      </c>
      <c r="B40" s="115">
        <v>25602</v>
      </c>
      <c r="C40" s="114">
        <v>13038</v>
      </c>
      <c r="D40" s="114">
        <v>12564</v>
      </c>
      <c r="E40" s="114">
        <v>17818</v>
      </c>
      <c r="F40" s="114">
        <v>7784</v>
      </c>
      <c r="G40" s="114">
        <v>2472</v>
      </c>
      <c r="H40" s="114">
        <v>9609</v>
      </c>
      <c r="I40" s="115">
        <v>8110</v>
      </c>
      <c r="J40" s="114">
        <v>5363</v>
      </c>
      <c r="K40" s="114">
        <v>2747</v>
      </c>
      <c r="L40" s="423">
        <v>2591</v>
      </c>
      <c r="M40" s="424">
        <v>2136</v>
      </c>
    </row>
    <row r="41" spans="1:13" s="110" customFormat="1" ht="11.1" customHeight="1" x14ac:dyDescent="0.2">
      <c r="A41" s="422" t="s">
        <v>389</v>
      </c>
      <c r="B41" s="115">
        <v>25418</v>
      </c>
      <c r="C41" s="114">
        <v>12877</v>
      </c>
      <c r="D41" s="114">
        <v>12541</v>
      </c>
      <c r="E41" s="114">
        <v>17566</v>
      </c>
      <c r="F41" s="114">
        <v>7852</v>
      </c>
      <c r="G41" s="114">
        <v>2418</v>
      </c>
      <c r="H41" s="114">
        <v>9592</v>
      </c>
      <c r="I41" s="115">
        <v>8004</v>
      </c>
      <c r="J41" s="114">
        <v>5280</v>
      </c>
      <c r="K41" s="114">
        <v>2724</v>
      </c>
      <c r="L41" s="423">
        <v>1440</v>
      </c>
      <c r="M41" s="424">
        <v>1677</v>
      </c>
    </row>
    <row r="42" spans="1:13" ht="15" customHeight="1" x14ac:dyDescent="0.2">
      <c r="A42" s="422" t="s">
        <v>397</v>
      </c>
      <c r="B42" s="115">
        <v>25451</v>
      </c>
      <c r="C42" s="114">
        <v>12927</v>
      </c>
      <c r="D42" s="114">
        <v>12524</v>
      </c>
      <c r="E42" s="114">
        <v>17556</v>
      </c>
      <c r="F42" s="114">
        <v>7895</v>
      </c>
      <c r="G42" s="114">
        <v>2315</v>
      </c>
      <c r="H42" s="114">
        <v>9640</v>
      </c>
      <c r="I42" s="115">
        <v>7984</v>
      </c>
      <c r="J42" s="114">
        <v>5276</v>
      </c>
      <c r="K42" s="114">
        <v>2708</v>
      </c>
      <c r="L42" s="423">
        <v>2188</v>
      </c>
      <c r="M42" s="424">
        <v>2164</v>
      </c>
    </row>
    <row r="43" spans="1:13" ht="11.1" customHeight="1" x14ac:dyDescent="0.2">
      <c r="A43" s="422" t="s">
        <v>387</v>
      </c>
      <c r="B43" s="115">
        <v>25413</v>
      </c>
      <c r="C43" s="114">
        <v>12995</v>
      </c>
      <c r="D43" s="114">
        <v>12418</v>
      </c>
      <c r="E43" s="114">
        <v>17532</v>
      </c>
      <c r="F43" s="114">
        <v>7881</v>
      </c>
      <c r="G43" s="114">
        <v>2259</v>
      </c>
      <c r="H43" s="114">
        <v>9700</v>
      </c>
      <c r="I43" s="115">
        <v>8092</v>
      </c>
      <c r="J43" s="114">
        <v>5334</v>
      </c>
      <c r="K43" s="114">
        <v>2758</v>
      </c>
      <c r="L43" s="423">
        <v>1974</v>
      </c>
      <c r="M43" s="424">
        <v>1949</v>
      </c>
    </row>
    <row r="44" spans="1:13" ht="11.1" customHeight="1" x14ac:dyDescent="0.2">
      <c r="A44" s="422" t="s">
        <v>388</v>
      </c>
      <c r="B44" s="115">
        <v>25880</v>
      </c>
      <c r="C44" s="114">
        <v>13231</v>
      </c>
      <c r="D44" s="114">
        <v>12649</v>
      </c>
      <c r="E44" s="114">
        <v>17966</v>
      </c>
      <c r="F44" s="114">
        <v>7914</v>
      </c>
      <c r="G44" s="114">
        <v>2507</v>
      </c>
      <c r="H44" s="114">
        <v>9787</v>
      </c>
      <c r="I44" s="115">
        <v>7965</v>
      </c>
      <c r="J44" s="114">
        <v>5192</v>
      </c>
      <c r="K44" s="114">
        <v>2773</v>
      </c>
      <c r="L44" s="423">
        <v>2497</v>
      </c>
      <c r="M44" s="424">
        <v>2017</v>
      </c>
    </row>
    <row r="45" spans="1:13" s="110" customFormat="1" ht="11.1" customHeight="1" x14ac:dyDescent="0.2">
      <c r="A45" s="422" t="s">
        <v>389</v>
      </c>
      <c r="B45" s="115">
        <v>25719</v>
      </c>
      <c r="C45" s="114">
        <v>13092</v>
      </c>
      <c r="D45" s="114">
        <v>12627</v>
      </c>
      <c r="E45" s="114">
        <v>17790</v>
      </c>
      <c r="F45" s="114">
        <v>7929</v>
      </c>
      <c r="G45" s="114">
        <v>2436</v>
      </c>
      <c r="H45" s="114">
        <v>9738</v>
      </c>
      <c r="I45" s="115">
        <v>7869</v>
      </c>
      <c r="J45" s="114">
        <v>5102</v>
      </c>
      <c r="K45" s="114">
        <v>2767</v>
      </c>
      <c r="L45" s="423">
        <v>1503</v>
      </c>
      <c r="M45" s="424">
        <v>1709</v>
      </c>
    </row>
    <row r="46" spans="1:13" ht="15" customHeight="1" x14ac:dyDescent="0.2">
      <c r="A46" s="422" t="s">
        <v>398</v>
      </c>
      <c r="B46" s="115">
        <v>25559</v>
      </c>
      <c r="C46" s="114">
        <v>12985</v>
      </c>
      <c r="D46" s="114">
        <v>12574</v>
      </c>
      <c r="E46" s="114">
        <v>17610</v>
      </c>
      <c r="F46" s="114">
        <v>7949</v>
      </c>
      <c r="G46" s="114">
        <v>2359</v>
      </c>
      <c r="H46" s="114">
        <v>9740</v>
      </c>
      <c r="I46" s="115">
        <v>7935</v>
      </c>
      <c r="J46" s="114">
        <v>5185</v>
      </c>
      <c r="K46" s="114">
        <v>2750</v>
      </c>
      <c r="L46" s="423">
        <v>1820</v>
      </c>
      <c r="M46" s="424">
        <v>1807</v>
      </c>
    </row>
    <row r="47" spans="1:13" ht="11.1" customHeight="1" x14ac:dyDescent="0.2">
      <c r="A47" s="422" t="s">
        <v>387</v>
      </c>
      <c r="B47" s="115">
        <v>25677</v>
      </c>
      <c r="C47" s="114">
        <v>13063</v>
      </c>
      <c r="D47" s="114">
        <v>12614</v>
      </c>
      <c r="E47" s="114">
        <v>17639</v>
      </c>
      <c r="F47" s="114">
        <v>8038</v>
      </c>
      <c r="G47" s="114">
        <v>2319</v>
      </c>
      <c r="H47" s="114">
        <v>9749</v>
      </c>
      <c r="I47" s="115">
        <v>8079</v>
      </c>
      <c r="J47" s="114">
        <v>5310</v>
      </c>
      <c r="K47" s="114">
        <v>2769</v>
      </c>
      <c r="L47" s="423">
        <v>1766</v>
      </c>
      <c r="M47" s="424">
        <v>1801</v>
      </c>
    </row>
    <row r="48" spans="1:13" ht="11.1" customHeight="1" x14ac:dyDescent="0.2">
      <c r="A48" s="422" t="s">
        <v>388</v>
      </c>
      <c r="B48" s="115">
        <v>26415</v>
      </c>
      <c r="C48" s="114">
        <v>13442</v>
      </c>
      <c r="D48" s="114">
        <v>12973</v>
      </c>
      <c r="E48" s="114">
        <v>18261</v>
      </c>
      <c r="F48" s="114">
        <v>8154</v>
      </c>
      <c r="G48" s="114">
        <v>2721</v>
      </c>
      <c r="H48" s="114">
        <v>9821</v>
      </c>
      <c r="I48" s="115">
        <v>8094</v>
      </c>
      <c r="J48" s="114">
        <v>5174</v>
      </c>
      <c r="K48" s="114">
        <v>2920</v>
      </c>
      <c r="L48" s="423">
        <v>2740</v>
      </c>
      <c r="M48" s="424">
        <v>2199</v>
      </c>
    </row>
    <row r="49" spans="1:17" s="110" customFormat="1" ht="11.1" customHeight="1" x14ac:dyDescent="0.2">
      <c r="A49" s="422" t="s">
        <v>389</v>
      </c>
      <c r="B49" s="115">
        <v>26204</v>
      </c>
      <c r="C49" s="114">
        <v>13256</v>
      </c>
      <c r="D49" s="114">
        <v>12948</v>
      </c>
      <c r="E49" s="114">
        <v>18038</v>
      </c>
      <c r="F49" s="114">
        <v>8166</v>
      </c>
      <c r="G49" s="114">
        <v>2627</v>
      </c>
      <c r="H49" s="114">
        <v>9803</v>
      </c>
      <c r="I49" s="115">
        <v>7995</v>
      </c>
      <c r="J49" s="114">
        <v>5121</v>
      </c>
      <c r="K49" s="114">
        <v>2874</v>
      </c>
      <c r="L49" s="423">
        <v>1475</v>
      </c>
      <c r="M49" s="424">
        <v>1713</v>
      </c>
    </row>
    <row r="50" spans="1:17" ht="15" customHeight="1" x14ac:dyDescent="0.2">
      <c r="A50" s="422" t="s">
        <v>399</v>
      </c>
      <c r="B50" s="143">
        <v>26249</v>
      </c>
      <c r="C50" s="144">
        <v>13331</v>
      </c>
      <c r="D50" s="144">
        <v>12918</v>
      </c>
      <c r="E50" s="144">
        <v>18075</v>
      </c>
      <c r="F50" s="144">
        <v>8174</v>
      </c>
      <c r="G50" s="144">
        <v>2577</v>
      </c>
      <c r="H50" s="144">
        <v>9761</v>
      </c>
      <c r="I50" s="143">
        <v>7815</v>
      </c>
      <c r="J50" s="144">
        <v>5012</v>
      </c>
      <c r="K50" s="144">
        <v>2803</v>
      </c>
      <c r="L50" s="426">
        <v>2095</v>
      </c>
      <c r="M50" s="427">
        <v>2162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2.6996361359990608</v>
      </c>
      <c r="C6" s="480">
        <f>'Tabelle 3.3'!J11</f>
        <v>-1.5122873345935728</v>
      </c>
      <c r="D6" s="481">
        <f t="shared" ref="D6:E9" si="0">IF(OR(AND(B6&gt;=-50,B6&lt;=50),ISNUMBER(B6)=FALSE),B6,"")</f>
        <v>2.6996361359990608</v>
      </c>
      <c r="E6" s="481">
        <f t="shared" si="0"/>
        <v>-1.5122873345935728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2.6996361359990608</v>
      </c>
      <c r="C14" s="480">
        <f>'Tabelle 3.3'!J11</f>
        <v>-1.5122873345935728</v>
      </c>
      <c r="D14" s="481">
        <f>IF(OR(AND(B14&gt;=-50,B14&lt;=50),ISNUMBER(B14)=FALSE),B14,"")</f>
        <v>2.6996361359990608</v>
      </c>
      <c r="E14" s="481">
        <f>IF(OR(AND(C14&gt;=-50,C14&lt;=50),ISNUMBER(C14)=FALSE),C14,"")</f>
        <v>-1.5122873345935728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-0.46216060080878107</v>
      </c>
      <c r="C17" s="480">
        <f>'Tabelle 3.3'!J14</f>
        <v>-2.3294509151414311</v>
      </c>
      <c r="D17" s="481">
        <f t="shared" si="3"/>
        <v>-0.46216060080878107</v>
      </c>
      <c r="E17" s="481">
        <f t="shared" si="3"/>
        <v>-2.3294509151414311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1.4184397163120568</v>
      </c>
      <c r="C18" s="480">
        <f>'Tabelle 3.3'!J15</f>
        <v>-20.187793427230048</v>
      </c>
      <c r="D18" s="481">
        <f t="shared" si="3"/>
        <v>1.4184397163120568</v>
      </c>
      <c r="E18" s="481">
        <f t="shared" si="3"/>
        <v>-20.187793427230048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-4.2671614100185531</v>
      </c>
      <c r="C19" s="480">
        <f>'Tabelle 3.3'!J16</f>
        <v>11.618257261410788</v>
      </c>
      <c r="D19" s="481">
        <f t="shared" si="3"/>
        <v>-4.2671614100185531</v>
      </c>
      <c r="E19" s="481">
        <f t="shared" si="3"/>
        <v>11.618257261410788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7.9275198187995466</v>
      </c>
      <c r="C20" s="480">
        <f>'Tabelle 3.3'!J17</f>
        <v>0.68027210884353739</v>
      </c>
      <c r="D20" s="481">
        <f t="shared" si="3"/>
        <v>7.9275198187995466</v>
      </c>
      <c r="E20" s="481">
        <f t="shared" si="3"/>
        <v>0.68027210884353739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1.9425675675675675</v>
      </c>
      <c r="C21" s="480">
        <f>'Tabelle 3.3'!J18</f>
        <v>1.3725490196078431</v>
      </c>
      <c r="D21" s="481">
        <f t="shared" si="3"/>
        <v>1.9425675675675675</v>
      </c>
      <c r="E21" s="481">
        <f t="shared" si="3"/>
        <v>1.3725490196078431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1.4517029592406476</v>
      </c>
      <c r="C22" s="480">
        <f>'Tabelle 3.3'!J19</f>
        <v>1.3589128697042365</v>
      </c>
      <c r="D22" s="481">
        <f t="shared" si="3"/>
        <v>1.4517029592406476</v>
      </c>
      <c r="E22" s="481">
        <f t="shared" si="3"/>
        <v>1.3589128697042365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0.73952341824157763</v>
      </c>
      <c r="C23" s="480">
        <f>'Tabelle 3.3'!J20</f>
        <v>-4.2121684867394693</v>
      </c>
      <c r="D23" s="481">
        <f t="shared" si="3"/>
        <v>0.73952341824157763</v>
      </c>
      <c r="E23" s="481">
        <f t="shared" si="3"/>
        <v>-4.2121684867394693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-5.0441361916771754</v>
      </c>
      <c r="C24" s="480">
        <f>'Tabelle 3.3'!J21</f>
        <v>-6.9603524229074889</v>
      </c>
      <c r="D24" s="481">
        <f t="shared" si="3"/>
        <v>-5.0441361916771754</v>
      </c>
      <c r="E24" s="481">
        <f t="shared" si="3"/>
        <v>-6.9603524229074889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14.416475972540045</v>
      </c>
      <c r="C25" s="480">
        <f>'Tabelle 3.3'!J22</f>
        <v>-1.3698630136986301</v>
      </c>
      <c r="D25" s="481">
        <f t="shared" si="3"/>
        <v>14.416475972540045</v>
      </c>
      <c r="E25" s="481">
        <f t="shared" si="3"/>
        <v>-1.3698630136986301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0.79726651480637811</v>
      </c>
      <c r="C27" s="480">
        <f>'Tabelle 3.3'!J24</f>
        <v>8.3984375</v>
      </c>
      <c r="D27" s="481">
        <f t="shared" si="3"/>
        <v>0.79726651480637811</v>
      </c>
      <c r="E27" s="481">
        <f t="shared" si="3"/>
        <v>8.3984375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3.6496350364963503</v>
      </c>
      <c r="C28" s="480">
        <f>'Tabelle 3.3'!J25</f>
        <v>-2.1276595744680851</v>
      </c>
      <c r="D28" s="481">
        <f t="shared" si="3"/>
        <v>3.6496350364963503</v>
      </c>
      <c r="E28" s="481">
        <f t="shared" si="3"/>
        <v>-2.1276595744680851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2.871058702896693</v>
      </c>
      <c r="C30" s="480">
        <f>'Tabelle 3.3'!J27</f>
        <v>-1.4619883040935673</v>
      </c>
      <c r="D30" s="481">
        <f t="shared" si="3"/>
        <v>2.871058702896693</v>
      </c>
      <c r="E30" s="481">
        <f t="shared" si="3"/>
        <v>-1.4619883040935673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17.874875868917577</v>
      </c>
      <c r="C31" s="480">
        <f>'Tabelle 3.3'!J28</f>
        <v>16.042780748663102</v>
      </c>
      <c r="D31" s="481">
        <f t="shared" si="3"/>
        <v>17.874875868917577</v>
      </c>
      <c r="E31" s="481">
        <f t="shared" si="3"/>
        <v>16.042780748663102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10.737527114967461</v>
      </c>
      <c r="C32" s="480">
        <f>'Tabelle 3.3'!J29</f>
        <v>-4.225352112676056</v>
      </c>
      <c r="D32" s="481">
        <f t="shared" si="3"/>
        <v>10.737527114967461</v>
      </c>
      <c r="E32" s="481">
        <f t="shared" si="3"/>
        <v>-4.225352112676056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3.0358449158741769</v>
      </c>
      <c r="C33" s="480">
        <f>'Tabelle 3.3'!J30</f>
        <v>-3.6414565826330532</v>
      </c>
      <c r="D33" s="481">
        <f t="shared" si="3"/>
        <v>3.0358449158741769</v>
      </c>
      <c r="E33" s="481">
        <f t="shared" si="3"/>
        <v>-3.6414565826330532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-1.1041009463722398</v>
      </c>
      <c r="C34" s="480">
        <f>'Tabelle 3.3'!J31</f>
        <v>-6.8367346938775508</v>
      </c>
      <c r="D34" s="481">
        <f t="shared" si="3"/>
        <v>-1.1041009463722398</v>
      </c>
      <c r="E34" s="481">
        <f t="shared" si="3"/>
        <v>-6.8367346938775508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3.3456855479089467</v>
      </c>
      <c r="C39" s="480">
        <f>'Tabelle 3.3'!J36</f>
        <v>-1.9408778739922365</v>
      </c>
      <c r="D39" s="481">
        <f t="shared" si="3"/>
        <v>3.3456855479089467</v>
      </c>
      <c r="E39" s="481">
        <f t="shared" si="3"/>
        <v>-1.9408778739922365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3.3456855479089467</v>
      </c>
      <c r="C45" s="480">
        <f>'Tabelle 3.3'!J36</f>
        <v>-1.9408778739922365</v>
      </c>
      <c r="D45" s="481">
        <f t="shared" si="3"/>
        <v>3.3456855479089467</v>
      </c>
      <c r="E45" s="481">
        <f t="shared" si="3"/>
        <v>-1.9408778739922365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23892</v>
      </c>
      <c r="C51" s="487">
        <v>5436</v>
      </c>
      <c r="D51" s="487">
        <v>2366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24090</v>
      </c>
      <c r="C52" s="487">
        <v>5548</v>
      </c>
      <c r="D52" s="487">
        <v>2387</v>
      </c>
      <c r="E52" s="488">
        <f t="shared" ref="E52:G70" si="11">IF($A$51=37802,IF(COUNTBLANK(B$51:B$70)&gt;0,#N/A,B52/B$51*100),IF(COUNTBLANK(B$51:B$75)&gt;0,#N/A,B52/B$51*100))</f>
        <v>100.82872928176796</v>
      </c>
      <c r="F52" s="488">
        <f t="shared" si="11"/>
        <v>102.06033848417955</v>
      </c>
      <c r="G52" s="488">
        <f t="shared" si="11"/>
        <v>100.88757396449704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24385</v>
      </c>
      <c r="C53" s="487">
        <v>5455</v>
      </c>
      <c r="D53" s="487">
        <v>2454</v>
      </c>
      <c r="E53" s="488">
        <f t="shared" si="11"/>
        <v>102.06345220157375</v>
      </c>
      <c r="F53" s="488">
        <f t="shared" si="11"/>
        <v>100.3495217071376</v>
      </c>
      <c r="G53" s="488">
        <f t="shared" si="11"/>
        <v>103.7193575655114</v>
      </c>
      <c r="H53" s="489">
        <f>IF(ISERROR(L53)=TRUE,IF(MONTH(A53)=MONTH(MAX(A$51:A$75)),A53,""),"")</f>
        <v>41883</v>
      </c>
      <c r="I53" s="488">
        <f t="shared" si="12"/>
        <v>102.06345220157375</v>
      </c>
      <c r="J53" s="488">
        <f t="shared" si="10"/>
        <v>100.3495217071376</v>
      </c>
      <c r="K53" s="488">
        <f t="shared" si="10"/>
        <v>103.7193575655114</v>
      </c>
      <c r="L53" s="488" t="e">
        <f t="shared" si="13"/>
        <v>#N/A</v>
      </c>
    </row>
    <row r="54" spans="1:14" ht="15" customHeight="1" x14ac:dyDescent="0.2">
      <c r="A54" s="490" t="s">
        <v>462</v>
      </c>
      <c r="B54" s="487">
        <v>24115</v>
      </c>
      <c r="C54" s="487">
        <v>5474</v>
      </c>
      <c r="D54" s="487">
        <v>2399</v>
      </c>
      <c r="E54" s="488">
        <f t="shared" si="11"/>
        <v>100.93336681734473</v>
      </c>
      <c r="F54" s="488">
        <f t="shared" si="11"/>
        <v>100.6990434142752</v>
      </c>
      <c r="G54" s="488">
        <f t="shared" si="11"/>
        <v>101.39475908706679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24409</v>
      </c>
      <c r="C55" s="487">
        <v>5438</v>
      </c>
      <c r="D55" s="487">
        <v>2376</v>
      </c>
      <c r="E55" s="488">
        <f t="shared" si="11"/>
        <v>102.16390423572743</v>
      </c>
      <c r="F55" s="488">
        <f t="shared" si="11"/>
        <v>100.03679175864606</v>
      </c>
      <c r="G55" s="488">
        <f t="shared" si="11"/>
        <v>100.42265426880812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24529</v>
      </c>
      <c r="C56" s="487">
        <v>5512</v>
      </c>
      <c r="D56" s="487">
        <v>2418</v>
      </c>
      <c r="E56" s="488">
        <f t="shared" si="11"/>
        <v>102.66616440649589</v>
      </c>
      <c r="F56" s="488">
        <f t="shared" si="11"/>
        <v>101.3980868285504</v>
      </c>
      <c r="G56" s="488">
        <f t="shared" si="11"/>
        <v>102.19780219780219</v>
      </c>
      <c r="H56" s="489" t="str">
        <f t="shared" si="14"/>
        <v/>
      </c>
      <c r="I56" s="488" t="str">
        <f t="shared" si="12"/>
        <v/>
      </c>
      <c r="J56" s="488" t="str">
        <f t="shared" si="10"/>
        <v/>
      </c>
      <c r="K56" s="488" t="str">
        <f t="shared" si="10"/>
        <v/>
      </c>
      <c r="L56" s="488" t="e">
        <f t="shared" si="13"/>
        <v>#N/A</v>
      </c>
    </row>
    <row r="57" spans="1:14" ht="15" customHeight="1" x14ac:dyDescent="0.2">
      <c r="A57" s="490">
        <v>42248</v>
      </c>
      <c r="B57" s="487">
        <v>25022</v>
      </c>
      <c r="C57" s="487">
        <v>5444</v>
      </c>
      <c r="D57" s="487">
        <v>2539</v>
      </c>
      <c r="E57" s="488">
        <f t="shared" si="11"/>
        <v>104.72961660806965</v>
      </c>
      <c r="F57" s="488">
        <f t="shared" si="11"/>
        <v>100.14716703458426</v>
      </c>
      <c r="G57" s="488">
        <f t="shared" si="11"/>
        <v>107.31191885038038</v>
      </c>
      <c r="H57" s="489">
        <f t="shared" si="14"/>
        <v>42248</v>
      </c>
      <c r="I57" s="488">
        <f t="shared" si="12"/>
        <v>104.72961660806965</v>
      </c>
      <c r="J57" s="488">
        <f t="shared" si="10"/>
        <v>100.14716703458426</v>
      </c>
      <c r="K57" s="488">
        <f t="shared" si="10"/>
        <v>107.31191885038038</v>
      </c>
      <c r="L57" s="488" t="e">
        <f t="shared" si="13"/>
        <v>#N/A</v>
      </c>
    </row>
    <row r="58" spans="1:14" ht="15" customHeight="1" x14ac:dyDescent="0.2">
      <c r="A58" s="490" t="s">
        <v>465</v>
      </c>
      <c r="B58" s="487">
        <v>24843</v>
      </c>
      <c r="C58" s="487">
        <v>5402</v>
      </c>
      <c r="D58" s="487">
        <v>2509</v>
      </c>
      <c r="E58" s="488">
        <f t="shared" si="11"/>
        <v>103.98041185334004</v>
      </c>
      <c r="F58" s="488">
        <f t="shared" si="11"/>
        <v>99.374540103016926</v>
      </c>
      <c r="G58" s="488">
        <f t="shared" si="11"/>
        <v>106.04395604395604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24990</v>
      </c>
      <c r="C59" s="487">
        <v>5370</v>
      </c>
      <c r="D59" s="487">
        <v>2459</v>
      </c>
      <c r="E59" s="488">
        <f t="shared" si="11"/>
        <v>104.59568056253138</v>
      </c>
      <c r="F59" s="488">
        <f t="shared" si="11"/>
        <v>98.785871964679913</v>
      </c>
      <c r="G59" s="488">
        <f t="shared" si="11"/>
        <v>103.93068469991546</v>
      </c>
      <c r="H59" s="489" t="str">
        <f t="shared" si="14"/>
        <v/>
      </c>
      <c r="I59" s="488" t="str">
        <f t="shared" si="12"/>
        <v/>
      </c>
      <c r="J59" s="488" t="str">
        <f t="shared" si="10"/>
        <v/>
      </c>
      <c r="K59" s="488" t="str">
        <f t="shared" si="10"/>
        <v/>
      </c>
      <c r="L59" s="488" t="e">
        <f t="shared" si="13"/>
        <v>#N/A</v>
      </c>
    </row>
    <row r="60" spans="1:14" ht="15" customHeight="1" x14ac:dyDescent="0.2">
      <c r="A60" s="490" t="s">
        <v>467</v>
      </c>
      <c r="B60" s="487">
        <v>25169</v>
      </c>
      <c r="C60" s="487">
        <v>5344</v>
      </c>
      <c r="D60" s="487">
        <v>2537</v>
      </c>
      <c r="E60" s="488">
        <f t="shared" si="11"/>
        <v>105.344885317261</v>
      </c>
      <c r="F60" s="488">
        <f t="shared" si="11"/>
        <v>98.307579102281082</v>
      </c>
      <c r="G60" s="488">
        <f t="shared" si="11"/>
        <v>107.22738799661877</v>
      </c>
      <c r="H60" s="489" t="str">
        <f t="shared" si="14"/>
        <v/>
      </c>
      <c r="I60" s="488" t="str">
        <f t="shared" si="12"/>
        <v/>
      </c>
      <c r="J60" s="488" t="str">
        <f t="shared" si="10"/>
        <v/>
      </c>
      <c r="K60" s="488" t="str">
        <f t="shared" si="10"/>
        <v/>
      </c>
      <c r="L60" s="488" t="e">
        <f t="shared" si="13"/>
        <v>#N/A</v>
      </c>
    </row>
    <row r="61" spans="1:14" ht="15" customHeight="1" x14ac:dyDescent="0.2">
      <c r="A61" s="490">
        <v>42614</v>
      </c>
      <c r="B61" s="487">
        <v>25187</v>
      </c>
      <c r="C61" s="487">
        <v>5378</v>
      </c>
      <c r="D61" s="487">
        <v>2598</v>
      </c>
      <c r="E61" s="488">
        <f t="shared" si="11"/>
        <v>105.42022434287628</v>
      </c>
      <c r="F61" s="488">
        <f t="shared" si="11"/>
        <v>98.93303899926417</v>
      </c>
      <c r="G61" s="488">
        <f t="shared" si="11"/>
        <v>109.80557903634826</v>
      </c>
      <c r="H61" s="489">
        <f t="shared" si="14"/>
        <v>42614</v>
      </c>
      <c r="I61" s="488">
        <f t="shared" si="12"/>
        <v>105.42022434287628</v>
      </c>
      <c r="J61" s="488">
        <f t="shared" si="10"/>
        <v>98.93303899926417</v>
      </c>
      <c r="K61" s="488">
        <f t="shared" si="10"/>
        <v>109.80557903634826</v>
      </c>
      <c r="L61" s="488" t="e">
        <f t="shared" si="13"/>
        <v>#N/A</v>
      </c>
    </row>
    <row r="62" spans="1:14" ht="15" customHeight="1" x14ac:dyDescent="0.2">
      <c r="A62" s="490" t="s">
        <v>468</v>
      </c>
      <c r="B62" s="487">
        <v>24855</v>
      </c>
      <c r="C62" s="487">
        <v>5393</v>
      </c>
      <c r="D62" s="487">
        <v>2573</v>
      </c>
      <c r="E62" s="488">
        <f t="shared" si="11"/>
        <v>104.03063787041688</v>
      </c>
      <c r="F62" s="488">
        <f t="shared" si="11"/>
        <v>99.208977189109632</v>
      </c>
      <c r="G62" s="488">
        <f t="shared" si="11"/>
        <v>108.74894336432799</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25048</v>
      </c>
      <c r="C63" s="487">
        <v>5385</v>
      </c>
      <c r="D63" s="487">
        <v>2626</v>
      </c>
      <c r="E63" s="488">
        <f t="shared" si="11"/>
        <v>104.83843964506947</v>
      </c>
      <c r="F63" s="488">
        <f t="shared" si="11"/>
        <v>99.061810154525389</v>
      </c>
      <c r="G63" s="488">
        <f t="shared" si="11"/>
        <v>110.98901098901099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24969</v>
      </c>
      <c r="C64" s="487">
        <v>5444</v>
      </c>
      <c r="D64" s="487">
        <v>2690</v>
      </c>
      <c r="E64" s="488">
        <f t="shared" si="11"/>
        <v>104.50778503264691</v>
      </c>
      <c r="F64" s="488">
        <f t="shared" si="11"/>
        <v>100.14716703458426</v>
      </c>
      <c r="G64" s="488">
        <f t="shared" si="11"/>
        <v>113.69399830938292</v>
      </c>
      <c r="H64" s="489" t="str">
        <f t="shared" si="14"/>
        <v/>
      </c>
      <c r="I64" s="488" t="str">
        <f t="shared" si="12"/>
        <v/>
      </c>
      <c r="J64" s="488" t="str">
        <f t="shared" si="10"/>
        <v/>
      </c>
      <c r="K64" s="488" t="str">
        <f t="shared" si="10"/>
        <v/>
      </c>
      <c r="L64" s="488" t="e">
        <f t="shared" si="13"/>
        <v>#N/A</v>
      </c>
    </row>
    <row r="65" spans="1:12" ht="15" customHeight="1" x14ac:dyDescent="0.2">
      <c r="A65" s="490">
        <v>42979</v>
      </c>
      <c r="B65" s="487">
        <v>25602</v>
      </c>
      <c r="C65" s="487">
        <v>5363</v>
      </c>
      <c r="D65" s="487">
        <v>2747</v>
      </c>
      <c r="E65" s="488">
        <f t="shared" si="11"/>
        <v>107.15720743345052</v>
      </c>
      <c r="F65" s="488">
        <f t="shared" si="11"/>
        <v>98.657100809418679</v>
      </c>
      <c r="G65" s="488">
        <f t="shared" si="11"/>
        <v>116.10312764158918</v>
      </c>
      <c r="H65" s="489">
        <f t="shared" si="14"/>
        <v>42979</v>
      </c>
      <c r="I65" s="488">
        <f t="shared" si="12"/>
        <v>107.15720743345052</v>
      </c>
      <c r="J65" s="488">
        <f t="shared" si="10"/>
        <v>98.657100809418679</v>
      </c>
      <c r="K65" s="488">
        <f t="shared" si="10"/>
        <v>116.10312764158918</v>
      </c>
      <c r="L65" s="488" t="e">
        <f t="shared" si="13"/>
        <v>#N/A</v>
      </c>
    </row>
    <row r="66" spans="1:12" ht="15" customHeight="1" x14ac:dyDescent="0.2">
      <c r="A66" s="490" t="s">
        <v>471</v>
      </c>
      <c r="B66" s="487">
        <v>25418</v>
      </c>
      <c r="C66" s="487">
        <v>5280</v>
      </c>
      <c r="D66" s="487">
        <v>2724</v>
      </c>
      <c r="E66" s="488">
        <f t="shared" si="11"/>
        <v>106.38707517160555</v>
      </c>
      <c r="F66" s="488">
        <f t="shared" si="11"/>
        <v>97.130242825607056</v>
      </c>
      <c r="G66" s="488">
        <f t="shared" si="11"/>
        <v>115.13102282333053</v>
      </c>
      <c r="H66" s="489" t="str">
        <f t="shared" si="14"/>
        <v/>
      </c>
      <c r="I66" s="488" t="str">
        <f t="shared" si="12"/>
        <v/>
      </c>
      <c r="J66" s="488" t="str">
        <f t="shared" si="10"/>
        <v/>
      </c>
      <c r="K66" s="488" t="str">
        <f t="shared" si="10"/>
        <v/>
      </c>
      <c r="L66" s="488" t="e">
        <f t="shared" si="13"/>
        <v>#N/A</v>
      </c>
    </row>
    <row r="67" spans="1:12" ht="15" customHeight="1" x14ac:dyDescent="0.2">
      <c r="A67" s="490" t="s">
        <v>472</v>
      </c>
      <c r="B67" s="487">
        <v>25451</v>
      </c>
      <c r="C67" s="487">
        <v>5276</v>
      </c>
      <c r="D67" s="487">
        <v>2708</v>
      </c>
      <c r="E67" s="488">
        <f t="shared" si="11"/>
        <v>106.52519671856689</v>
      </c>
      <c r="F67" s="488">
        <f t="shared" si="11"/>
        <v>97.056659308314934</v>
      </c>
      <c r="G67" s="488">
        <f t="shared" si="11"/>
        <v>114.45477599323752</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25413</v>
      </c>
      <c r="C68" s="487">
        <v>5334</v>
      </c>
      <c r="D68" s="487">
        <v>2758</v>
      </c>
      <c r="E68" s="488">
        <f t="shared" si="11"/>
        <v>106.3661476644902</v>
      </c>
      <c r="F68" s="488">
        <f t="shared" si="11"/>
        <v>98.123620309050779</v>
      </c>
      <c r="G68" s="488">
        <f t="shared" si="11"/>
        <v>116.5680473372781</v>
      </c>
      <c r="H68" s="489" t="str">
        <f t="shared" si="14"/>
        <v/>
      </c>
      <c r="I68" s="488" t="str">
        <f t="shared" si="12"/>
        <v/>
      </c>
      <c r="J68" s="488" t="str">
        <f t="shared" si="12"/>
        <v/>
      </c>
      <c r="K68" s="488" t="str">
        <f t="shared" si="12"/>
        <v/>
      </c>
      <c r="L68" s="488" t="e">
        <f t="shared" si="13"/>
        <v>#N/A</v>
      </c>
    </row>
    <row r="69" spans="1:12" ht="15" customHeight="1" x14ac:dyDescent="0.2">
      <c r="A69" s="490">
        <v>43344</v>
      </c>
      <c r="B69" s="487">
        <v>25880</v>
      </c>
      <c r="C69" s="487">
        <v>5192</v>
      </c>
      <c r="D69" s="487">
        <v>2773</v>
      </c>
      <c r="E69" s="488">
        <f t="shared" si="11"/>
        <v>108.32077682906412</v>
      </c>
      <c r="F69" s="488">
        <f t="shared" si="11"/>
        <v>95.511405445180273</v>
      </c>
      <c r="G69" s="488">
        <f t="shared" si="11"/>
        <v>117.20202874049028</v>
      </c>
      <c r="H69" s="489">
        <f t="shared" si="14"/>
        <v>43344</v>
      </c>
      <c r="I69" s="488">
        <f t="shared" si="12"/>
        <v>108.32077682906412</v>
      </c>
      <c r="J69" s="488">
        <f t="shared" si="12"/>
        <v>95.511405445180273</v>
      </c>
      <c r="K69" s="488">
        <f t="shared" si="12"/>
        <v>117.20202874049028</v>
      </c>
      <c r="L69" s="488" t="e">
        <f t="shared" si="13"/>
        <v>#N/A</v>
      </c>
    </row>
    <row r="70" spans="1:12" ht="15" customHeight="1" x14ac:dyDescent="0.2">
      <c r="A70" s="490" t="s">
        <v>474</v>
      </c>
      <c r="B70" s="487">
        <v>25719</v>
      </c>
      <c r="C70" s="487">
        <v>5102</v>
      </c>
      <c r="D70" s="487">
        <v>2767</v>
      </c>
      <c r="E70" s="488">
        <f t="shared" si="11"/>
        <v>107.64691109994978</v>
      </c>
      <c r="F70" s="488">
        <f t="shared" si="11"/>
        <v>93.85577630610743</v>
      </c>
      <c r="G70" s="488">
        <f t="shared" si="11"/>
        <v>116.9484361792054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25559</v>
      </c>
      <c r="C71" s="487">
        <v>5185</v>
      </c>
      <c r="D71" s="487">
        <v>2750</v>
      </c>
      <c r="E71" s="491">
        <f t="shared" ref="E71:G75" si="15">IF($A$51=37802,IF(COUNTBLANK(B$51:B$70)&gt;0,#N/A,IF(ISBLANK(B71)=FALSE,B71/B$51*100,#N/A)),IF(COUNTBLANK(B$51:B$75)&gt;0,#N/A,B71/B$51*100))</f>
        <v>106.9772308722585</v>
      </c>
      <c r="F71" s="491">
        <f t="shared" si="15"/>
        <v>95.382634289919054</v>
      </c>
      <c r="G71" s="491">
        <f t="shared" si="15"/>
        <v>116.22992392223162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25677</v>
      </c>
      <c r="C72" s="487">
        <v>5310</v>
      </c>
      <c r="D72" s="487">
        <v>2769</v>
      </c>
      <c r="E72" s="491">
        <f t="shared" si="15"/>
        <v>107.47112004018082</v>
      </c>
      <c r="F72" s="491">
        <f t="shared" si="15"/>
        <v>97.682119205298008</v>
      </c>
      <c r="G72" s="491">
        <f t="shared" si="15"/>
        <v>117.03296703296704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26415</v>
      </c>
      <c r="C73" s="487">
        <v>5174</v>
      </c>
      <c r="D73" s="487">
        <v>2920</v>
      </c>
      <c r="E73" s="491">
        <f t="shared" si="15"/>
        <v>110.56002009040684</v>
      </c>
      <c r="F73" s="491">
        <f t="shared" si="15"/>
        <v>95.180279617365713</v>
      </c>
      <c r="G73" s="491">
        <f t="shared" si="15"/>
        <v>123.41504649196958</v>
      </c>
      <c r="H73" s="492">
        <f>IF(A$51=37802,IF(ISERROR(L73)=TRUE,IF(ISBLANK(A73)=FALSE,IF(MONTH(A73)=MONTH(MAX(A$51:A$75)),A73,""),""),""),IF(ISERROR(L73)=TRUE,IF(MONTH(A73)=MONTH(MAX(A$51:A$75)),A73,""),""))</f>
        <v>43709</v>
      </c>
      <c r="I73" s="488">
        <f t="shared" si="12"/>
        <v>110.56002009040684</v>
      </c>
      <c r="J73" s="488">
        <f t="shared" si="12"/>
        <v>95.180279617365713</v>
      </c>
      <c r="K73" s="488">
        <f t="shared" si="12"/>
        <v>123.41504649196958</v>
      </c>
      <c r="L73" s="488" t="e">
        <f t="shared" si="13"/>
        <v>#N/A</v>
      </c>
    </row>
    <row r="74" spans="1:12" ht="15" customHeight="1" x14ac:dyDescent="0.2">
      <c r="A74" s="490" t="s">
        <v>477</v>
      </c>
      <c r="B74" s="487">
        <v>26204</v>
      </c>
      <c r="C74" s="487">
        <v>5121</v>
      </c>
      <c r="D74" s="487">
        <v>2874</v>
      </c>
      <c r="E74" s="491">
        <f t="shared" si="15"/>
        <v>109.67687929013896</v>
      </c>
      <c r="F74" s="491">
        <f t="shared" si="15"/>
        <v>94.205298013245027</v>
      </c>
      <c r="G74" s="491">
        <f t="shared" si="15"/>
        <v>121.47083685545223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26249</v>
      </c>
      <c r="C75" s="493">
        <v>5012</v>
      </c>
      <c r="D75" s="493">
        <v>2803</v>
      </c>
      <c r="E75" s="491">
        <f t="shared" si="15"/>
        <v>109.86522685417712</v>
      </c>
      <c r="F75" s="491">
        <f t="shared" si="15"/>
        <v>92.200147167034586</v>
      </c>
      <c r="G75" s="491">
        <f t="shared" si="15"/>
        <v>118.46999154691463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110.56002009040684</v>
      </c>
      <c r="J77" s="488">
        <f>IF(J75&lt;&gt;"",J75,IF(J74&lt;&gt;"",J74,IF(J73&lt;&gt;"",J73,IF(J72&lt;&gt;"",J72,IF(J71&lt;&gt;"",J71,IF(J70&lt;&gt;"",J70,""))))))</f>
        <v>95.180279617365713</v>
      </c>
      <c r="K77" s="488">
        <f>IF(K75&lt;&gt;"",K75,IF(K74&lt;&gt;"",K74,IF(K73&lt;&gt;"",K73,IF(K72&lt;&gt;"",K72,IF(K71&lt;&gt;"",K71,IF(K70&lt;&gt;"",K70,""))))))</f>
        <v>123.41504649196958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+10,6%</v>
      </c>
      <c r="J79" s="488" t="str">
        <f>"GeB - ausschließlich: "&amp;IF(J77&gt;100,"+","")&amp;TEXT(J77-100,"0,0")&amp;"%"</f>
        <v>GeB - ausschließlich: -4,8%</v>
      </c>
      <c r="K79" s="488" t="str">
        <f>"GeB - im Nebenjob: "&amp;IF(K77&gt;100,"+","")&amp;TEXT(K77-100,"0,0")&amp;"%"</f>
        <v>GeB - im Nebenjob: +23,4%</v>
      </c>
    </row>
    <row r="81" spans="9:9" ht="15" customHeight="1" x14ac:dyDescent="0.2">
      <c r="I81" s="488" t="str">
        <f>IF(ISERROR(HLOOKUP(1,I$78:K$79,2,FALSE)),"",HLOOKUP(1,I$78:K$79,2,FALSE))</f>
        <v>GeB - im Nebenjob: +23,4%</v>
      </c>
    </row>
    <row r="82" spans="9:9" ht="15" customHeight="1" x14ac:dyDescent="0.2">
      <c r="I82" s="488" t="str">
        <f>IF(ISERROR(HLOOKUP(2,I$78:K$79,2,FALSE)),"",HLOOKUP(2,I$78:K$79,2,FALSE))</f>
        <v>SvB: +10,6%</v>
      </c>
    </row>
    <row r="83" spans="9:9" ht="15" customHeight="1" x14ac:dyDescent="0.2">
      <c r="I83" s="488" t="str">
        <f>IF(ISERROR(HLOOKUP(3,I$78:K$79,2,FALSE)),"",HLOOKUP(3,I$78:K$79,2,FALSE))</f>
        <v>GeB - ausschließlich: -4,8%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26249</v>
      </c>
      <c r="E12" s="114">
        <v>26204</v>
      </c>
      <c r="F12" s="114">
        <v>26415</v>
      </c>
      <c r="G12" s="114">
        <v>25677</v>
      </c>
      <c r="H12" s="114">
        <v>25559</v>
      </c>
      <c r="I12" s="115">
        <v>690</v>
      </c>
      <c r="J12" s="116">
        <v>2.6996361359990608</v>
      </c>
      <c r="N12" s="117"/>
    </row>
    <row r="13" spans="1:15" s="110" customFormat="1" ht="13.5" customHeight="1" x14ac:dyDescent="0.2">
      <c r="A13" s="118" t="s">
        <v>105</v>
      </c>
      <c r="B13" s="119" t="s">
        <v>106</v>
      </c>
      <c r="C13" s="113">
        <v>50.786696636062324</v>
      </c>
      <c r="D13" s="114">
        <v>13331</v>
      </c>
      <c r="E13" s="114">
        <v>13256</v>
      </c>
      <c r="F13" s="114">
        <v>13442</v>
      </c>
      <c r="G13" s="114">
        <v>13063</v>
      </c>
      <c r="H13" s="114">
        <v>12985</v>
      </c>
      <c r="I13" s="115">
        <v>346</v>
      </c>
      <c r="J13" s="116">
        <v>2.6646130150173275</v>
      </c>
    </row>
    <row r="14" spans="1:15" s="110" customFormat="1" ht="13.5" customHeight="1" x14ac:dyDescent="0.2">
      <c r="A14" s="120"/>
      <c r="B14" s="119" t="s">
        <v>107</v>
      </c>
      <c r="C14" s="113">
        <v>49.213303363937676</v>
      </c>
      <c r="D14" s="114">
        <v>12918</v>
      </c>
      <c r="E14" s="114">
        <v>12948</v>
      </c>
      <c r="F14" s="114">
        <v>12973</v>
      </c>
      <c r="G14" s="114">
        <v>12614</v>
      </c>
      <c r="H14" s="114">
        <v>12574</v>
      </c>
      <c r="I14" s="115">
        <v>344</v>
      </c>
      <c r="J14" s="116">
        <v>2.7358040400827104</v>
      </c>
    </row>
    <row r="15" spans="1:15" s="110" customFormat="1" ht="13.5" customHeight="1" x14ac:dyDescent="0.2">
      <c r="A15" s="118" t="s">
        <v>105</v>
      </c>
      <c r="B15" s="121" t="s">
        <v>108</v>
      </c>
      <c r="C15" s="113">
        <v>9.8175168577850584</v>
      </c>
      <c r="D15" s="114">
        <v>2577</v>
      </c>
      <c r="E15" s="114">
        <v>2627</v>
      </c>
      <c r="F15" s="114">
        <v>2721</v>
      </c>
      <c r="G15" s="114">
        <v>2319</v>
      </c>
      <c r="H15" s="114">
        <v>2359</v>
      </c>
      <c r="I15" s="115">
        <v>218</v>
      </c>
      <c r="J15" s="116">
        <v>9.2412038999576094</v>
      </c>
    </row>
    <row r="16" spans="1:15" s="110" customFormat="1" ht="13.5" customHeight="1" x14ac:dyDescent="0.2">
      <c r="A16" s="118"/>
      <c r="B16" s="121" t="s">
        <v>109</v>
      </c>
      <c r="C16" s="113">
        <v>64.65008190788221</v>
      </c>
      <c r="D16" s="114">
        <v>16970</v>
      </c>
      <c r="E16" s="114">
        <v>16926</v>
      </c>
      <c r="F16" s="114">
        <v>17066</v>
      </c>
      <c r="G16" s="114">
        <v>16915</v>
      </c>
      <c r="H16" s="114">
        <v>16817</v>
      </c>
      <c r="I16" s="115">
        <v>153</v>
      </c>
      <c r="J16" s="116">
        <v>0.90979366117619076</v>
      </c>
    </row>
    <row r="17" spans="1:10" s="110" customFormat="1" ht="13.5" customHeight="1" x14ac:dyDescent="0.2">
      <c r="A17" s="118"/>
      <c r="B17" s="121" t="s">
        <v>110</v>
      </c>
      <c r="C17" s="113">
        <v>23.936149948569469</v>
      </c>
      <c r="D17" s="114">
        <v>6283</v>
      </c>
      <c r="E17" s="114">
        <v>6240</v>
      </c>
      <c r="F17" s="114">
        <v>6229</v>
      </c>
      <c r="G17" s="114">
        <v>6071</v>
      </c>
      <c r="H17" s="114">
        <v>6003</v>
      </c>
      <c r="I17" s="115">
        <v>280</v>
      </c>
      <c r="J17" s="116">
        <v>4.6643344994169578</v>
      </c>
    </row>
    <row r="18" spans="1:10" s="110" customFormat="1" ht="13.5" customHeight="1" x14ac:dyDescent="0.2">
      <c r="A18" s="120"/>
      <c r="B18" s="121" t="s">
        <v>111</v>
      </c>
      <c r="C18" s="113">
        <v>1.5962512857632671</v>
      </c>
      <c r="D18" s="114">
        <v>419</v>
      </c>
      <c r="E18" s="114">
        <v>411</v>
      </c>
      <c r="F18" s="114">
        <v>399</v>
      </c>
      <c r="G18" s="114">
        <v>372</v>
      </c>
      <c r="H18" s="114">
        <v>380</v>
      </c>
      <c r="I18" s="115">
        <v>39</v>
      </c>
      <c r="J18" s="116">
        <v>10.263157894736842</v>
      </c>
    </row>
    <row r="19" spans="1:10" s="110" customFormat="1" ht="13.5" customHeight="1" x14ac:dyDescent="0.2">
      <c r="A19" s="120"/>
      <c r="B19" s="121" t="s">
        <v>112</v>
      </c>
      <c r="C19" s="113">
        <v>0.4723989485313726</v>
      </c>
      <c r="D19" s="114">
        <v>124</v>
      </c>
      <c r="E19" s="114">
        <v>109</v>
      </c>
      <c r="F19" s="114">
        <v>104</v>
      </c>
      <c r="G19" s="114">
        <v>92</v>
      </c>
      <c r="H19" s="114">
        <v>91</v>
      </c>
      <c r="I19" s="115">
        <v>33</v>
      </c>
      <c r="J19" s="116">
        <v>36.263736263736263</v>
      </c>
    </row>
    <row r="20" spans="1:10" s="110" customFormat="1" ht="13.5" customHeight="1" x14ac:dyDescent="0.2">
      <c r="A20" s="118" t="s">
        <v>113</v>
      </c>
      <c r="B20" s="122" t="s">
        <v>114</v>
      </c>
      <c r="C20" s="113">
        <v>68.859766086327099</v>
      </c>
      <c r="D20" s="114">
        <v>18075</v>
      </c>
      <c r="E20" s="114">
        <v>18038</v>
      </c>
      <c r="F20" s="114">
        <v>18261</v>
      </c>
      <c r="G20" s="114">
        <v>17639</v>
      </c>
      <c r="H20" s="114">
        <v>17610</v>
      </c>
      <c r="I20" s="115">
        <v>465</v>
      </c>
      <c r="J20" s="116">
        <v>2.6405451448040886</v>
      </c>
    </row>
    <row r="21" spans="1:10" s="110" customFormat="1" ht="13.5" customHeight="1" x14ac:dyDescent="0.2">
      <c r="A21" s="120"/>
      <c r="B21" s="122" t="s">
        <v>115</v>
      </c>
      <c r="C21" s="113">
        <v>31.140233913672901</v>
      </c>
      <c r="D21" s="114">
        <v>8174</v>
      </c>
      <c r="E21" s="114">
        <v>8166</v>
      </c>
      <c r="F21" s="114">
        <v>8154</v>
      </c>
      <c r="G21" s="114">
        <v>8038</v>
      </c>
      <c r="H21" s="114">
        <v>7949</v>
      </c>
      <c r="I21" s="115">
        <v>225</v>
      </c>
      <c r="J21" s="116">
        <v>2.8305447226066174</v>
      </c>
    </row>
    <row r="22" spans="1:10" s="110" customFormat="1" ht="13.5" customHeight="1" x14ac:dyDescent="0.2">
      <c r="A22" s="118" t="s">
        <v>113</v>
      </c>
      <c r="B22" s="122" t="s">
        <v>116</v>
      </c>
      <c r="C22" s="113">
        <v>88.715760600403826</v>
      </c>
      <c r="D22" s="114">
        <v>23287</v>
      </c>
      <c r="E22" s="114">
        <v>23318</v>
      </c>
      <c r="F22" s="114">
        <v>23525</v>
      </c>
      <c r="G22" s="114">
        <v>22917</v>
      </c>
      <c r="H22" s="114">
        <v>22908</v>
      </c>
      <c r="I22" s="115">
        <v>379</v>
      </c>
      <c r="J22" s="116">
        <v>1.6544438624061464</v>
      </c>
    </row>
    <row r="23" spans="1:10" s="110" customFormat="1" ht="13.5" customHeight="1" x14ac:dyDescent="0.2">
      <c r="A23" s="123"/>
      <c r="B23" s="124" t="s">
        <v>117</v>
      </c>
      <c r="C23" s="125">
        <v>11.234713703379176</v>
      </c>
      <c r="D23" s="114">
        <v>2949</v>
      </c>
      <c r="E23" s="114">
        <v>2872</v>
      </c>
      <c r="F23" s="114">
        <v>2878</v>
      </c>
      <c r="G23" s="114">
        <v>2753</v>
      </c>
      <c r="H23" s="114">
        <v>2642</v>
      </c>
      <c r="I23" s="115">
        <v>307</v>
      </c>
      <c r="J23" s="116">
        <v>11.619984859954579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7815</v>
      </c>
      <c r="E26" s="114">
        <v>7995</v>
      </c>
      <c r="F26" s="114">
        <v>8094</v>
      </c>
      <c r="G26" s="114">
        <v>8079</v>
      </c>
      <c r="H26" s="140">
        <v>7935</v>
      </c>
      <c r="I26" s="115">
        <v>-120</v>
      </c>
      <c r="J26" s="116">
        <v>-1.5122873345935728</v>
      </c>
    </row>
    <row r="27" spans="1:10" s="110" customFormat="1" ht="13.5" customHeight="1" x14ac:dyDescent="0.2">
      <c r="A27" s="118" t="s">
        <v>105</v>
      </c>
      <c r="B27" s="119" t="s">
        <v>106</v>
      </c>
      <c r="C27" s="113">
        <v>39.616122840690977</v>
      </c>
      <c r="D27" s="115">
        <v>3096</v>
      </c>
      <c r="E27" s="114">
        <v>3147</v>
      </c>
      <c r="F27" s="114">
        <v>3159</v>
      </c>
      <c r="G27" s="114">
        <v>3115</v>
      </c>
      <c r="H27" s="140">
        <v>3009</v>
      </c>
      <c r="I27" s="115">
        <v>87</v>
      </c>
      <c r="J27" s="116">
        <v>2.8913260219341974</v>
      </c>
    </row>
    <row r="28" spans="1:10" s="110" customFormat="1" ht="13.5" customHeight="1" x14ac:dyDescent="0.2">
      <c r="A28" s="120"/>
      <c r="B28" s="119" t="s">
        <v>107</v>
      </c>
      <c r="C28" s="113">
        <v>60.383877159309023</v>
      </c>
      <c r="D28" s="115">
        <v>4719</v>
      </c>
      <c r="E28" s="114">
        <v>4848</v>
      </c>
      <c r="F28" s="114">
        <v>4935</v>
      </c>
      <c r="G28" s="114">
        <v>4964</v>
      </c>
      <c r="H28" s="140">
        <v>4926</v>
      </c>
      <c r="I28" s="115">
        <v>-207</v>
      </c>
      <c r="J28" s="116">
        <v>-4.2021924482338608</v>
      </c>
    </row>
    <row r="29" spans="1:10" s="110" customFormat="1" ht="13.5" customHeight="1" x14ac:dyDescent="0.2">
      <c r="A29" s="118" t="s">
        <v>105</v>
      </c>
      <c r="B29" s="121" t="s">
        <v>108</v>
      </c>
      <c r="C29" s="113">
        <v>13.704414587332053</v>
      </c>
      <c r="D29" s="115">
        <v>1071</v>
      </c>
      <c r="E29" s="114">
        <v>1137</v>
      </c>
      <c r="F29" s="114">
        <v>1179</v>
      </c>
      <c r="G29" s="114">
        <v>1215</v>
      </c>
      <c r="H29" s="140">
        <v>1121</v>
      </c>
      <c r="I29" s="115">
        <v>-50</v>
      </c>
      <c r="J29" s="116">
        <v>-4.4603033006244424</v>
      </c>
    </row>
    <row r="30" spans="1:10" s="110" customFormat="1" ht="13.5" customHeight="1" x14ac:dyDescent="0.2">
      <c r="A30" s="118"/>
      <c r="B30" s="121" t="s">
        <v>109</v>
      </c>
      <c r="C30" s="113">
        <v>47.076135636596291</v>
      </c>
      <c r="D30" s="115">
        <v>3679</v>
      </c>
      <c r="E30" s="114">
        <v>3809</v>
      </c>
      <c r="F30" s="114">
        <v>3832</v>
      </c>
      <c r="G30" s="114">
        <v>3829</v>
      </c>
      <c r="H30" s="140">
        <v>3826</v>
      </c>
      <c r="I30" s="115">
        <v>-147</v>
      </c>
      <c r="J30" s="116">
        <v>-3.8421327757449033</v>
      </c>
    </row>
    <row r="31" spans="1:10" s="110" customFormat="1" ht="13.5" customHeight="1" x14ac:dyDescent="0.2">
      <c r="A31" s="118"/>
      <c r="B31" s="121" t="s">
        <v>110</v>
      </c>
      <c r="C31" s="113">
        <v>22.072936660268713</v>
      </c>
      <c r="D31" s="115">
        <v>1725</v>
      </c>
      <c r="E31" s="114">
        <v>1673</v>
      </c>
      <c r="F31" s="114">
        <v>1709</v>
      </c>
      <c r="G31" s="114">
        <v>1699</v>
      </c>
      <c r="H31" s="140">
        <v>1698</v>
      </c>
      <c r="I31" s="115">
        <v>27</v>
      </c>
      <c r="J31" s="116">
        <v>1.5901060070671378</v>
      </c>
    </row>
    <row r="32" spans="1:10" s="110" customFormat="1" ht="13.5" customHeight="1" x14ac:dyDescent="0.2">
      <c r="A32" s="120"/>
      <c r="B32" s="121" t="s">
        <v>111</v>
      </c>
      <c r="C32" s="113">
        <v>17.146513115802943</v>
      </c>
      <c r="D32" s="115">
        <v>1340</v>
      </c>
      <c r="E32" s="114">
        <v>1376</v>
      </c>
      <c r="F32" s="114">
        <v>1374</v>
      </c>
      <c r="G32" s="114">
        <v>1336</v>
      </c>
      <c r="H32" s="140">
        <v>1290</v>
      </c>
      <c r="I32" s="115">
        <v>50</v>
      </c>
      <c r="J32" s="116">
        <v>3.8759689922480618</v>
      </c>
    </row>
    <row r="33" spans="1:10" s="110" customFormat="1" ht="13.5" customHeight="1" x14ac:dyDescent="0.2">
      <c r="A33" s="120"/>
      <c r="B33" s="121" t="s">
        <v>112</v>
      </c>
      <c r="C33" s="113">
        <v>1.5611004478566859</v>
      </c>
      <c r="D33" s="115">
        <v>122</v>
      </c>
      <c r="E33" s="114">
        <v>149</v>
      </c>
      <c r="F33" s="114">
        <v>140</v>
      </c>
      <c r="G33" s="114">
        <v>127</v>
      </c>
      <c r="H33" s="140">
        <v>116</v>
      </c>
      <c r="I33" s="115">
        <v>6</v>
      </c>
      <c r="J33" s="116">
        <v>5.1724137931034484</v>
      </c>
    </row>
    <row r="34" spans="1:10" s="110" customFormat="1" ht="13.5" customHeight="1" x14ac:dyDescent="0.2">
      <c r="A34" s="118" t="s">
        <v>113</v>
      </c>
      <c r="B34" s="122" t="s">
        <v>116</v>
      </c>
      <c r="C34" s="113">
        <v>89.59692898272553</v>
      </c>
      <c r="D34" s="115">
        <v>7002</v>
      </c>
      <c r="E34" s="114">
        <v>7171</v>
      </c>
      <c r="F34" s="114">
        <v>7290</v>
      </c>
      <c r="G34" s="114">
        <v>7263</v>
      </c>
      <c r="H34" s="140">
        <v>7155</v>
      </c>
      <c r="I34" s="115">
        <v>-153</v>
      </c>
      <c r="J34" s="116">
        <v>-2.1383647798742138</v>
      </c>
    </row>
    <row r="35" spans="1:10" s="110" customFormat="1" ht="13.5" customHeight="1" x14ac:dyDescent="0.2">
      <c r="A35" s="118"/>
      <c r="B35" s="119" t="s">
        <v>117</v>
      </c>
      <c r="C35" s="113">
        <v>10.134357005758158</v>
      </c>
      <c r="D35" s="115">
        <v>792</v>
      </c>
      <c r="E35" s="114">
        <v>804</v>
      </c>
      <c r="F35" s="114">
        <v>784</v>
      </c>
      <c r="G35" s="114">
        <v>794</v>
      </c>
      <c r="H35" s="140">
        <v>758</v>
      </c>
      <c r="I35" s="115">
        <v>34</v>
      </c>
      <c r="J35" s="116">
        <v>4.4854881266490763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5012</v>
      </c>
      <c r="E37" s="114">
        <v>5121</v>
      </c>
      <c r="F37" s="114">
        <v>5174</v>
      </c>
      <c r="G37" s="114">
        <v>5310</v>
      </c>
      <c r="H37" s="140">
        <v>5185</v>
      </c>
      <c r="I37" s="115">
        <v>-173</v>
      </c>
      <c r="J37" s="116">
        <v>-3.3365477338476373</v>
      </c>
    </row>
    <row r="38" spans="1:10" s="110" customFormat="1" ht="13.5" customHeight="1" x14ac:dyDescent="0.2">
      <c r="A38" s="118" t="s">
        <v>105</v>
      </c>
      <c r="B38" s="119" t="s">
        <v>106</v>
      </c>
      <c r="C38" s="113">
        <v>37.789305666400637</v>
      </c>
      <c r="D38" s="115">
        <v>1894</v>
      </c>
      <c r="E38" s="114">
        <v>1918</v>
      </c>
      <c r="F38" s="114">
        <v>1926</v>
      </c>
      <c r="G38" s="114">
        <v>1974</v>
      </c>
      <c r="H38" s="140">
        <v>1883</v>
      </c>
      <c r="I38" s="115">
        <v>11</v>
      </c>
      <c r="J38" s="116">
        <v>0.58417419012214555</v>
      </c>
    </row>
    <row r="39" spans="1:10" s="110" customFormat="1" ht="13.5" customHeight="1" x14ac:dyDescent="0.2">
      <c r="A39" s="120"/>
      <c r="B39" s="119" t="s">
        <v>107</v>
      </c>
      <c r="C39" s="113">
        <v>62.210694333599363</v>
      </c>
      <c r="D39" s="115">
        <v>3118</v>
      </c>
      <c r="E39" s="114">
        <v>3203</v>
      </c>
      <c r="F39" s="114">
        <v>3248</v>
      </c>
      <c r="G39" s="114">
        <v>3336</v>
      </c>
      <c r="H39" s="140">
        <v>3302</v>
      </c>
      <c r="I39" s="115">
        <v>-184</v>
      </c>
      <c r="J39" s="116">
        <v>-5.5723803755299821</v>
      </c>
    </row>
    <row r="40" spans="1:10" s="110" customFormat="1" ht="13.5" customHeight="1" x14ac:dyDescent="0.2">
      <c r="A40" s="118" t="s">
        <v>105</v>
      </c>
      <c r="B40" s="121" t="s">
        <v>108</v>
      </c>
      <c r="C40" s="113">
        <v>15.901835594573024</v>
      </c>
      <c r="D40" s="115">
        <v>797</v>
      </c>
      <c r="E40" s="114">
        <v>826</v>
      </c>
      <c r="F40" s="114">
        <v>858</v>
      </c>
      <c r="G40" s="114">
        <v>945</v>
      </c>
      <c r="H40" s="140">
        <v>860</v>
      </c>
      <c r="I40" s="115">
        <v>-63</v>
      </c>
      <c r="J40" s="116">
        <v>-7.3255813953488369</v>
      </c>
    </row>
    <row r="41" spans="1:10" s="110" customFormat="1" ht="13.5" customHeight="1" x14ac:dyDescent="0.2">
      <c r="A41" s="118"/>
      <c r="B41" s="121" t="s">
        <v>109</v>
      </c>
      <c r="C41" s="113">
        <v>34.676775738228251</v>
      </c>
      <c r="D41" s="115">
        <v>1738</v>
      </c>
      <c r="E41" s="114">
        <v>1819</v>
      </c>
      <c r="F41" s="114">
        <v>1814</v>
      </c>
      <c r="G41" s="114">
        <v>1888</v>
      </c>
      <c r="H41" s="140">
        <v>1882</v>
      </c>
      <c r="I41" s="115">
        <v>-144</v>
      </c>
      <c r="J41" s="116">
        <v>-7.6514346439957492</v>
      </c>
    </row>
    <row r="42" spans="1:10" s="110" customFormat="1" ht="13.5" customHeight="1" x14ac:dyDescent="0.2">
      <c r="A42" s="118"/>
      <c r="B42" s="121" t="s">
        <v>110</v>
      </c>
      <c r="C42" s="113">
        <v>23.463687150837988</v>
      </c>
      <c r="D42" s="115">
        <v>1176</v>
      </c>
      <c r="E42" s="114">
        <v>1141</v>
      </c>
      <c r="F42" s="114">
        <v>1167</v>
      </c>
      <c r="G42" s="114">
        <v>1178</v>
      </c>
      <c r="H42" s="140">
        <v>1185</v>
      </c>
      <c r="I42" s="115">
        <v>-9</v>
      </c>
      <c r="J42" s="116">
        <v>-0.759493670886076</v>
      </c>
    </row>
    <row r="43" spans="1:10" s="110" customFormat="1" ht="13.5" customHeight="1" x14ac:dyDescent="0.2">
      <c r="A43" s="120"/>
      <c r="B43" s="121" t="s">
        <v>111</v>
      </c>
      <c r="C43" s="113">
        <v>25.957701516360736</v>
      </c>
      <c r="D43" s="115">
        <v>1301</v>
      </c>
      <c r="E43" s="114">
        <v>1335</v>
      </c>
      <c r="F43" s="114">
        <v>1335</v>
      </c>
      <c r="G43" s="114">
        <v>1299</v>
      </c>
      <c r="H43" s="140">
        <v>1258</v>
      </c>
      <c r="I43" s="115">
        <v>43</v>
      </c>
      <c r="J43" s="116">
        <v>3.4181240063593004</v>
      </c>
    </row>
    <row r="44" spans="1:10" s="110" customFormat="1" ht="13.5" customHeight="1" x14ac:dyDescent="0.2">
      <c r="A44" s="120"/>
      <c r="B44" s="121" t="s">
        <v>112</v>
      </c>
      <c r="C44" s="113">
        <v>2.2944932162809257</v>
      </c>
      <c r="D44" s="115">
        <v>115</v>
      </c>
      <c r="E44" s="114">
        <v>139</v>
      </c>
      <c r="F44" s="114">
        <v>132</v>
      </c>
      <c r="G44" s="114">
        <v>118</v>
      </c>
      <c r="H44" s="140">
        <v>112</v>
      </c>
      <c r="I44" s="115">
        <v>3</v>
      </c>
      <c r="J44" s="116">
        <v>2.6785714285714284</v>
      </c>
    </row>
    <row r="45" spans="1:10" s="110" customFormat="1" ht="13.5" customHeight="1" x14ac:dyDescent="0.2">
      <c r="A45" s="118" t="s">
        <v>113</v>
      </c>
      <c r="B45" s="122" t="s">
        <v>116</v>
      </c>
      <c r="C45" s="113">
        <v>88.846767757382281</v>
      </c>
      <c r="D45" s="115">
        <v>4453</v>
      </c>
      <c r="E45" s="114">
        <v>4533</v>
      </c>
      <c r="F45" s="114">
        <v>4602</v>
      </c>
      <c r="G45" s="114">
        <v>4704</v>
      </c>
      <c r="H45" s="140">
        <v>4615</v>
      </c>
      <c r="I45" s="115">
        <v>-162</v>
      </c>
      <c r="J45" s="116">
        <v>-3.5102925243770313</v>
      </c>
    </row>
    <row r="46" spans="1:10" s="110" customFormat="1" ht="13.5" customHeight="1" x14ac:dyDescent="0.2">
      <c r="A46" s="118"/>
      <c r="B46" s="119" t="s">
        <v>117</v>
      </c>
      <c r="C46" s="113">
        <v>10.754189944134078</v>
      </c>
      <c r="D46" s="115">
        <v>539</v>
      </c>
      <c r="E46" s="114">
        <v>569</v>
      </c>
      <c r="F46" s="114">
        <v>553</v>
      </c>
      <c r="G46" s="114">
        <v>584</v>
      </c>
      <c r="H46" s="140">
        <v>548</v>
      </c>
      <c r="I46" s="115">
        <v>-9</v>
      </c>
      <c r="J46" s="116">
        <v>-1.6423357664233578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2803</v>
      </c>
      <c r="E48" s="114">
        <v>2874</v>
      </c>
      <c r="F48" s="114">
        <v>2920</v>
      </c>
      <c r="G48" s="114">
        <v>2769</v>
      </c>
      <c r="H48" s="140">
        <v>2750</v>
      </c>
      <c r="I48" s="115">
        <v>53</v>
      </c>
      <c r="J48" s="116">
        <v>1.9272727272727272</v>
      </c>
    </row>
    <row r="49" spans="1:12" s="110" customFormat="1" ht="13.5" customHeight="1" x14ac:dyDescent="0.2">
      <c r="A49" s="118" t="s">
        <v>105</v>
      </c>
      <c r="B49" s="119" t="s">
        <v>106</v>
      </c>
      <c r="C49" s="113">
        <v>42.882625758116305</v>
      </c>
      <c r="D49" s="115">
        <v>1202</v>
      </c>
      <c r="E49" s="114">
        <v>1229</v>
      </c>
      <c r="F49" s="114">
        <v>1233</v>
      </c>
      <c r="G49" s="114">
        <v>1141</v>
      </c>
      <c r="H49" s="140">
        <v>1126</v>
      </c>
      <c r="I49" s="115">
        <v>76</v>
      </c>
      <c r="J49" s="116">
        <v>6.74955595026643</v>
      </c>
    </row>
    <row r="50" spans="1:12" s="110" customFormat="1" ht="13.5" customHeight="1" x14ac:dyDescent="0.2">
      <c r="A50" s="120"/>
      <c r="B50" s="119" t="s">
        <v>107</v>
      </c>
      <c r="C50" s="113">
        <v>57.117374241883695</v>
      </c>
      <c r="D50" s="115">
        <v>1601</v>
      </c>
      <c r="E50" s="114">
        <v>1645</v>
      </c>
      <c r="F50" s="114">
        <v>1687</v>
      </c>
      <c r="G50" s="114">
        <v>1628</v>
      </c>
      <c r="H50" s="140">
        <v>1624</v>
      </c>
      <c r="I50" s="115">
        <v>-23</v>
      </c>
      <c r="J50" s="116">
        <v>-1.416256157635468</v>
      </c>
    </row>
    <row r="51" spans="1:12" s="110" customFormat="1" ht="13.5" customHeight="1" x14ac:dyDescent="0.2">
      <c r="A51" s="118" t="s">
        <v>105</v>
      </c>
      <c r="B51" s="121" t="s">
        <v>108</v>
      </c>
      <c r="C51" s="113">
        <v>9.7752408134141984</v>
      </c>
      <c r="D51" s="115">
        <v>274</v>
      </c>
      <c r="E51" s="114">
        <v>311</v>
      </c>
      <c r="F51" s="114">
        <v>321</v>
      </c>
      <c r="G51" s="114">
        <v>270</v>
      </c>
      <c r="H51" s="140">
        <v>261</v>
      </c>
      <c r="I51" s="115">
        <v>13</v>
      </c>
      <c r="J51" s="116">
        <v>4.9808429118773949</v>
      </c>
    </row>
    <row r="52" spans="1:12" s="110" customFormat="1" ht="13.5" customHeight="1" x14ac:dyDescent="0.2">
      <c r="A52" s="118"/>
      <c r="B52" s="121" t="s">
        <v>109</v>
      </c>
      <c r="C52" s="113">
        <v>69.247235105244386</v>
      </c>
      <c r="D52" s="115">
        <v>1941</v>
      </c>
      <c r="E52" s="114">
        <v>1990</v>
      </c>
      <c r="F52" s="114">
        <v>2018</v>
      </c>
      <c r="G52" s="114">
        <v>1941</v>
      </c>
      <c r="H52" s="140">
        <v>1944</v>
      </c>
      <c r="I52" s="115">
        <v>-3</v>
      </c>
      <c r="J52" s="116">
        <v>-0.15432098765432098</v>
      </c>
    </row>
    <row r="53" spans="1:12" s="110" customFormat="1" ht="13.5" customHeight="1" x14ac:dyDescent="0.2">
      <c r="A53" s="118"/>
      <c r="B53" s="121" t="s">
        <v>110</v>
      </c>
      <c r="C53" s="113">
        <v>19.586157688191225</v>
      </c>
      <c r="D53" s="115">
        <v>549</v>
      </c>
      <c r="E53" s="114">
        <v>532</v>
      </c>
      <c r="F53" s="114">
        <v>542</v>
      </c>
      <c r="G53" s="114">
        <v>521</v>
      </c>
      <c r="H53" s="140">
        <v>513</v>
      </c>
      <c r="I53" s="115">
        <v>36</v>
      </c>
      <c r="J53" s="116">
        <v>7.0175438596491224</v>
      </c>
    </row>
    <row r="54" spans="1:12" s="110" customFormat="1" ht="13.5" customHeight="1" x14ac:dyDescent="0.2">
      <c r="A54" s="120"/>
      <c r="B54" s="121" t="s">
        <v>111</v>
      </c>
      <c r="C54" s="113">
        <v>1.3913663931501963</v>
      </c>
      <c r="D54" s="115">
        <v>39</v>
      </c>
      <c r="E54" s="114">
        <v>41</v>
      </c>
      <c r="F54" s="114">
        <v>39</v>
      </c>
      <c r="G54" s="114">
        <v>37</v>
      </c>
      <c r="H54" s="140">
        <v>32</v>
      </c>
      <c r="I54" s="115">
        <v>7</v>
      </c>
      <c r="J54" s="116">
        <v>21.875</v>
      </c>
    </row>
    <row r="55" spans="1:12" s="110" customFormat="1" ht="13.5" customHeight="1" x14ac:dyDescent="0.2">
      <c r="A55" s="120"/>
      <c r="B55" s="121" t="s">
        <v>112</v>
      </c>
      <c r="C55" s="113">
        <v>0.24973242953977881</v>
      </c>
      <c r="D55" s="115">
        <v>7</v>
      </c>
      <c r="E55" s="114">
        <v>10</v>
      </c>
      <c r="F55" s="114">
        <v>8</v>
      </c>
      <c r="G55" s="114">
        <v>9</v>
      </c>
      <c r="H55" s="140">
        <v>4</v>
      </c>
      <c r="I55" s="115">
        <v>3</v>
      </c>
      <c r="J55" s="116">
        <v>75</v>
      </c>
    </row>
    <row r="56" spans="1:12" s="110" customFormat="1" ht="13.5" customHeight="1" x14ac:dyDescent="0.2">
      <c r="A56" s="118" t="s">
        <v>113</v>
      </c>
      <c r="B56" s="122" t="s">
        <v>116</v>
      </c>
      <c r="C56" s="113">
        <v>90.938280413842307</v>
      </c>
      <c r="D56" s="115">
        <v>2549</v>
      </c>
      <c r="E56" s="114">
        <v>2638</v>
      </c>
      <c r="F56" s="114">
        <v>2688</v>
      </c>
      <c r="G56" s="114">
        <v>2559</v>
      </c>
      <c r="H56" s="140">
        <v>2540</v>
      </c>
      <c r="I56" s="115">
        <v>9</v>
      </c>
      <c r="J56" s="116">
        <v>0.3543307086614173</v>
      </c>
    </row>
    <row r="57" spans="1:12" s="110" customFormat="1" ht="13.5" customHeight="1" x14ac:dyDescent="0.2">
      <c r="A57" s="142"/>
      <c r="B57" s="124" t="s">
        <v>117</v>
      </c>
      <c r="C57" s="125">
        <v>9.0260435247948632</v>
      </c>
      <c r="D57" s="143">
        <v>253</v>
      </c>
      <c r="E57" s="144">
        <v>235</v>
      </c>
      <c r="F57" s="144">
        <v>231</v>
      </c>
      <c r="G57" s="144">
        <v>210</v>
      </c>
      <c r="H57" s="145">
        <v>210</v>
      </c>
      <c r="I57" s="143">
        <v>43</v>
      </c>
      <c r="J57" s="146">
        <v>20.476190476190474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26249</v>
      </c>
      <c r="E12" s="236">
        <v>26204</v>
      </c>
      <c r="F12" s="114">
        <v>26415</v>
      </c>
      <c r="G12" s="114">
        <v>25677</v>
      </c>
      <c r="H12" s="140">
        <v>25559</v>
      </c>
      <c r="I12" s="115">
        <v>690</v>
      </c>
      <c r="J12" s="116">
        <v>2.6996361359990608</v>
      </c>
    </row>
    <row r="13" spans="1:15" s="110" customFormat="1" ht="12" customHeight="1" x14ac:dyDescent="0.2">
      <c r="A13" s="118" t="s">
        <v>105</v>
      </c>
      <c r="B13" s="119" t="s">
        <v>106</v>
      </c>
      <c r="C13" s="113">
        <v>50.786696636062324</v>
      </c>
      <c r="D13" s="115">
        <v>13331</v>
      </c>
      <c r="E13" s="114">
        <v>13256</v>
      </c>
      <c r="F13" s="114">
        <v>13442</v>
      </c>
      <c r="G13" s="114">
        <v>13063</v>
      </c>
      <c r="H13" s="140">
        <v>12985</v>
      </c>
      <c r="I13" s="115">
        <v>346</v>
      </c>
      <c r="J13" s="116">
        <v>2.6646130150173275</v>
      </c>
    </row>
    <row r="14" spans="1:15" s="110" customFormat="1" ht="12" customHeight="1" x14ac:dyDescent="0.2">
      <c r="A14" s="118"/>
      <c r="B14" s="119" t="s">
        <v>107</v>
      </c>
      <c r="C14" s="113">
        <v>49.213303363937676</v>
      </c>
      <c r="D14" s="115">
        <v>12918</v>
      </c>
      <c r="E14" s="114">
        <v>12948</v>
      </c>
      <c r="F14" s="114">
        <v>12973</v>
      </c>
      <c r="G14" s="114">
        <v>12614</v>
      </c>
      <c r="H14" s="140">
        <v>12574</v>
      </c>
      <c r="I14" s="115">
        <v>344</v>
      </c>
      <c r="J14" s="116">
        <v>2.7358040400827104</v>
      </c>
    </row>
    <row r="15" spans="1:15" s="110" customFormat="1" ht="12" customHeight="1" x14ac:dyDescent="0.2">
      <c r="A15" s="118" t="s">
        <v>105</v>
      </c>
      <c r="B15" s="121" t="s">
        <v>108</v>
      </c>
      <c r="C15" s="113">
        <v>9.8175168577850584</v>
      </c>
      <c r="D15" s="115">
        <v>2577</v>
      </c>
      <c r="E15" s="114">
        <v>2627</v>
      </c>
      <c r="F15" s="114">
        <v>2721</v>
      </c>
      <c r="G15" s="114">
        <v>2319</v>
      </c>
      <c r="H15" s="140">
        <v>2359</v>
      </c>
      <c r="I15" s="115">
        <v>218</v>
      </c>
      <c r="J15" s="116">
        <v>9.2412038999576094</v>
      </c>
    </row>
    <row r="16" spans="1:15" s="110" customFormat="1" ht="12" customHeight="1" x14ac:dyDescent="0.2">
      <c r="A16" s="118"/>
      <c r="B16" s="121" t="s">
        <v>109</v>
      </c>
      <c r="C16" s="113">
        <v>64.65008190788221</v>
      </c>
      <c r="D16" s="115">
        <v>16970</v>
      </c>
      <c r="E16" s="114">
        <v>16926</v>
      </c>
      <c r="F16" s="114">
        <v>17066</v>
      </c>
      <c r="G16" s="114">
        <v>16915</v>
      </c>
      <c r="H16" s="140">
        <v>16817</v>
      </c>
      <c r="I16" s="115">
        <v>153</v>
      </c>
      <c r="J16" s="116">
        <v>0.90979366117619076</v>
      </c>
    </row>
    <row r="17" spans="1:10" s="110" customFormat="1" ht="12" customHeight="1" x14ac:dyDescent="0.2">
      <c r="A17" s="118"/>
      <c r="B17" s="121" t="s">
        <v>110</v>
      </c>
      <c r="C17" s="113">
        <v>23.936149948569469</v>
      </c>
      <c r="D17" s="115">
        <v>6283</v>
      </c>
      <c r="E17" s="114">
        <v>6240</v>
      </c>
      <c r="F17" s="114">
        <v>6229</v>
      </c>
      <c r="G17" s="114">
        <v>6071</v>
      </c>
      <c r="H17" s="140">
        <v>6003</v>
      </c>
      <c r="I17" s="115">
        <v>280</v>
      </c>
      <c r="J17" s="116">
        <v>4.6643344994169578</v>
      </c>
    </row>
    <row r="18" spans="1:10" s="110" customFormat="1" ht="12" customHeight="1" x14ac:dyDescent="0.2">
      <c r="A18" s="120"/>
      <c r="B18" s="121" t="s">
        <v>111</v>
      </c>
      <c r="C18" s="113">
        <v>1.5962512857632671</v>
      </c>
      <c r="D18" s="115">
        <v>419</v>
      </c>
      <c r="E18" s="114">
        <v>411</v>
      </c>
      <c r="F18" s="114">
        <v>399</v>
      </c>
      <c r="G18" s="114">
        <v>372</v>
      </c>
      <c r="H18" s="140">
        <v>380</v>
      </c>
      <c r="I18" s="115">
        <v>39</v>
      </c>
      <c r="J18" s="116">
        <v>10.263157894736842</v>
      </c>
    </row>
    <row r="19" spans="1:10" s="110" customFormat="1" ht="12" customHeight="1" x14ac:dyDescent="0.2">
      <c r="A19" s="120"/>
      <c r="B19" s="121" t="s">
        <v>112</v>
      </c>
      <c r="C19" s="113">
        <v>0.4723989485313726</v>
      </c>
      <c r="D19" s="115">
        <v>124</v>
      </c>
      <c r="E19" s="114">
        <v>109</v>
      </c>
      <c r="F19" s="114">
        <v>104</v>
      </c>
      <c r="G19" s="114">
        <v>92</v>
      </c>
      <c r="H19" s="140">
        <v>91</v>
      </c>
      <c r="I19" s="115">
        <v>33</v>
      </c>
      <c r="J19" s="116">
        <v>36.263736263736263</v>
      </c>
    </row>
    <row r="20" spans="1:10" s="110" customFormat="1" ht="12" customHeight="1" x14ac:dyDescent="0.2">
      <c r="A20" s="118" t="s">
        <v>113</v>
      </c>
      <c r="B20" s="119" t="s">
        <v>181</v>
      </c>
      <c r="C20" s="113">
        <v>68.859766086327099</v>
      </c>
      <c r="D20" s="115">
        <v>18075</v>
      </c>
      <c r="E20" s="114">
        <v>18038</v>
      </c>
      <c r="F20" s="114">
        <v>18261</v>
      </c>
      <c r="G20" s="114">
        <v>17639</v>
      </c>
      <c r="H20" s="140">
        <v>17610</v>
      </c>
      <c r="I20" s="115">
        <v>465</v>
      </c>
      <c r="J20" s="116">
        <v>2.6405451448040886</v>
      </c>
    </row>
    <row r="21" spans="1:10" s="110" customFormat="1" ht="12" customHeight="1" x14ac:dyDescent="0.2">
      <c r="A21" s="118"/>
      <c r="B21" s="119" t="s">
        <v>182</v>
      </c>
      <c r="C21" s="113">
        <v>31.140233913672901</v>
      </c>
      <c r="D21" s="115">
        <v>8174</v>
      </c>
      <c r="E21" s="114">
        <v>8166</v>
      </c>
      <c r="F21" s="114">
        <v>8154</v>
      </c>
      <c r="G21" s="114">
        <v>8038</v>
      </c>
      <c r="H21" s="140">
        <v>7949</v>
      </c>
      <c r="I21" s="115">
        <v>225</v>
      </c>
      <c r="J21" s="116">
        <v>2.8305447226066174</v>
      </c>
    </row>
    <row r="22" spans="1:10" s="110" customFormat="1" ht="12" customHeight="1" x14ac:dyDescent="0.2">
      <c r="A22" s="118" t="s">
        <v>113</v>
      </c>
      <c r="B22" s="119" t="s">
        <v>116</v>
      </c>
      <c r="C22" s="113">
        <v>88.715760600403826</v>
      </c>
      <c r="D22" s="115">
        <v>23287</v>
      </c>
      <c r="E22" s="114">
        <v>23318</v>
      </c>
      <c r="F22" s="114">
        <v>23525</v>
      </c>
      <c r="G22" s="114">
        <v>22917</v>
      </c>
      <c r="H22" s="140">
        <v>22908</v>
      </c>
      <c r="I22" s="115">
        <v>379</v>
      </c>
      <c r="J22" s="116">
        <v>1.6544438624061464</v>
      </c>
    </row>
    <row r="23" spans="1:10" s="110" customFormat="1" ht="12" customHeight="1" x14ac:dyDescent="0.2">
      <c r="A23" s="118"/>
      <c r="B23" s="119" t="s">
        <v>117</v>
      </c>
      <c r="C23" s="113">
        <v>11.234713703379176</v>
      </c>
      <c r="D23" s="115">
        <v>2949</v>
      </c>
      <c r="E23" s="114">
        <v>2872</v>
      </c>
      <c r="F23" s="114">
        <v>2878</v>
      </c>
      <c r="G23" s="114">
        <v>2753</v>
      </c>
      <c r="H23" s="140">
        <v>2642</v>
      </c>
      <c r="I23" s="115">
        <v>307</v>
      </c>
      <c r="J23" s="116">
        <v>11.619984859954579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40725</v>
      </c>
      <c r="E64" s="236">
        <v>40891</v>
      </c>
      <c r="F64" s="236">
        <v>41172</v>
      </c>
      <c r="G64" s="236">
        <v>40381</v>
      </c>
      <c r="H64" s="140">
        <v>40486</v>
      </c>
      <c r="I64" s="115">
        <v>239</v>
      </c>
      <c r="J64" s="116">
        <v>0.5903275206244134</v>
      </c>
    </row>
    <row r="65" spans="1:12" s="110" customFormat="1" ht="12" customHeight="1" x14ac:dyDescent="0.2">
      <c r="A65" s="118" t="s">
        <v>105</v>
      </c>
      <c r="B65" s="119" t="s">
        <v>106</v>
      </c>
      <c r="C65" s="113">
        <v>53.178637200736645</v>
      </c>
      <c r="D65" s="235">
        <v>21657</v>
      </c>
      <c r="E65" s="236">
        <v>21787</v>
      </c>
      <c r="F65" s="236">
        <v>21989</v>
      </c>
      <c r="G65" s="236">
        <v>21605</v>
      </c>
      <c r="H65" s="140">
        <v>21614</v>
      </c>
      <c r="I65" s="115">
        <v>43</v>
      </c>
      <c r="J65" s="116">
        <v>0.19894512815767559</v>
      </c>
    </row>
    <row r="66" spans="1:12" s="110" customFormat="1" ht="12" customHeight="1" x14ac:dyDescent="0.2">
      <c r="A66" s="118"/>
      <c r="B66" s="119" t="s">
        <v>107</v>
      </c>
      <c r="C66" s="113">
        <v>46.821362799263355</v>
      </c>
      <c r="D66" s="235">
        <v>19068</v>
      </c>
      <c r="E66" s="236">
        <v>19104</v>
      </c>
      <c r="F66" s="236">
        <v>19183</v>
      </c>
      <c r="G66" s="236">
        <v>18776</v>
      </c>
      <c r="H66" s="140">
        <v>18872</v>
      </c>
      <c r="I66" s="115">
        <v>196</v>
      </c>
      <c r="J66" s="116">
        <v>1.0385756676557865</v>
      </c>
    </row>
    <row r="67" spans="1:12" s="110" customFormat="1" ht="12" customHeight="1" x14ac:dyDescent="0.2">
      <c r="A67" s="118" t="s">
        <v>105</v>
      </c>
      <c r="B67" s="121" t="s">
        <v>108</v>
      </c>
      <c r="C67" s="113">
        <v>9.7213014119091472</v>
      </c>
      <c r="D67" s="235">
        <v>3959</v>
      </c>
      <c r="E67" s="236">
        <v>4072</v>
      </c>
      <c r="F67" s="236">
        <v>4231</v>
      </c>
      <c r="G67" s="236">
        <v>3770</v>
      </c>
      <c r="H67" s="140">
        <v>3917</v>
      </c>
      <c r="I67" s="115">
        <v>42</v>
      </c>
      <c r="J67" s="116">
        <v>1.0722491702833801</v>
      </c>
    </row>
    <row r="68" spans="1:12" s="110" customFormat="1" ht="12" customHeight="1" x14ac:dyDescent="0.2">
      <c r="A68" s="118"/>
      <c r="B68" s="121" t="s">
        <v>109</v>
      </c>
      <c r="C68" s="113">
        <v>65.679558011049721</v>
      </c>
      <c r="D68" s="235">
        <v>26748</v>
      </c>
      <c r="E68" s="236">
        <v>26825</v>
      </c>
      <c r="F68" s="236">
        <v>27003</v>
      </c>
      <c r="G68" s="236">
        <v>26847</v>
      </c>
      <c r="H68" s="140">
        <v>26869</v>
      </c>
      <c r="I68" s="115">
        <v>-121</v>
      </c>
      <c r="J68" s="116">
        <v>-0.45033309762179463</v>
      </c>
    </row>
    <row r="69" spans="1:12" s="110" customFormat="1" ht="12" customHeight="1" x14ac:dyDescent="0.2">
      <c r="A69" s="118"/>
      <c r="B69" s="121" t="s">
        <v>110</v>
      </c>
      <c r="C69" s="113">
        <v>23.398403928790668</v>
      </c>
      <c r="D69" s="235">
        <v>9529</v>
      </c>
      <c r="E69" s="236">
        <v>9509</v>
      </c>
      <c r="F69" s="236">
        <v>9461</v>
      </c>
      <c r="G69" s="236">
        <v>9306</v>
      </c>
      <c r="H69" s="140">
        <v>9239</v>
      </c>
      <c r="I69" s="115">
        <v>290</v>
      </c>
      <c r="J69" s="116">
        <v>3.1388678428401344</v>
      </c>
    </row>
    <row r="70" spans="1:12" s="110" customFormat="1" ht="12" customHeight="1" x14ac:dyDescent="0.2">
      <c r="A70" s="120"/>
      <c r="B70" s="121" t="s">
        <v>111</v>
      </c>
      <c r="C70" s="113">
        <v>1.2007366482504604</v>
      </c>
      <c r="D70" s="235">
        <v>489</v>
      </c>
      <c r="E70" s="236">
        <v>485</v>
      </c>
      <c r="F70" s="236">
        <v>477</v>
      </c>
      <c r="G70" s="236">
        <v>458</v>
      </c>
      <c r="H70" s="140">
        <v>461</v>
      </c>
      <c r="I70" s="115">
        <v>28</v>
      </c>
      <c r="J70" s="116">
        <v>6.0737527114967458</v>
      </c>
    </row>
    <row r="71" spans="1:12" s="110" customFormat="1" ht="12" customHeight="1" x14ac:dyDescent="0.2">
      <c r="A71" s="120"/>
      <c r="B71" s="121" t="s">
        <v>112</v>
      </c>
      <c r="C71" s="113">
        <v>0.35850214855739715</v>
      </c>
      <c r="D71" s="235">
        <v>146</v>
      </c>
      <c r="E71" s="236">
        <v>124</v>
      </c>
      <c r="F71" s="236">
        <v>130</v>
      </c>
      <c r="G71" s="236">
        <v>113</v>
      </c>
      <c r="H71" s="140">
        <v>109</v>
      </c>
      <c r="I71" s="115">
        <v>37</v>
      </c>
      <c r="J71" s="116">
        <v>33.944954128440365</v>
      </c>
    </row>
    <row r="72" spans="1:12" s="110" customFormat="1" ht="12" customHeight="1" x14ac:dyDescent="0.2">
      <c r="A72" s="118" t="s">
        <v>113</v>
      </c>
      <c r="B72" s="119" t="s">
        <v>181</v>
      </c>
      <c r="C72" s="113">
        <v>70.885205647636582</v>
      </c>
      <c r="D72" s="235">
        <v>28868</v>
      </c>
      <c r="E72" s="236">
        <v>29007</v>
      </c>
      <c r="F72" s="236">
        <v>29348</v>
      </c>
      <c r="G72" s="236">
        <v>28721</v>
      </c>
      <c r="H72" s="140">
        <v>28879</v>
      </c>
      <c r="I72" s="115">
        <v>-11</v>
      </c>
      <c r="J72" s="116">
        <v>-3.808996156376606E-2</v>
      </c>
    </row>
    <row r="73" spans="1:12" s="110" customFormat="1" ht="12" customHeight="1" x14ac:dyDescent="0.2">
      <c r="A73" s="118"/>
      <c r="B73" s="119" t="s">
        <v>182</v>
      </c>
      <c r="C73" s="113">
        <v>29.114794352363415</v>
      </c>
      <c r="D73" s="115">
        <v>11857</v>
      </c>
      <c r="E73" s="114">
        <v>11884</v>
      </c>
      <c r="F73" s="114">
        <v>11824</v>
      </c>
      <c r="G73" s="114">
        <v>11660</v>
      </c>
      <c r="H73" s="140">
        <v>11607</v>
      </c>
      <c r="I73" s="115">
        <v>250</v>
      </c>
      <c r="J73" s="116">
        <v>2.1538726630481606</v>
      </c>
    </row>
    <row r="74" spans="1:12" s="110" customFormat="1" ht="12" customHeight="1" x14ac:dyDescent="0.2">
      <c r="A74" s="118" t="s">
        <v>113</v>
      </c>
      <c r="B74" s="119" t="s">
        <v>116</v>
      </c>
      <c r="C74" s="113">
        <v>92.783302639656227</v>
      </c>
      <c r="D74" s="115">
        <v>37786</v>
      </c>
      <c r="E74" s="114">
        <v>38023</v>
      </c>
      <c r="F74" s="114">
        <v>38275</v>
      </c>
      <c r="G74" s="114">
        <v>37581</v>
      </c>
      <c r="H74" s="140">
        <v>37707</v>
      </c>
      <c r="I74" s="115">
        <v>79</v>
      </c>
      <c r="J74" s="116">
        <v>0.20951017052536663</v>
      </c>
    </row>
    <row r="75" spans="1:12" s="110" customFormat="1" ht="12" customHeight="1" x14ac:dyDescent="0.2">
      <c r="A75" s="142"/>
      <c r="B75" s="124" t="s">
        <v>117</v>
      </c>
      <c r="C75" s="125">
        <v>7.1823204419889501</v>
      </c>
      <c r="D75" s="143">
        <v>2925</v>
      </c>
      <c r="E75" s="144">
        <v>2853</v>
      </c>
      <c r="F75" s="144">
        <v>2884</v>
      </c>
      <c r="G75" s="144">
        <v>2787</v>
      </c>
      <c r="H75" s="145">
        <v>2760</v>
      </c>
      <c r="I75" s="143">
        <v>165</v>
      </c>
      <c r="J75" s="146">
        <v>5.9782608695652177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26249</v>
      </c>
      <c r="G11" s="114">
        <v>26204</v>
      </c>
      <c r="H11" s="114">
        <v>26415</v>
      </c>
      <c r="I11" s="114">
        <v>25677</v>
      </c>
      <c r="J11" s="140">
        <v>25559</v>
      </c>
      <c r="K11" s="114">
        <v>690</v>
      </c>
      <c r="L11" s="116">
        <v>2.6996361359990608</v>
      </c>
    </row>
    <row r="12" spans="1:17" s="110" customFormat="1" ht="24.95" customHeight="1" x14ac:dyDescent="0.2">
      <c r="A12" s="604" t="s">
        <v>185</v>
      </c>
      <c r="B12" s="605"/>
      <c r="C12" s="605"/>
      <c r="D12" s="606"/>
      <c r="E12" s="113">
        <v>50.786696636062324</v>
      </c>
      <c r="F12" s="115">
        <v>13331</v>
      </c>
      <c r="G12" s="114">
        <v>13256</v>
      </c>
      <c r="H12" s="114">
        <v>13442</v>
      </c>
      <c r="I12" s="114">
        <v>13063</v>
      </c>
      <c r="J12" s="140">
        <v>12985</v>
      </c>
      <c r="K12" s="114">
        <v>346</v>
      </c>
      <c r="L12" s="116">
        <v>2.6646130150173275</v>
      </c>
    </row>
    <row r="13" spans="1:17" s="110" customFormat="1" ht="15" customHeight="1" x14ac:dyDescent="0.2">
      <c r="A13" s="120"/>
      <c r="B13" s="612" t="s">
        <v>107</v>
      </c>
      <c r="C13" s="612"/>
      <c r="E13" s="113">
        <v>49.213303363937676</v>
      </c>
      <c r="F13" s="115">
        <v>12918</v>
      </c>
      <c r="G13" s="114">
        <v>12948</v>
      </c>
      <c r="H13" s="114">
        <v>12973</v>
      </c>
      <c r="I13" s="114">
        <v>12614</v>
      </c>
      <c r="J13" s="140">
        <v>12574</v>
      </c>
      <c r="K13" s="114">
        <v>344</v>
      </c>
      <c r="L13" s="116">
        <v>2.7358040400827104</v>
      </c>
    </row>
    <row r="14" spans="1:17" s="110" customFormat="1" ht="24.95" customHeight="1" x14ac:dyDescent="0.2">
      <c r="A14" s="604" t="s">
        <v>186</v>
      </c>
      <c r="B14" s="605"/>
      <c r="C14" s="605"/>
      <c r="D14" s="606"/>
      <c r="E14" s="113">
        <v>9.8175168577850584</v>
      </c>
      <c r="F14" s="115">
        <v>2577</v>
      </c>
      <c r="G14" s="114">
        <v>2627</v>
      </c>
      <c r="H14" s="114">
        <v>2721</v>
      </c>
      <c r="I14" s="114">
        <v>2319</v>
      </c>
      <c r="J14" s="140">
        <v>2359</v>
      </c>
      <c r="K14" s="114">
        <v>218</v>
      </c>
      <c r="L14" s="116">
        <v>9.2412038999576094</v>
      </c>
    </row>
    <row r="15" spans="1:17" s="110" customFormat="1" ht="15" customHeight="1" x14ac:dyDescent="0.2">
      <c r="A15" s="120"/>
      <c r="B15" s="119"/>
      <c r="C15" s="258" t="s">
        <v>106</v>
      </c>
      <c r="E15" s="113">
        <v>57.275902211874275</v>
      </c>
      <c r="F15" s="115">
        <v>1476</v>
      </c>
      <c r="G15" s="114">
        <v>1502</v>
      </c>
      <c r="H15" s="114">
        <v>1558</v>
      </c>
      <c r="I15" s="114">
        <v>1348</v>
      </c>
      <c r="J15" s="140">
        <v>1359</v>
      </c>
      <c r="K15" s="114">
        <v>117</v>
      </c>
      <c r="L15" s="116">
        <v>8.6092715231788084</v>
      </c>
    </row>
    <row r="16" spans="1:17" s="110" customFormat="1" ht="15" customHeight="1" x14ac:dyDescent="0.2">
      <c r="A16" s="120"/>
      <c r="B16" s="119"/>
      <c r="C16" s="258" t="s">
        <v>107</v>
      </c>
      <c r="E16" s="113">
        <v>42.724097788125725</v>
      </c>
      <c r="F16" s="115">
        <v>1101</v>
      </c>
      <c r="G16" s="114">
        <v>1125</v>
      </c>
      <c r="H16" s="114">
        <v>1163</v>
      </c>
      <c r="I16" s="114">
        <v>971</v>
      </c>
      <c r="J16" s="140">
        <v>1000</v>
      </c>
      <c r="K16" s="114">
        <v>101</v>
      </c>
      <c r="L16" s="116">
        <v>10.1</v>
      </c>
    </row>
    <row r="17" spans="1:12" s="110" customFormat="1" ht="15" customHeight="1" x14ac:dyDescent="0.2">
      <c r="A17" s="120"/>
      <c r="B17" s="121" t="s">
        <v>109</v>
      </c>
      <c r="C17" s="258"/>
      <c r="E17" s="113">
        <v>64.65008190788221</v>
      </c>
      <c r="F17" s="115">
        <v>16970</v>
      </c>
      <c r="G17" s="114">
        <v>16926</v>
      </c>
      <c r="H17" s="114">
        <v>17066</v>
      </c>
      <c r="I17" s="114">
        <v>16915</v>
      </c>
      <c r="J17" s="140">
        <v>16817</v>
      </c>
      <c r="K17" s="114">
        <v>153</v>
      </c>
      <c r="L17" s="116">
        <v>0.90979366117619076</v>
      </c>
    </row>
    <row r="18" spans="1:12" s="110" customFormat="1" ht="15" customHeight="1" x14ac:dyDescent="0.2">
      <c r="A18" s="120"/>
      <c r="B18" s="119"/>
      <c r="C18" s="258" t="s">
        <v>106</v>
      </c>
      <c r="E18" s="113">
        <v>50.477312905126695</v>
      </c>
      <c r="F18" s="115">
        <v>8566</v>
      </c>
      <c r="G18" s="114">
        <v>8480</v>
      </c>
      <c r="H18" s="114">
        <v>8605</v>
      </c>
      <c r="I18" s="114">
        <v>8535</v>
      </c>
      <c r="J18" s="140">
        <v>8466</v>
      </c>
      <c r="K18" s="114">
        <v>100</v>
      </c>
      <c r="L18" s="116">
        <v>1.1811953697141506</v>
      </c>
    </row>
    <row r="19" spans="1:12" s="110" customFormat="1" ht="15" customHeight="1" x14ac:dyDescent="0.2">
      <c r="A19" s="120"/>
      <c r="B19" s="119"/>
      <c r="C19" s="258" t="s">
        <v>107</v>
      </c>
      <c r="E19" s="113">
        <v>49.522687094873305</v>
      </c>
      <c r="F19" s="115">
        <v>8404</v>
      </c>
      <c r="G19" s="114">
        <v>8446</v>
      </c>
      <c r="H19" s="114">
        <v>8461</v>
      </c>
      <c r="I19" s="114">
        <v>8380</v>
      </c>
      <c r="J19" s="140">
        <v>8351</v>
      </c>
      <c r="K19" s="114">
        <v>53</v>
      </c>
      <c r="L19" s="116">
        <v>0.63465453239133041</v>
      </c>
    </row>
    <row r="20" spans="1:12" s="110" customFormat="1" ht="15" customHeight="1" x14ac:dyDescent="0.2">
      <c r="A20" s="120"/>
      <c r="B20" s="121" t="s">
        <v>110</v>
      </c>
      <c r="C20" s="258"/>
      <c r="E20" s="113">
        <v>23.936149948569469</v>
      </c>
      <c r="F20" s="115">
        <v>6283</v>
      </c>
      <c r="G20" s="114">
        <v>6240</v>
      </c>
      <c r="H20" s="114">
        <v>6229</v>
      </c>
      <c r="I20" s="114">
        <v>6071</v>
      </c>
      <c r="J20" s="140">
        <v>6003</v>
      </c>
      <c r="K20" s="114">
        <v>280</v>
      </c>
      <c r="L20" s="116">
        <v>4.6643344994169578</v>
      </c>
    </row>
    <row r="21" spans="1:12" s="110" customFormat="1" ht="15" customHeight="1" x14ac:dyDescent="0.2">
      <c r="A21" s="120"/>
      <c r="B21" s="119"/>
      <c r="C21" s="258" t="s">
        <v>106</v>
      </c>
      <c r="E21" s="113">
        <v>48.36861371956072</v>
      </c>
      <c r="F21" s="115">
        <v>3039</v>
      </c>
      <c r="G21" s="114">
        <v>3021</v>
      </c>
      <c r="H21" s="114">
        <v>3029</v>
      </c>
      <c r="I21" s="114">
        <v>2950</v>
      </c>
      <c r="J21" s="140">
        <v>2927</v>
      </c>
      <c r="K21" s="114">
        <v>112</v>
      </c>
      <c r="L21" s="116">
        <v>3.8264434574649813</v>
      </c>
    </row>
    <row r="22" spans="1:12" s="110" customFormat="1" ht="15" customHeight="1" x14ac:dyDescent="0.2">
      <c r="A22" s="120"/>
      <c r="B22" s="119"/>
      <c r="C22" s="258" t="s">
        <v>107</v>
      </c>
      <c r="E22" s="113">
        <v>51.63138628043928</v>
      </c>
      <c r="F22" s="115">
        <v>3244</v>
      </c>
      <c r="G22" s="114">
        <v>3219</v>
      </c>
      <c r="H22" s="114">
        <v>3200</v>
      </c>
      <c r="I22" s="114">
        <v>3121</v>
      </c>
      <c r="J22" s="140">
        <v>3076</v>
      </c>
      <c r="K22" s="114">
        <v>168</v>
      </c>
      <c r="L22" s="116">
        <v>5.4616384915474638</v>
      </c>
    </row>
    <row r="23" spans="1:12" s="110" customFormat="1" ht="15" customHeight="1" x14ac:dyDescent="0.2">
      <c r="A23" s="120"/>
      <c r="B23" s="121" t="s">
        <v>111</v>
      </c>
      <c r="C23" s="258"/>
      <c r="E23" s="113">
        <v>1.5962512857632671</v>
      </c>
      <c r="F23" s="115">
        <v>419</v>
      </c>
      <c r="G23" s="114">
        <v>411</v>
      </c>
      <c r="H23" s="114">
        <v>399</v>
      </c>
      <c r="I23" s="114">
        <v>372</v>
      </c>
      <c r="J23" s="140">
        <v>380</v>
      </c>
      <c r="K23" s="114">
        <v>39</v>
      </c>
      <c r="L23" s="116">
        <v>10.263157894736842</v>
      </c>
    </row>
    <row r="24" spans="1:12" s="110" customFormat="1" ht="15" customHeight="1" x14ac:dyDescent="0.2">
      <c r="A24" s="120"/>
      <c r="B24" s="119"/>
      <c r="C24" s="258" t="s">
        <v>106</v>
      </c>
      <c r="E24" s="113">
        <v>59.665871121718375</v>
      </c>
      <c r="F24" s="115">
        <v>250</v>
      </c>
      <c r="G24" s="114">
        <v>253</v>
      </c>
      <c r="H24" s="114">
        <v>250</v>
      </c>
      <c r="I24" s="114">
        <v>230</v>
      </c>
      <c r="J24" s="140">
        <v>233</v>
      </c>
      <c r="K24" s="114">
        <v>17</v>
      </c>
      <c r="L24" s="116">
        <v>7.296137339055794</v>
      </c>
    </row>
    <row r="25" spans="1:12" s="110" customFormat="1" ht="15" customHeight="1" x14ac:dyDescent="0.2">
      <c r="A25" s="120"/>
      <c r="B25" s="119"/>
      <c r="C25" s="258" t="s">
        <v>107</v>
      </c>
      <c r="E25" s="113">
        <v>40.334128878281625</v>
      </c>
      <c r="F25" s="115">
        <v>169</v>
      </c>
      <c r="G25" s="114">
        <v>158</v>
      </c>
      <c r="H25" s="114">
        <v>149</v>
      </c>
      <c r="I25" s="114">
        <v>142</v>
      </c>
      <c r="J25" s="140">
        <v>147</v>
      </c>
      <c r="K25" s="114">
        <v>22</v>
      </c>
      <c r="L25" s="116">
        <v>14.965986394557824</v>
      </c>
    </row>
    <row r="26" spans="1:12" s="110" customFormat="1" ht="15" customHeight="1" x14ac:dyDescent="0.2">
      <c r="A26" s="120"/>
      <c r="C26" s="121" t="s">
        <v>187</v>
      </c>
      <c r="D26" s="110" t="s">
        <v>188</v>
      </c>
      <c r="E26" s="113">
        <v>0.4723989485313726</v>
      </c>
      <c r="F26" s="115">
        <v>124</v>
      </c>
      <c r="G26" s="114">
        <v>109</v>
      </c>
      <c r="H26" s="114">
        <v>104</v>
      </c>
      <c r="I26" s="114">
        <v>92</v>
      </c>
      <c r="J26" s="140">
        <v>91</v>
      </c>
      <c r="K26" s="114">
        <v>33</v>
      </c>
      <c r="L26" s="116">
        <v>36.263736263736263</v>
      </c>
    </row>
    <row r="27" spans="1:12" s="110" customFormat="1" ht="15" customHeight="1" x14ac:dyDescent="0.2">
      <c r="A27" s="120"/>
      <c r="B27" s="119"/>
      <c r="D27" s="259" t="s">
        <v>106</v>
      </c>
      <c r="E27" s="113">
        <v>49.193548387096776</v>
      </c>
      <c r="F27" s="115">
        <v>61</v>
      </c>
      <c r="G27" s="114">
        <v>54</v>
      </c>
      <c r="H27" s="114">
        <v>52</v>
      </c>
      <c r="I27" s="114">
        <v>41</v>
      </c>
      <c r="J27" s="140">
        <v>36</v>
      </c>
      <c r="K27" s="114">
        <v>25</v>
      </c>
      <c r="L27" s="116">
        <v>69.444444444444443</v>
      </c>
    </row>
    <row r="28" spans="1:12" s="110" customFormat="1" ht="15" customHeight="1" x14ac:dyDescent="0.2">
      <c r="A28" s="120"/>
      <c r="B28" s="119"/>
      <c r="D28" s="259" t="s">
        <v>107</v>
      </c>
      <c r="E28" s="113">
        <v>50.806451612903224</v>
      </c>
      <c r="F28" s="115">
        <v>63</v>
      </c>
      <c r="G28" s="114">
        <v>55</v>
      </c>
      <c r="H28" s="114">
        <v>52</v>
      </c>
      <c r="I28" s="114">
        <v>51</v>
      </c>
      <c r="J28" s="140">
        <v>55</v>
      </c>
      <c r="K28" s="114">
        <v>8</v>
      </c>
      <c r="L28" s="116">
        <v>14.545454545454545</v>
      </c>
    </row>
    <row r="29" spans="1:12" s="110" customFormat="1" ht="24.95" customHeight="1" x14ac:dyDescent="0.2">
      <c r="A29" s="604" t="s">
        <v>189</v>
      </c>
      <c r="B29" s="605"/>
      <c r="C29" s="605"/>
      <c r="D29" s="606"/>
      <c r="E29" s="113">
        <v>88.715760600403826</v>
      </c>
      <c r="F29" s="115">
        <v>23287</v>
      </c>
      <c r="G29" s="114">
        <v>23318</v>
      </c>
      <c r="H29" s="114">
        <v>23525</v>
      </c>
      <c r="I29" s="114">
        <v>22917</v>
      </c>
      <c r="J29" s="140">
        <v>22908</v>
      </c>
      <c r="K29" s="114">
        <v>379</v>
      </c>
      <c r="L29" s="116">
        <v>1.6544438624061464</v>
      </c>
    </row>
    <row r="30" spans="1:12" s="110" customFormat="1" ht="15" customHeight="1" x14ac:dyDescent="0.2">
      <c r="A30" s="120"/>
      <c r="B30" s="119"/>
      <c r="C30" s="258" t="s">
        <v>106</v>
      </c>
      <c r="E30" s="113">
        <v>49.066002490660026</v>
      </c>
      <c r="F30" s="115">
        <v>11426</v>
      </c>
      <c r="G30" s="114">
        <v>11403</v>
      </c>
      <c r="H30" s="114">
        <v>11565</v>
      </c>
      <c r="I30" s="114">
        <v>11283</v>
      </c>
      <c r="J30" s="140">
        <v>11284</v>
      </c>
      <c r="K30" s="114">
        <v>142</v>
      </c>
      <c r="L30" s="116">
        <v>1.2584190003544842</v>
      </c>
    </row>
    <row r="31" spans="1:12" s="110" customFormat="1" ht="15" customHeight="1" x14ac:dyDescent="0.2">
      <c r="A31" s="120"/>
      <c r="B31" s="119"/>
      <c r="C31" s="258" t="s">
        <v>107</v>
      </c>
      <c r="E31" s="113">
        <v>50.933997509339974</v>
      </c>
      <c r="F31" s="115">
        <v>11861</v>
      </c>
      <c r="G31" s="114">
        <v>11915</v>
      </c>
      <c r="H31" s="114">
        <v>11960</v>
      </c>
      <c r="I31" s="114">
        <v>11634</v>
      </c>
      <c r="J31" s="140">
        <v>11624</v>
      </c>
      <c r="K31" s="114">
        <v>237</v>
      </c>
      <c r="L31" s="116">
        <v>2.0388850653819683</v>
      </c>
    </row>
    <row r="32" spans="1:12" s="110" customFormat="1" ht="15" customHeight="1" x14ac:dyDescent="0.2">
      <c r="A32" s="120"/>
      <c r="B32" s="119" t="s">
        <v>117</v>
      </c>
      <c r="C32" s="258"/>
      <c r="E32" s="113">
        <v>11.234713703379176</v>
      </c>
      <c r="F32" s="115">
        <v>2949</v>
      </c>
      <c r="G32" s="114">
        <v>2872</v>
      </c>
      <c r="H32" s="114">
        <v>2878</v>
      </c>
      <c r="I32" s="114">
        <v>2753</v>
      </c>
      <c r="J32" s="140">
        <v>2642</v>
      </c>
      <c r="K32" s="114">
        <v>307</v>
      </c>
      <c r="L32" s="116">
        <v>11.619984859954579</v>
      </c>
    </row>
    <row r="33" spans="1:12" s="110" customFormat="1" ht="15" customHeight="1" x14ac:dyDescent="0.2">
      <c r="A33" s="120"/>
      <c r="B33" s="119"/>
      <c r="C33" s="258" t="s">
        <v>106</v>
      </c>
      <c r="E33" s="113">
        <v>64.225161071549678</v>
      </c>
      <c r="F33" s="115">
        <v>1894</v>
      </c>
      <c r="G33" s="114">
        <v>1842</v>
      </c>
      <c r="H33" s="114">
        <v>1867</v>
      </c>
      <c r="I33" s="114">
        <v>1775</v>
      </c>
      <c r="J33" s="140">
        <v>1695</v>
      </c>
      <c r="K33" s="114">
        <v>199</v>
      </c>
      <c r="L33" s="116">
        <v>11.740412979351033</v>
      </c>
    </row>
    <row r="34" spans="1:12" s="110" customFormat="1" ht="15" customHeight="1" x14ac:dyDescent="0.2">
      <c r="A34" s="120"/>
      <c r="B34" s="119"/>
      <c r="C34" s="258" t="s">
        <v>107</v>
      </c>
      <c r="E34" s="113">
        <v>35.774838928450322</v>
      </c>
      <c r="F34" s="115">
        <v>1055</v>
      </c>
      <c r="G34" s="114">
        <v>1030</v>
      </c>
      <c r="H34" s="114">
        <v>1011</v>
      </c>
      <c r="I34" s="114">
        <v>978</v>
      </c>
      <c r="J34" s="140">
        <v>947</v>
      </c>
      <c r="K34" s="114">
        <v>108</v>
      </c>
      <c r="L34" s="116">
        <v>11.404435058078141</v>
      </c>
    </row>
    <row r="35" spans="1:12" s="110" customFormat="1" ht="24.95" customHeight="1" x14ac:dyDescent="0.2">
      <c r="A35" s="604" t="s">
        <v>190</v>
      </c>
      <c r="B35" s="605"/>
      <c r="C35" s="605"/>
      <c r="D35" s="606"/>
      <c r="E35" s="113">
        <v>68.859766086327099</v>
      </c>
      <c r="F35" s="115">
        <v>18075</v>
      </c>
      <c r="G35" s="114">
        <v>18038</v>
      </c>
      <c r="H35" s="114">
        <v>18261</v>
      </c>
      <c r="I35" s="114">
        <v>17639</v>
      </c>
      <c r="J35" s="140">
        <v>17610</v>
      </c>
      <c r="K35" s="114">
        <v>465</v>
      </c>
      <c r="L35" s="116">
        <v>2.6405451448040886</v>
      </c>
    </row>
    <row r="36" spans="1:12" s="110" customFormat="1" ht="15" customHeight="1" x14ac:dyDescent="0.2">
      <c r="A36" s="120"/>
      <c r="B36" s="119"/>
      <c r="C36" s="258" t="s">
        <v>106</v>
      </c>
      <c r="E36" s="113">
        <v>66.107883817427393</v>
      </c>
      <c r="F36" s="115">
        <v>11949</v>
      </c>
      <c r="G36" s="114">
        <v>11911</v>
      </c>
      <c r="H36" s="114">
        <v>12102</v>
      </c>
      <c r="I36" s="114">
        <v>11753</v>
      </c>
      <c r="J36" s="140">
        <v>11707</v>
      </c>
      <c r="K36" s="114">
        <v>242</v>
      </c>
      <c r="L36" s="116">
        <v>2.067139318356539</v>
      </c>
    </row>
    <row r="37" spans="1:12" s="110" customFormat="1" ht="15" customHeight="1" x14ac:dyDescent="0.2">
      <c r="A37" s="120"/>
      <c r="B37" s="119"/>
      <c r="C37" s="258" t="s">
        <v>107</v>
      </c>
      <c r="E37" s="113">
        <v>33.892116182572614</v>
      </c>
      <c r="F37" s="115">
        <v>6126</v>
      </c>
      <c r="G37" s="114">
        <v>6127</v>
      </c>
      <c r="H37" s="114">
        <v>6159</v>
      </c>
      <c r="I37" s="114">
        <v>5886</v>
      </c>
      <c r="J37" s="140">
        <v>5903</v>
      </c>
      <c r="K37" s="114">
        <v>223</v>
      </c>
      <c r="L37" s="116">
        <v>3.7777401321362021</v>
      </c>
    </row>
    <row r="38" spans="1:12" s="110" customFormat="1" ht="15" customHeight="1" x14ac:dyDescent="0.2">
      <c r="A38" s="120"/>
      <c r="B38" s="119" t="s">
        <v>182</v>
      </c>
      <c r="C38" s="258"/>
      <c r="E38" s="113">
        <v>31.140233913672901</v>
      </c>
      <c r="F38" s="115">
        <v>8174</v>
      </c>
      <c r="G38" s="114">
        <v>8166</v>
      </c>
      <c r="H38" s="114">
        <v>8154</v>
      </c>
      <c r="I38" s="114">
        <v>8038</v>
      </c>
      <c r="J38" s="140">
        <v>7949</v>
      </c>
      <c r="K38" s="114">
        <v>225</v>
      </c>
      <c r="L38" s="116">
        <v>2.8305447226066174</v>
      </c>
    </row>
    <row r="39" spans="1:12" s="110" customFormat="1" ht="15" customHeight="1" x14ac:dyDescent="0.2">
      <c r="A39" s="120"/>
      <c r="B39" s="119"/>
      <c r="C39" s="258" t="s">
        <v>106</v>
      </c>
      <c r="E39" s="113">
        <v>16.907266943968683</v>
      </c>
      <c r="F39" s="115">
        <v>1382</v>
      </c>
      <c r="G39" s="114">
        <v>1345</v>
      </c>
      <c r="H39" s="114">
        <v>1340</v>
      </c>
      <c r="I39" s="114">
        <v>1310</v>
      </c>
      <c r="J39" s="140">
        <v>1278</v>
      </c>
      <c r="K39" s="114">
        <v>104</v>
      </c>
      <c r="L39" s="116">
        <v>8.1377151799687013</v>
      </c>
    </row>
    <row r="40" spans="1:12" s="110" customFormat="1" ht="15" customHeight="1" x14ac:dyDescent="0.2">
      <c r="A40" s="120"/>
      <c r="B40" s="119"/>
      <c r="C40" s="258" t="s">
        <v>107</v>
      </c>
      <c r="E40" s="113">
        <v>83.092733056031321</v>
      </c>
      <c r="F40" s="115">
        <v>6792</v>
      </c>
      <c r="G40" s="114">
        <v>6821</v>
      </c>
      <c r="H40" s="114">
        <v>6814</v>
      </c>
      <c r="I40" s="114">
        <v>6728</v>
      </c>
      <c r="J40" s="140">
        <v>6671</v>
      </c>
      <c r="K40" s="114">
        <v>121</v>
      </c>
      <c r="L40" s="116">
        <v>1.8138210163393793</v>
      </c>
    </row>
    <row r="41" spans="1:12" s="110" customFormat="1" ht="24.75" customHeight="1" x14ac:dyDescent="0.2">
      <c r="A41" s="604" t="s">
        <v>518</v>
      </c>
      <c r="B41" s="605"/>
      <c r="C41" s="605"/>
      <c r="D41" s="606"/>
      <c r="E41" s="113">
        <v>5.0592403520134104</v>
      </c>
      <c r="F41" s="115">
        <v>1328</v>
      </c>
      <c r="G41" s="114">
        <v>1403</v>
      </c>
      <c r="H41" s="114">
        <v>1430</v>
      </c>
      <c r="I41" s="114">
        <v>966</v>
      </c>
      <c r="J41" s="140">
        <v>1098</v>
      </c>
      <c r="K41" s="114">
        <v>230</v>
      </c>
      <c r="L41" s="116">
        <v>20.947176684881605</v>
      </c>
    </row>
    <row r="42" spans="1:12" s="110" customFormat="1" ht="15" customHeight="1" x14ac:dyDescent="0.2">
      <c r="A42" s="120"/>
      <c r="B42" s="119"/>
      <c r="C42" s="258" t="s">
        <v>106</v>
      </c>
      <c r="E42" s="113">
        <v>57.831325301204821</v>
      </c>
      <c r="F42" s="115">
        <v>768</v>
      </c>
      <c r="G42" s="114">
        <v>829</v>
      </c>
      <c r="H42" s="114">
        <v>846</v>
      </c>
      <c r="I42" s="114">
        <v>584</v>
      </c>
      <c r="J42" s="140">
        <v>651</v>
      </c>
      <c r="K42" s="114">
        <v>117</v>
      </c>
      <c r="L42" s="116">
        <v>17.972350230414747</v>
      </c>
    </row>
    <row r="43" spans="1:12" s="110" customFormat="1" ht="15" customHeight="1" x14ac:dyDescent="0.2">
      <c r="A43" s="123"/>
      <c r="B43" s="124"/>
      <c r="C43" s="260" t="s">
        <v>107</v>
      </c>
      <c r="D43" s="261"/>
      <c r="E43" s="125">
        <v>42.168674698795179</v>
      </c>
      <c r="F43" s="143">
        <v>560</v>
      </c>
      <c r="G43" s="144">
        <v>574</v>
      </c>
      <c r="H43" s="144">
        <v>584</v>
      </c>
      <c r="I43" s="144">
        <v>382</v>
      </c>
      <c r="J43" s="145">
        <v>447</v>
      </c>
      <c r="K43" s="144">
        <v>113</v>
      </c>
      <c r="L43" s="146">
        <v>25.27964205816555</v>
      </c>
    </row>
    <row r="44" spans="1:12" s="110" customFormat="1" ht="45.75" customHeight="1" x14ac:dyDescent="0.2">
      <c r="A44" s="604" t="s">
        <v>191</v>
      </c>
      <c r="B44" s="605"/>
      <c r="C44" s="605"/>
      <c r="D44" s="606"/>
      <c r="E44" s="113">
        <v>2.2972303706807877</v>
      </c>
      <c r="F44" s="115">
        <v>603</v>
      </c>
      <c r="G44" s="114">
        <v>510</v>
      </c>
      <c r="H44" s="114">
        <v>518</v>
      </c>
      <c r="I44" s="114">
        <v>508</v>
      </c>
      <c r="J44" s="140">
        <v>511</v>
      </c>
      <c r="K44" s="114">
        <v>92</v>
      </c>
      <c r="L44" s="116">
        <v>18.003913894324853</v>
      </c>
    </row>
    <row r="45" spans="1:12" s="110" customFormat="1" ht="15" customHeight="1" x14ac:dyDescent="0.2">
      <c r="A45" s="120"/>
      <c r="B45" s="119"/>
      <c r="C45" s="258" t="s">
        <v>106</v>
      </c>
      <c r="E45" s="113">
        <v>57.048092868988391</v>
      </c>
      <c r="F45" s="115">
        <v>344</v>
      </c>
      <c r="G45" s="114">
        <v>291</v>
      </c>
      <c r="H45" s="114">
        <v>296</v>
      </c>
      <c r="I45" s="114">
        <v>290</v>
      </c>
      <c r="J45" s="140">
        <v>292</v>
      </c>
      <c r="K45" s="114">
        <v>52</v>
      </c>
      <c r="L45" s="116">
        <v>17.80821917808219</v>
      </c>
    </row>
    <row r="46" spans="1:12" s="110" customFormat="1" ht="15" customHeight="1" x14ac:dyDescent="0.2">
      <c r="A46" s="123"/>
      <c r="B46" s="124"/>
      <c r="C46" s="260" t="s">
        <v>107</v>
      </c>
      <c r="D46" s="261"/>
      <c r="E46" s="125">
        <v>42.951907131011609</v>
      </c>
      <c r="F46" s="143">
        <v>259</v>
      </c>
      <c r="G46" s="144">
        <v>219</v>
      </c>
      <c r="H46" s="144">
        <v>222</v>
      </c>
      <c r="I46" s="144">
        <v>218</v>
      </c>
      <c r="J46" s="145">
        <v>219</v>
      </c>
      <c r="K46" s="144">
        <v>40</v>
      </c>
      <c r="L46" s="146">
        <v>18.264840182648403</v>
      </c>
    </row>
    <row r="47" spans="1:12" s="110" customFormat="1" ht="39" customHeight="1" x14ac:dyDescent="0.2">
      <c r="A47" s="604" t="s">
        <v>519</v>
      </c>
      <c r="B47" s="607"/>
      <c r="C47" s="607"/>
      <c r="D47" s="608"/>
      <c r="E47" s="113">
        <v>0.25905748790430111</v>
      </c>
      <c r="F47" s="115">
        <v>68</v>
      </c>
      <c r="G47" s="114">
        <v>70</v>
      </c>
      <c r="H47" s="114">
        <v>64</v>
      </c>
      <c r="I47" s="114">
        <v>56</v>
      </c>
      <c r="J47" s="140">
        <v>57</v>
      </c>
      <c r="K47" s="114">
        <v>11</v>
      </c>
      <c r="L47" s="116">
        <v>19.298245614035089</v>
      </c>
    </row>
    <row r="48" spans="1:12" s="110" customFormat="1" ht="15" customHeight="1" x14ac:dyDescent="0.2">
      <c r="A48" s="120"/>
      <c r="B48" s="119"/>
      <c r="C48" s="258" t="s">
        <v>106</v>
      </c>
      <c r="E48" s="113">
        <v>27.941176470588236</v>
      </c>
      <c r="F48" s="115">
        <v>19</v>
      </c>
      <c r="G48" s="114">
        <v>21</v>
      </c>
      <c r="H48" s="114">
        <v>20</v>
      </c>
      <c r="I48" s="114">
        <v>18</v>
      </c>
      <c r="J48" s="140">
        <v>20</v>
      </c>
      <c r="K48" s="114">
        <v>-1</v>
      </c>
      <c r="L48" s="116">
        <v>-5</v>
      </c>
    </row>
    <row r="49" spans="1:12" s="110" customFormat="1" ht="15" customHeight="1" x14ac:dyDescent="0.2">
      <c r="A49" s="123"/>
      <c r="B49" s="124"/>
      <c r="C49" s="260" t="s">
        <v>107</v>
      </c>
      <c r="D49" s="261"/>
      <c r="E49" s="125">
        <v>72.058823529411768</v>
      </c>
      <c r="F49" s="143">
        <v>49</v>
      </c>
      <c r="G49" s="144">
        <v>49</v>
      </c>
      <c r="H49" s="144">
        <v>44</v>
      </c>
      <c r="I49" s="144">
        <v>38</v>
      </c>
      <c r="J49" s="145">
        <v>37</v>
      </c>
      <c r="K49" s="144">
        <v>12</v>
      </c>
      <c r="L49" s="146">
        <v>32.432432432432435</v>
      </c>
    </row>
    <row r="50" spans="1:12" s="110" customFormat="1" ht="24.95" customHeight="1" x14ac:dyDescent="0.2">
      <c r="A50" s="609" t="s">
        <v>192</v>
      </c>
      <c r="B50" s="610"/>
      <c r="C50" s="610"/>
      <c r="D50" s="611"/>
      <c r="E50" s="262">
        <v>13.394795992228275</v>
      </c>
      <c r="F50" s="263">
        <v>3516</v>
      </c>
      <c r="G50" s="264">
        <v>3616</v>
      </c>
      <c r="H50" s="264">
        <v>3650</v>
      </c>
      <c r="I50" s="264">
        <v>3322</v>
      </c>
      <c r="J50" s="265">
        <v>3295</v>
      </c>
      <c r="K50" s="263">
        <v>221</v>
      </c>
      <c r="L50" s="266">
        <v>6.7071320182094079</v>
      </c>
    </row>
    <row r="51" spans="1:12" s="110" customFormat="1" ht="15" customHeight="1" x14ac:dyDescent="0.2">
      <c r="A51" s="120"/>
      <c r="B51" s="119"/>
      <c r="C51" s="258" t="s">
        <v>106</v>
      </c>
      <c r="E51" s="113">
        <v>57.25255972696246</v>
      </c>
      <c r="F51" s="115">
        <v>2013</v>
      </c>
      <c r="G51" s="114">
        <v>2046</v>
      </c>
      <c r="H51" s="114">
        <v>2070</v>
      </c>
      <c r="I51" s="114">
        <v>1881</v>
      </c>
      <c r="J51" s="140">
        <v>1836</v>
      </c>
      <c r="K51" s="114">
        <v>177</v>
      </c>
      <c r="L51" s="116">
        <v>9.640522875816993</v>
      </c>
    </row>
    <row r="52" spans="1:12" s="110" customFormat="1" ht="15" customHeight="1" x14ac:dyDescent="0.2">
      <c r="A52" s="120"/>
      <c r="B52" s="119"/>
      <c r="C52" s="258" t="s">
        <v>107</v>
      </c>
      <c r="E52" s="113">
        <v>42.74744027303754</v>
      </c>
      <c r="F52" s="115">
        <v>1503</v>
      </c>
      <c r="G52" s="114">
        <v>1570</v>
      </c>
      <c r="H52" s="114">
        <v>1580</v>
      </c>
      <c r="I52" s="114">
        <v>1441</v>
      </c>
      <c r="J52" s="140">
        <v>1459</v>
      </c>
      <c r="K52" s="114">
        <v>44</v>
      </c>
      <c r="L52" s="116">
        <v>3.0157642220699108</v>
      </c>
    </row>
    <row r="53" spans="1:12" s="110" customFormat="1" ht="15" customHeight="1" x14ac:dyDescent="0.2">
      <c r="A53" s="120"/>
      <c r="B53" s="119"/>
      <c r="C53" s="258" t="s">
        <v>187</v>
      </c>
      <c r="D53" s="110" t="s">
        <v>193</v>
      </c>
      <c r="E53" s="113">
        <v>23.919226393629124</v>
      </c>
      <c r="F53" s="115">
        <v>841</v>
      </c>
      <c r="G53" s="114">
        <v>950</v>
      </c>
      <c r="H53" s="114">
        <v>976</v>
      </c>
      <c r="I53" s="114">
        <v>669</v>
      </c>
      <c r="J53" s="140">
        <v>715</v>
      </c>
      <c r="K53" s="114">
        <v>126</v>
      </c>
      <c r="L53" s="116">
        <v>17.622377622377623</v>
      </c>
    </row>
    <row r="54" spans="1:12" s="110" customFormat="1" ht="15" customHeight="1" x14ac:dyDescent="0.2">
      <c r="A54" s="120"/>
      <c r="B54" s="119"/>
      <c r="D54" s="267" t="s">
        <v>194</v>
      </c>
      <c r="E54" s="113">
        <v>61.236623067776456</v>
      </c>
      <c r="F54" s="115">
        <v>515</v>
      </c>
      <c r="G54" s="114">
        <v>575</v>
      </c>
      <c r="H54" s="114">
        <v>590</v>
      </c>
      <c r="I54" s="114">
        <v>418</v>
      </c>
      <c r="J54" s="140">
        <v>434</v>
      </c>
      <c r="K54" s="114">
        <v>81</v>
      </c>
      <c r="L54" s="116">
        <v>18.663594470046082</v>
      </c>
    </row>
    <row r="55" spans="1:12" s="110" customFormat="1" ht="15" customHeight="1" x14ac:dyDescent="0.2">
      <c r="A55" s="120"/>
      <c r="B55" s="119"/>
      <c r="D55" s="267" t="s">
        <v>195</v>
      </c>
      <c r="E55" s="113">
        <v>38.763376932223544</v>
      </c>
      <c r="F55" s="115">
        <v>326</v>
      </c>
      <c r="G55" s="114">
        <v>375</v>
      </c>
      <c r="H55" s="114">
        <v>386</v>
      </c>
      <c r="I55" s="114">
        <v>251</v>
      </c>
      <c r="J55" s="140">
        <v>281</v>
      </c>
      <c r="K55" s="114">
        <v>45</v>
      </c>
      <c r="L55" s="116">
        <v>16.014234875444838</v>
      </c>
    </row>
    <row r="56" spans="1:12" s="110" customFormat="1" ht="15" customHeight="1" x14ac:dyDescent="0.2">
      <c r="A56" s="120"/>
      <c r="B56" s="119" t="s">
        <v>196</v>
      </c>
      <c r="C56" s="258"/>
      <c r="E56" s="113">
        <v>59.590841555868792</v>
      </c>
      <c r="F56" s="115">
        <v>15642</v>
      </c>
      <c r="G56" s="114">
        <v>15592</v>
      </c>
      <c r="H56" s="114">
        <v>15692</v>
      </c>
      <c r="I56" s="114">
        <v>15461</v>
      </c>
      <c r="J56" s="140">
        <v>15366</v>
      </c>
      <c r="K56" s="114">
        <v>276</v>
      </c>
      <c r="L56" s="116">
        <v>1.7961733697774307</v>
      </c>
    </row>
    <row r="57" spans="1:12" s="110" customFormat="1" ht="15" customHeight="1" x14ac:dyDescent="0.2">
      <c r="A57" s="120"/>
      <c r="B57" s="119"/>
      <c r="C57" s="258" t="s">
        <v>106</v>
      </c>
      <c r="E57" s="113">
        <v>48.101265822784811</v>
      </c>
      <c r="F57" s="115">
        <v>7524</v>
      </c>
      <c r="G57" s="114">
        <v>7487</v>
      </c>
      <c r="H57" s="114">
        <v>7582</v>
      </c>
      <c r="I57" s="114">
        <v>7483</v>
      </c>
      <c r="J57" s="140">
        <v>7456</v>
      </c>
      <c r="K57" s="114">
        <v>68</v>
      </c>
      <c r="L57" s="116">
        <v>0.91201716738197425</v>
      </c>
    </row>
    <row r="58" spans="1:12" s="110" customFormat="1" ht="15" customHeight="1" x14ac:dyDescent="0.2">
      <c r="A58" s="120"/>
      <c r="B58" s="119"/>
      <c r="C58" s="258" t="s">
        <v>107</v>
      </c>
      <c r="E58" s="113">
        <v>51.898734177215189</v>
      </c>
      <c r="F58" s="115">
        <v>8118</v>
      </c>
      <c r="G58" s="114">
        <v>8105</v>
      </c>
      <c r="H58" s="114">
        <v>8110</v>
      </c>
      <c r="I58" s="114">
        <v>7978</v>
      </c>
      <c r="J58" s="140">
        <v>7910</v>
      </c>
      <c r="K58" s="114">
        <v>208</v>
      </c>
      <c r="L58" s="116">
        <v>2.629582806573957</v>
      </c>
    </row>
    <row r="59" spans="1:12" s="110" customFormat="1" ht="15" customHeight="1" x14ac:dyDescent="0.2">
      <c r="A59" s="120"/>
      <c r="B59" s="119"/>
      <c r="C59" s="258" t="s">
        <v>105</v>
      </c>
      <c r="D59" s="110" t="s">
        <v>197</v>
      </c>
      <c r="E59" s="113">
        <v>93.696458253420275</v>
      </c>
      <c r="F59" s="115">
        <v>14656</v>
      </c>
      <c r="G59" s="114">
        <v>14624</v>
      </c>
      <c r="H59" s="114">
        <v>14735</v>
      </c>
      <c r="I59" s="114">
        <v>14523</v>
      </c>
      <c r="J59" s="140">
        <v>14435</v>
      </c>
      <c r="K59" s="114">
        <v>221</v>
      </c>
      <c r="L59" s="116">
        <v>1.5310010391409767</v>
      </c>
    </row>
    <row r="60" spans="1:12" s="110" customFormat="1" ht="15" customHeight="1" x14ac:dyDescent="0.2">
      <c r="A60" s="120"/>
      <c r="B60" s="119"/>
      <c r="C60" s="258"/>
      <c r="D60" s="267" t="s">
        <v>198</v>
      </c>
      <c r="E60" s="113">
        <v>46.376910480349345</v>
      </c>
      <c r="F60" s="115">
        <v>6797</v>
      </c>
      <c r="G60" s="114">
        <v>6769</v>
      </c>
      <c r="H60" s="114">
        <v>6865</v>
      </c>
      <c r="I60" s="114">
        <v>6781</v>
      </c>
      <c r="J60" s="140">
        <v>6766</v>
      </c>
      <c r="K60" s="114">
        <v>31</v>
      </c>
      <c r="L60" s="116">
        <v>0.45817321903635827</v>
      </c>
    </row>
    <row r="61" spans="1:12" s="110" customFormat="1" ht="15" customHeight="1" x14ac:dyDescent="0.2">
      <c r="A61" s="120"/>
      <c r="B61" s="119"/>
      <c r="C61" s="258"/>
      <c r="D61" s="267" t="s">
        <v>199</v>
      </c>
      <c r="E61" s="113">
        <v>53.623089519650655</v>
      </c>
      <c r="F61" s="115">
        <v>7859</v>
      </c>
      <c r="G61" s="114">
        <v>7855</v>
      </c>
      <c r="H61" s="114">
        <v>7870</v>
      </c>
      <c r="I61" s="114">
        <v>7742</v>
      </c>
      <c r="J61" s="140">
        <v>7669</v>
      </c>
      <c r="K61" s="114">
        <v>190</v>
      </c>
      <c r="L61" s="116">
        <v>2.4775068457425999</v>
      </c>
    </row>
    <row r="62" spans="1:12" s="110" customFormat="1" ht="15" customHeight="1" x14ac:dyDescent="0.2">
      <c r="A62" s="120"/>
      <c r="B62" s="119"/>
      <c r="C62" s="258"/>
      <c r="D62" s="258" t="s">
        <v>200</v>
      </c>
      <c r="E62" s="113">
        <v>6.3035417465797217</v>
      </c>
      <c r="F62" s="115">
        <v>986</v>
      </c>
      <c r="G62" s="114">
        <v>968</v>
      </c>
      <c r="H62" s="114">
        <v>957</v>
      </c>
      <c r="I62" s="114">
        <v>938</v>
      </c>
      <c r="J62" s="140">
        <v>931</v>
      </c>
      <c r="K62" s="114">
        <v>55</v>
      </c>
      <c r="L62" s="116">
        <v>5.9076262083780877</v>
      </c>
    </row>
    <row r="63" spans="1:12" s="110" customFormat="1" ht="15" customHeight="1" x14ac:dyDescent="0.2">
      <c r="A63" s="120"/>
      <c r="B63" s="119"/>
      <c r="C63" s="258"/>
      <c r="D63" s="267" t="s">
        <v>198</v>
      </c>
      <c r="E63" s="113">
        <v>73.732251521298181</v>
      </c>
      <c r="F63" s="115">
        <v>727</v>
      </c>
      <c r="G63" s="114">
        <v>718</v>
      </c>
      <c r="H63" s="114">
        <v>717</v>
      </c>
      <c r="I63" s="114">
        <v>702</v>
      </c>
      <c r="J63" s="140">
        <v>690</v>
      </c>
      <c r="K63" s="114">
        <v>37</v>
      </c>
      <c r="L63" s="116">
        <v>5.36231884057971</v>
      </c>
    </row>
    <row r="64" spans="1:12" s="110" customFormat="1" ht="15" customHeight="1" x14ac:dyDescent="0.2">
      <c r="A64" s="120"/>
      <c r="B64" s="119"/>
      <c r="C64" s="258"/>
      <c r="D64" s="267" t="s">
        <v>199</v>
      </c>
      <c r="E64" s="113">
        <v>26.267748478701826</v>
      </c>
      <c r="F64" s="115">
        <v>259</v>
      </c>
      <c r="G64" s="114">
        <v>250</v>
      </c>
      <c r="H64" s="114">
        <v>240</v>
      </c>
      <c r="I64" s="114">
        <v>236</v>
      </c>
      <c r="J64" s="140">
        <v>241</v>
      </c>
      <c r="K64" s="114">
        <v>18</v>
      </c>
      <c r="L64" s="116">
        <v>7.4688796680497926</v>
      </c>
    </row>
    <row r="65" spans="1:12" s="110" customFormat="1" ht="15" customHeight="1" x14ac:dyDescent="0.2">
      <c r="A65" s="120"/>
      <c r="B65" s="119" t="s">
        <v>201</v>
      </c>
      <c r="C65" s="258"/>
      <c r="E65" s="113">
        <v>7.4593317840679649</v>
      </c>
      <c r="F65" s="115">
        <v>1958</v>
      </c>
      <c r="G65" s="114">
        <v>1908</v>
      </c>
      <c r="H65" s="114">
        <v>1894</v>
      </c>
      <c r="I65" s="114">
        <v>1807</v>
      </c>
      <c r="J65" s="140">
        <v>1784</v>
      </c>
      <c r="K65" s="114">
        <v>174</v>
      </c>
      <c r="L65" s="116">
        <v>9.753363228699552</v>
      </c>
    </row>
    <row r="66" spans="1:12" s="110" customFormat="1" ht="15" customHeight="1" x14ac:dyDescent="0.2">
      <c r="A66" s="120"/>
      <c r="B66" s="119"/>
      <c r="C66" s="258" t="s">
        <v>106</v>
      </c>
      <c r="E66" s="113">
        <v>49.744637385086826</v>
      </c>
      <c r="F66" s="115">
        <v>974</v>
      </c>
      <c r="G66" s="114">
        <v>949</v>
      </c>
      <c r="H66" s="114">
        <v>947</v>
      </c>
      <c r="I66" s="114">
        <v>903</v>
      </c>
      <c r="J66" s="140">
        <v>897</v>
      </c>
      <c r="K66" s="114">
        <v>77</v>
      </c>
      <c r="L66" s="116">
        <v>8.5841694537346704</v>
      </c>
    </row>
    <row r="67" spans="1:12" s="110" customFormat="1" ht="15" customHeight="1" x14ac:dyDescent="0.2">
      <c r="A67" s="120"/>
      <c r="B67" s="119"/>
      <c r="C67" s="258" t="s">
        <v>107</v>
      </c>
      <c r="E67" s="113">
        <v>50.255362614913174</v>
      </c>
      <c r="F67" s="115">
        <v>984</v>
      </c>
      <c r="G67" s="114">
        <v>959</v>
      </c>
      <c r="H67" s="114">
        <v>947</v>
      </c>
      <c r="I67" s="114">
        <v>904</v>
      </c>
      <c r="J67" s="140">
        <v>887</v>
      </c>
      <c r="K67" s="114">
        <v>97</v>
      </c>
      <c r="L67" s="116">
        <v>10.935738444193912</v>
      </c>
    </row>
    <row r="68" spans="1:12" s="110" customFormat="1" ht="15" customHeight="1" x14ac:dyDescent="0.2">
      <c r="A68" s="120"/>
      <c r="B68" s="119"/>
      <c r="C68" s="258" t="s">
        <v>105</v>
      </c>
      <c r="D68" s="110" t="s">
        <v>202</v>
      </c>
      <c r="E68" s="113">
        <v>20.480081716036771</v>
      </c>
      <c r="F68" s="115">
        <v>401</v>
      </c>
      <c r="G68" s="114">
        <v>395</v>
      </c>
      <c r="H68" s="114">
        <v>402</v>
      </c>
      <c r="I68" s="114">
        <v>363</v>
      </c>
      <c r="J68" s="140">
        <v>338</v>
      </c>
      <c r="K68" s="114">
        <v>63</v>
      </c>
      <c r="L68" s="116">
        <v>18.639053254437869</v>
      </c>
    </row>
    <row r="69" spans="1:12" s="110" customFormat="1" ht="15" customHeight="1" x14ac:dyDescent="0.2">
      <c r="A69" s="120"/>
      <c r="B69" s="119"/>
      <c r="C69" s="258"/>
      <c r="D69" s="267" t="s">
        <v>198</v>
      </c>
      <c r="E69" s="113">
        <v>51.371571072319199</v>
      </c>
      <c r="F69" s="115">
        <v>206</v>
      </c>
      <c r="G69" s="114">
        <v>198</v>
      </c>
      <c r="H69" s="114">
        <v>204</v>
      </c>
      <c r="I69" s="114">
        <v>187</v>
      </c>
      <c r="J69" s="140">
        <v>176</v>
      </c>
      <c r="K69" s="114">
        <v>30</v>
      </c>
      <c r="L69" s="116">
        <v>17.045454545454547</v>
      </c>
    </row>
    <row r="70" spans="1:12" s="110" customFormat="1" ht="15" customHeight="1" x14ac:dyDescent="0.2">
      <c r="A70" s="120"/>
      <c r="B70" s="119"/>
      <c r="C70" s="258"/>
      <c r="D70" s="267" t="s">
        <v>199</v>
      </c>
      <c r="E70" s="113">
        <v>48.628428927680801</v>
      </c>
      <c r="F70" s="115">
        <v>195</v>
      </c>
      <c r="G70" s="114">
        <v>197</v>
      </c>
      <c r="H70" s="114">
        <v>198</v>
      </c>
      <c r="I70" s="114">
        <v>176</v>
      </c>
      <c r="J70" s="140">
        <v>162</v>
      </c>
      <c r="K70" s="114">
        <v>33</v>
      </c>
      <c r="L70" s="116">
        <v>20.37037037037037</v>
      </c>
    </row>
    <row r="71" spans="1:12" s="110" customFormat="1" ht="15" customHeight="1" x14ac:dyDescent="0.2">
      <c r="A71" s="120"/>
      <c r="B71" s="119"/>
      <c r="C71" s="258"/>
      <c r="D71" s="110" t="s">
        <v>203</v>
      </c>
      <c r="E71" s="113">
        <v>70.990806945863127</v>
      </c>
      <c r="F71" s="115">
        <v>1390</v>
      </c>
      <c r="G71" s="114">
        <v>1360</v>
      </c>
      <c r="H71" s="114">
        <v>1341</v>
      </c>
      <c r="I71" s="114">
        <v>1301</v>
      </c>
      <c r="J71" s="140">
        <v>1306</v>
      </c>
      <c r="K71" s="114">
        <v>84</v>
      </c>
      <c r="L71" s="116">
        <v>6.431852986217458</v>
      </c>
    </row>
    <row r="72" spans="1:12" s="110" customFormat="1" ht="15" customHeight="1" x14ac:dyDescent="0.2">
      <c r="A72" s="120"/>
      <c r="B72" s="119"/>
      <c r="C72" s="258"/>
      <c r="D72" s="267" t="s">
        <v>198</v>
      </c>
      <c r="E72" s="113">
        <v>48.776978417266186</v>
      </c>
      <c r="F72" s="115">
        <v>678</v>
      </c>
      <c r="G72" s="114">
        <v>665</v>
      </c>
      <c r="H72" s="114">
        <v>659</v>
      </c>
      <c r="I72" s="114">
        <v>638</v>
      </c>
      <c r="J72" s="140">
        <v>646</v>
      </c>
      <c r="K72" s="114">
        <v>32</v>
      </c>
      <c r="L72" s="116">
        <v>4.9535603715170282</v>
      </c>
    </row>
    <row r="73" spans="1:12" s="110" customFormat="1" ht="15" customHeight="1" x14ac:dyDescent="0.2">
      <c r="A73" s="120"/>
      <c r="B73" s="119"/>
      <c r="C73" s="258"/>
      <c r="D73" s="267" t="s">
        <v>199</v>
      </c>
      <c r="E73" s="113">
        <v>51.223021582733814</v>
      </c>
      <c r="F73" s="115">
        <v>712</v>
      </c>
      <c r="G73" s="114">
        <v>695</v>
      </c>
      <c r="H73" s="114">
        <v>682</v>
      </c>
      <c r="I73" s="114">
        <v>663</v>
      </c>
      <c r="J73" s="140">
        <v>660</v>
      </c>
      <c r="K73" s="114">
        <v>52</v>
      </c>
      <c r="L73" s="116">
        <v>7.8787878787878789</v>
      </c>
    </row>
    <row r="74" spans="1:12" s="110" customFormat="1" ht="15" customHeight="1" x14ac:dyDescent="0.2">
      <c r="A74" s="120"/>
      <c r="B74" s="119"/>
      <c r="C74" s="258"/>
      <c r="D74" s="110" t="s">
        <v>204</v>
      </c>
      <c r="E74" s="113">
        <v>8.5291113381001029</v>
      </c>
      <c r="F74" s="115">
        <v>167</v>
      </c>
      <c r="G74" s="114">
        <v>153</v>
      </c>
      <c r="H74" s="114">
        <v>151</v>
      </c>
      <c r="I74" s="114">
        <v>143</v>
      </c>
      <c r="J74" s="140">
        <v>140</v>
      </c>
      <c r="K74" s="114">
        <v>27</v>
      </c>
      <c r="L74" s="116">
        <v>19.285714285714285</v>
      </c>
    </row>
    <row r="75" spans="1:12" s="110" customFormat="1" ht="15" customHeight="1" x14ac:dyDescent="0.2">
      <c r="A75" s="120"/>
      <c r="B75" s="119"/>
      <c r="C75" s="258"/>
      <c r="D75" s="267" t="s">
        <v>198</v>
      </c>
      <c r="E75" s="113">
        <v>53.892215568862277</v>
      </c>
      <c r="F75" s="115">
        <v>90</v>
      </c>
      <c r="G75" s="114">
        <v>86</v>
      </c>
      <c r="H75" s="114">
        <v>84</v>
      </c>
      <c r="I75" s="114">
        <v>78</v>
      </c>
      <c r="J75" s="140">
        <v>75</v>
      </c>
      <c r="K75" s="114">
        <v>15</v>
      </c>
      <c r="L75" s="116">
        <v>20</v>
      </c>
    </row>
    <row r="76" spans="1:12" s="110" customFormat="1" ht="15" customHeight="1" x14ac:dyDescent="0.2">
      <c r="A76" s="120"/>
      <c r="B76" s="119"/>
      <c r="C76" s="258"/>
      <c r="D76" s="267" t="s">
        <v>199</v>
      </c>
      <c r="E76" s="113">
        <v>46.107784431137723</v>
      </c>
      <c r="F76" s="115">
        <v>77</v>
      </c>
      <c r="G76" s="114">
        <v>67</v>
      </c>
      <c r="H76" s="114">
        <v>67</v>
      </c>
      <c r="I76" s="114">
        <v>65</v>
      </c>
      <c r="J76" s="140">
        <v>65</v>
      </c>
      <c r="K76" s="114">
        <v>12</v>
      </c>
      <c r="L76" s="116">
        <v>18.46153846153846</v>
      </c>
    </row>
    <row r="77" spans="1:12" s="110" customFormat="1" ht="15" customHeight="1" x14ac:dyDescent="0.2">
      <c r="A77" s="534"/>
      <c r="B77" s="119" t="s">
        <v>205</v>
      </c>
      <c r="C77" s="268"/>
      <c r="D77" s="182"/>
      <c r="E77" s="113">
        <v>19.555030667834966</v>
      </c>
      <c r="F77" s="115">
        <v>5133</v>
      </c>
      <c r="G77" s="114">
        <v>5088</v>
      </c>
      <c r="H77" s="114">
        <v>5179</v>
      </c>
      <c r="I77" s="114">
        <v>5087</v>
      </c>
      <c r="J77" s="140">
        <v>5114</v>
      </c>
      <c r="K77" s="114">
        <v>19</v>
      </c>
      <c r="L77" s="116">
        <v>0.37152913570590534</v>
      </c>
    </row>
    <row r="78" spans="1:12" s="110" customFormat="1" ht="15" customHeight="1" x14ac:dyDescent="0.2">
      <c r="A78" s="120"/>
      <c r="B78" s="119"/>
      <c r="C78" s="268" t="s">
        <v>106</v>
      </c>
      <c r="D78" s="182"/>
      <c r="E78" s="113">
        <v>54.938632378725892</v>
      </c>
      <c r="F78" s="115">
        <v>2820</v>
      </c>
      <c r="G78" s="114">
        <v>2774</v>
      </c>
      <c r="H78" s="114">
        <v>2843</v>
      </c>
      <c r="I78" s="114">
        <v>2796</v>
      </c>
      <c r="J78" s="140">
        <v>2796</v>
      </c>
      <c r="K78" s="114">
        <v>24</v>
      </c>
      <c r="L78" s="116">
        <v>0.85836909871244638</v>
      </c>
    </row>
    <row r="79" spans="1:12" s="110" customFormat="1" ht="15" customHeight="1" x14ac:dyDescent="0.2">
      <c r="A79" s="123"/>
      <c r="B79" s="124"/>
      <c r="C79" s="260" t="s">
        <v>107</v>
      </c>
      <c r="D79" s="261"/>
      <c r="E79" s="125">
        <v>45.061367621274108</v>
      </c>
      <c r="F79" s="143">
        <v>2313</v>
      </c>
      <c r="G79" s="144">
        <v>2314</v>
      </c>
      <c r="H79" s="144">
        <v>2336</v>
      </c>
      <c r="I79" s="144">
        <v>2291</v>
      </c>
      <c r="J79" s="145">
        <v>2318</v>
      </c>
      <c r="K79" s="144">
        <v>-5</v>
      </c>
      <c r="L79" s="146">
        <v>-0.21570319240724764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26249</v>
      </c>
      <c r="E11" s="114">
        <v>26204</v>
      </c>
      <c r="F11" s="114">
        <v>26415</v>
      </c>
      <c r="G11" s="114">
        <v>25677</v>
      </c>
      <c r="H11" s="140">
        <v>25559</v>
      </c>
      <c r="I11" s="115">
        <v>690</v>
      </c>
      <c r="J11" s="116">
        <v>2.6996361359990608</v>
      </c>
    </row>
    <row r="12" spans="1:15" s="110" customFormat="1" ht="24.95" customHeight="1" x14ac:dyDescent="0.2">
      <c r="A12" s="193" t="s">
        <v>132</v>
      </c>
      <c r="B12" s="194" t="s">
        <v>133</v>
      </c>
      <c r="C12" s="113" t="s">
        <v>513</v>
      </c>
      <c r="D12" s="115" t="s">
        <v>513</v>
      </c>
      <c r="E12" s="114" t="s">
        <v>513</v>
      </c>
      <c r="F12" s="114" t="s">
        <v>513</v>
      </c>
      <c r="G12" s="114">
        <v>105</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v>744</v>
      </c>
      <c r="H13" s="140" t="s">
        <v>513</v>
      </c>
      <c r="I13" s="115" t="s">
        <v>513</v>
      </c>
      <c r="J13" s="116" t="s">
        <v>513</v>
      </c>
    </row>
    <row r="14" spans="1:15" s="287" customFormat="1" ht="24" customHeight="1" x14ac:dyDescent="0.2">
      <c r="A14" s="193" t="s">
        <v>215</v>
      </c>
      <c r="B14" s="199" t="s">
        <v>137</v>
      </c>
      <c r="C14" s="113">
        <v>13.128119166444437</v>
      </c>
      <c r="D14" s="115">
        <v>3446</v>
      </c>
      <c r="E14" s="114">
        <v>3475</v>
      </c>
      <c r="F14" s="114">
        <v>3506</v>
      </c>
      <c r="G14" s="114">
        <v>3430</v>
      </c>
      <c r="H14" s="140">
        <v>3462</v>
      </c>
      <c r="I14" s="115">
        <v>-16</v>
      </c>
      <c r="J14" s="116">
        <v>-0.46216060080878107</v>
      </c>
      <c r="K14" s="110"/>
      <c r="L14" s="110"/>
      <c r="M14" s="110"/>
      <c r="N14" s="110"/>
      <c r="O14" s="110"/>
    </row>
    <row r="15" spans="1:15" s="110" customFormat="1" ht="24.75" customHeight="1" x14ac:dyDescent="0.2">
      <c r="A15" s="193" t="s">
        <v>216</v>
      </c>
      <c r="B15" s="199" t="s">
        <v>217</v>
      </c>
      <c r="C15" s="113">
        <v>1.6343479751609584</v>
      </c>
      <c r="D15" s="115">
        <v>429</v>
      </c>
      <c r="E15" s="114">
        <v>435</v>
      </c>
      <c r="F15" s="114">
        <v>429</v>
      </c>
      <c r="G15" s="114">
        <v>424</v>
      </c>
      <c r="H15" s="140">
        <v>423</v>
      </c>
      <c r="I15" s="115">
        <v>6</v>
      </c>
      <c r="J15" s="116">
        <v>1.4184397163120568</v>
      </c>
    </row>
    <row r="16" spans="1:15" s="287" customFormat="1" ht="24.95" customHeight="1" x14ac:dyDescent="0.2">
      <c r="A16" s="193" t="s">
        <v>218</v>
      </c>
      <c r="B16" s="199" t="s">
        <v>141</v>
      </c>
      <c r="C16" s="113">
        <v>7.8631566916834927</v>
      </c>
      <c r="D16" s="115">
        <v>2064</v>
      </c>
      <c r="E16" s="114">
        <v>2118</v>
      </c>
      <c r="F16" s="114">
        <v>2159</v>
      </c>
      <c r="G16" s="114">
        <v>2124</v>
      </c>
      <c r="H16" s="140">
        <v>2156</v>
      </c>
      <c r="I16" s="115">
        <v>-92</v>
      </c>
      <c r="J16" s="116">
        <v>-4.2671614100185531</v>
      </c>
      <c r="K16" s="110"/>
      <c r="L16" s="110"/>
      <c r="M16" s="110"/>
      <c r="N16" s="110"/>
      <c r="O16" s="110"/>
    </row>
    <row r="17" spans="1:15" s="110" customFormat="1" ht="24.95" customHeight="1" x14ac:dyDescent="0.2">
      <c r="A17" s="193" t="s">
        <v>219</v>
      </c>
      <c r="B17" s="199" t="s">
        <v>220</v>
      </c>
      <c r="C17" s="113">
        <v>3.6306144995999849</v>
      </c>
      <c r="D17" s="115">
        <v>953</v>
      </c>
      <c r="E17" s="114">
        <v>922</v>
      </c>
      <c r="F17" s="114">
        <v>918</v>
      </c>
      <c r="G17" s="114">
        <v>882</v>
      </c>
      <c r="H17" s="140">
        <v>883</v>
      </c>
      <c r="I17" s="115">
        <v>70</v>
      </c>
      <c r="J17" s="116">
        <v>7.9275198187995466</v>
      </c>
    </row>
    <row r="18" spans="1:15" s="287" customFormat="1" ht="24.95" customHeight="1" x14ac:dyDescent="0.2">
      <c r="A18" s="201" t="s">
        <v>144</v>
      </c>
      <c r="B18" s="202" t="s">
        <v>145</v>
      </c>
      <c r="C18" s="113">
        <v>9.1965408206026904</v>
      </c>
      <c r="D18" s="115">
        <v>2414</v>
      </c>
      <c r="E18" s="114">
        <v>2408</v>
      </c>
      <c r="F18" s="114">
        <v>2521</v>
      </c>
      <c r="G18" s="114">
        <v>2427</v>
      </c>
      <c r="H18" s="140">
        <v>2368</v>
      </c>
      <c r="I18" s="115">
        <v>46</v>
      </c>
      <c r="J18" s="116">
        <v>1.9425675675675675</v>
      </c>
      <c r="K18" s="110"/>
      <c r="L18" s="110"/>
      <c r="M18" s="110"/>
      <c r="N18" s="110"/>
      <c r="O18" s="110"/>
    </row>
    <row r="19" spans="1:15" s="110" customFormat="1" ht="24.95" customHeight="1" x14ac:dyDescent="0.2">
      <c r="A19" s="193" t="s">
        <v>146</v>
      </c>
      <c r="B19" s="199" t="s">
        <v>147</v>
      </c>
      <c r="C19" s="113">
        <v>13.844336927121033</v>
      </c>
      <c r="D19" s="115">
        <v>3634</v>
      </c>
      <c r="E19" s="114">
        <v>3640</v>
      </c>
      <c r="F19" s="114">
        <v>3675</v>
      </c>
      <c r="G19" s="114">
        <v>3555</v>
      </c>
      <c r="H19" s="140">
        <v>3582</v>
      </c>
      <c r="I19" s="115">
        <v>52</v>
      </c>
      <c r="J19" s="116">
        <v>1.4517029592406476</v>
      </c>
    </row>
    <row r="20" spans="1:15" s="287" customFormat="1" ht="24.95" customHeight="1" x14ac:dyDescent="0.2">
      <c r="A20" s="193" t="s">
        <v>148</v>
      </c>
      <c r="B20" s="199" t="s">
        <v>149</v>
      </c>
      <c r="C20" s="113">
        <v>4.670654120156958</v>
      </c>
      <c r="D20" s="115">
        <v>1226</v>
      </c>
      <c r="E20" s="114">
        <v>1242</v>
      </c>
      <c r="F20" s="114">
        <v>1256</v>
      </c>
      <c r="G20" s="114">
        <v>1193</v>
      </c>
      <c r="H20" s="140">
        <v>1217</v>
      </c>
      <c r="I20" s="115">
        <v>9</v>
      </c>
      <c r="J20" s="116">
        <v>0.73952341824157763</v>
      </c>
      <c r="K20" s="110"/>
      <c r="L20" s="110"/>
      <c r="M20" s="110"/>
      <c r="N20" s="110"/>
      <c r="O20" s="110"/>
    </row>
    <row r="21" spans="1:15" s="110" customFormat="1" ht="24.95" customHeight="1" x14ac:dyDescent="0.2">
      <c r="A21" s="201" t="s">
        <v>150</v>
      </c>
      <c r="B21" s="202" t="s">
        <v>151</v>
      </c>
      <c r="C21" s="113">
        <v>2.8686807116461579</v>
      </c>
      <c r="D21" s="115">
        <v>753</v>
      </c>
      <c r="E21" s="114">
        <v>794</v>
      </c>
      <c r="F21" s="114">
        <v>810</v>
      </c>
      <c r="G21" s="114">
        <v>816</v>
      </c>
      <c r="H21" s="140">
        <v>793</v>
      </c>
      <c r="I21" s="115">
        <v>-40</v>
      </c>
      <c r="J21" s="116">
        <v>-5.0441361916771754</v>
      </c>
    </row>
    <row r="22" spans="1:15" s="110" customFormat="1" ht="24.95" customHeight="1" x14ac:dyDescent="0.2">
      <c r="A22" s="201" t="s">
        <v>152</v>
      </c>
      <c r="B22" s="199" t="s">
        <v>153</v>
      </c>
      <c r="C22" s="113">
        <v>1.9048344698845669</v>
      </c>
      <c r="D22" s="115">
        <v>500</v>
      </c>
      <c r="E22" s="114">
        <v>477</v>
      </c>
      <c r="F22" s="114">
        <v>461</v>
      </c>
      <c r="G22" s="114">
        <v>444</v>
      </c>
      <c r="H22" s="140">
        <v>437</v>
      </c>
      <c r="I22" s="115">
        <v>63</v>
      </c>
      <c r="J22" s="116">
        <v>14.416475972540045</v>
      </c>
    </row>
    <row r="23" spans="1:15" s="110" customFormat="1" ht="24.95" customHeight="1" x14ac:dyDescent="0.2">
      <c r="A23" s="193" t="s">
        <v>154</v>
      </c>
      <c r="B23" s="199" t="s">
        <v>155</v>
      </c>
      <c r="C23" s="113" t="s">
        <v>513</v>
      </c>
      <c r="D23" s="115" t="s">
        <v>513</v>
      </c>
      <c r="E23" s="114" t="s">
        <v>513</v>
      </c>
      <c r="F23" s="114" t="s">
        <v>513</v>
      </c>
      <c r="G23" s="114">
        <v>407</v>
      </c>
      <c r="H23" s="140" t="s">
        <v>513</v>
      </c>
      <c r="I23" s="115" t="s">
        <v>513</v>
      </c>
      <c r="J23" s="116" t="s">
        <v>513</v>
      </c>
    </row>
    <row r="24" spans="1:15" s="110" customFormat="1" ht="24.95" customHeight="1" x14ac:dyDescent="0.2">
      <c r="A24" s="193" t="s">
        <v>156</v>
      </c>
      <c r="B24" s="199" t="s">
        <v>221</v>
      </c>
      <c r="C24" s="113">
        <v>3.3715570116956837</v>
      </c>
      <c r="D24" s="115">
        <v>885</v>
      </c>
      <c r="E24" s="114">
        <v>876</v>
      </c>
      <c r="F24" s="114">
        <v>883</v>
      </c>
      <c r="G24" s="114">
        <v>885</v>
      </c>
      <c r="H24" s="140">
        <v>878</v>
      </c>
      <c r="I24" s="115">
        <v>7</v>
      </c>
      <c r="J24" s="116">
        <v>0.79726651480637811</v>
      </c>
    </row>
    <row r="25" spans="1:15" s="110" customFormat="1" ht="24.95" customHeight="1" x14ac:dyDescent="0.2">
      <c r="A25" s="193" t="s">
        <v>222</v>
      </c>
      <c r="B25" s="204" t="s">
        <v>159</v>
      </c>
      <c r="C25" s="113">
        <v>2.7048649472360853</v>
      </c>
      <c r="D25" s="115">
        <v>710</v>
      </c>
      <c r="E25" s="114">
        <v>689</v>
      </c>
      <c r="F25" s="114">
        <v>700</v>
      </c>
      <c r="G25" s="114">
        <v>691</v>
      </c>
      <c r="H25" s="140">
        <v>685</v>
      </c>
      <c r="I25" s="115">
        <v>25</v>
      </c>
      <c r="J25" s="116">
        <v>3.6496350364963503</v>
      </c>
    </row>
    <row r="26" spans="1:15" s="110" customFormat="1" ht="24.95" customHeight="1" x14ac:dyDescent="0.2">
      <c r="A26" s="201">
        <v>782.78300000000002</v>
      </c>
      <c r="B26" s="203" t="s">
        <v>160</v>
      </c>
      <c r="C26" s="113" t="s">
        <v>513</v>
      </c>
      <c r="D26" s="115" t="s">
        <v>513</v>
      </c>
      <c r="E26" s="114" t="s">
        <v>513</v>
      </c>
      <c r="F26" s="114" t="s">
        <v>513</v>
      </c>
      <c r="G26" s="114">
        <v>135</v>
      </c>
      <c r="H26" s="140" t="s">
        <v>513</v>
      </c>
      <c r="I26" s="115" t="s">
        <v>513</v>
      </c>
      <c r="J26" s="116" t="s">
        <v>513</v>
      </c>
    </row>
    <row r="27" spans="1:15" s="110" customFormat="1" ht="24.95" customHeight="1" x14ac:dyDescent="0.2">
      <c r="A27" s="193" t="s">
        <v>161</v>
      </c>
      <c r="B27" s="199" t="s">
        <v>223</v>
      </c>
      <c r="C27" s="113">
        <v>15.288201455293535</v>
      </c>
      <c r="D27" s="115">
        <v>4013</v>
      </c>
      <c r="E27" s="114">
        <v>4009</v>
      </c>
      <c r="F27" s="114">
        <v>3996</v>
      </c>
      <c r="G27" s="114">
        <v>3911</v>
      </c>
      <c r="H27" s="140">
        <v>3901</v>
      </c>
      <c r="I27" s="115">
        <v>112</v>
      </c>
      <c r="J27" s="116">
        <v>2.871058702896693</v>
      </c>
    </row>
    <row r="28" spans="1:15" s="110" customFormat="1" ht="24.95" customHeight="1" x14ac:dyDescent="0.2">
      <c r="A28" s="193" t="s">
        <v>163</v>
      </c>
      <c r="B28" s="199" t="s">
        <v>164</v>
      </c>
      <c r="C28" s="113">
        <v>4.5220770315059617</v>
      </c>
      <c r="D28" s="115">
        <v>1187</v>
      </c>
      <c r="E28" s="114">
        <v>1178</v>
      </c>
      <c r="F28" s="114">
        <v>1166</v>
      </c>
      <c r="G28" s="114">
        <v>1118</v>
      </c>
      <c r="H28" s="140">
        <v>1007</v>
      </c>
      <c r="I28" s="115">
        <v>180</v>
      </c>
      <c r="J28" s="116">
        <v>17.874875868917577</v>
      </c>
    </row>
    <row r="29" spans="1:15" s="110" customFormat="1" ht="24.95" customHeight="1" x14ac:dyDescent="0.2">
      <c r="A29" s="193">
        <v>86</v>
      </c>
      <c r="B29" s="199" t="s">
        <v>165</v>
      </c>
      <c r="C29" s="113">
        <v>7.7793439750085716</v>
      </c>
      <c r="D29" s="115">
        <v>2042</v>
      </c>
      <c r="E29" s="114">
        <v>2009</v>
      </c>
      <c r="F29" s="114">
        <v>2029</v>
      </c>
      <c r="G29" s="114">
        <v>1844</v>
      </c>
      <c r="H29" s="140">
        <v>1844</v>
      </c>
      <c r="I29" s="115">
        <v>198</v>
      </c>
      <c r="J29" s="116">
        <v>10.737527114967461</v>
      </c>
    </row>
    <row r="30" spans="1:15" s="110" customFormat="1" ht="24.95" customHeight="1" x14ac:dyDescent="0.2">
      <c r="A30" s="193">
        <v>87.88</v>
      </c>
      <c r="B30" s="204" t="s">
        <v>166</v>
      </c>
      <c r="C30" s="113">
        <v>10.731837403329651</v>
      </c>
      <c r="D30" s="115">
        <v>2817</v>
      </c>
      <c r="E30" s="114">
        <v>2743</v>
      </c>
      <c r="F30" s="114">
        <v>2748</v>
      </c>
      <c r="G30" s="114">
        <v>2700</v>
      </c>
      <c r="H30" s="140">
        <v>2734</v>
      </c>
      <c r="I30" s="115">
        <v>83</v>
      </c>
      <c r="J30" s="116">
        <v>3.0358449158741769</v>
      </c>
    </row>
    <row r="31" spans="1:15" s="110" customFormat="1" ht="24.95" customHeight="1" x14ac:dyDescent="0.2">
      <c r="A31" s="193" t="s">
        <v>167</v>
      </c>
      <c r="B31" s="199" t="s">
        <v>168</v>
      </c>
      <c r="C31" s="113">
        <v>4.7773248504704942</v>
      </c>
      <c r="D31" s="115">
        <v>1254</v>
      </c>
      <c r="E31" s="114">
        <v>1302</v>
      </c>
      <c r="F31" s="114">
        <v>1298</v>
      </c>
      <c r="G31" s="114">
        <v>1272</v>
      </c>
      <c r="H31" s="140">
        <v>1268</v>
      </c>
      <c r="I31" s="115">
        <v>-14</v>
      </c>
      <c r="J31" s="116">
        <v>-1.1041009463722398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v>105</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v>6601</v>
      </c>
      <c r="H35" s="140" t="s">
        <v>513</v>
      </c>
      <c r="I35" s="115" t="s">
        <v>513</v>
      </c>
      <c r="J35" s="116" t="s">
        <v>513</v>
      </c>
    </row>
    <row r="36" spans="1:10" s="110" customFormat="1" ht="24.95" customHeight="1" x14ac:dyDescent="0.2">
      <c r="A36" s="294" t="s">
        <v>173</v>
      </c>
      <c r="B36" s="295" t="s">
        <v>174</v>
      </c>
      <c r="C36" s="125">
        <v>74.372357042173036</v>
      </c>
      <c r="D36" s="143">
        <v>19522</v>
      </c>
      <c r="E36" s="144">
        <v>19452</v>
      </c>
      <c r="F36" s="144">
        <v>19517</v>
      </c>
      <c r="G36" s="144">
        <v>18971</v>
      </c>
      <c r="H36" s="145">
        <v>18890</v>
      </c>
      <c r="I36" s="143">
        <v>632</v>
      </c>
      <c r="J36" s="146">
        <v>3.3456855479089467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2020-09-25T09:36:50Z</dcterms:created>
  <dcterms:modified xsi:type="dcterms:W3CDTF">2020-09-28T08:09:29Z</dcterms:modified>
</cp:coreProperties>
</file>