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I77" i="24" s="1"/>
  <c r="G75" i="24"/>
  <c r="F75" i="24"/>
  <c r="E75" i="24"/>
  <c r="L74" i="24"/>
  <c r="H74" i="24" s="1"/>
  <c r="I74" i="24"/>
  <c r="G74" i="24"/>
  <c r="F74" i="24"/>
  <c r="E74" i="24"/>
  <c r="L73" i="24"/>
  <c r="H73" i="24" s="1"/>
  <c r="I73" i="24"/>
  <c r="G73" i="24"/>
  <c r="F73" i="24"/>
  <c r="E73" i="24"/>
  <c r="L72" i="24"/>
  <c r="H72" i="24" s="1"/>
  <c r="I72" i="24" s="1"/>
  <c r="G72" i="24"/>
  <c r="F72" i="24"/>
  <c r="E72" i="24"/>
  <c r="L71" i="24"/>
  <c r="H71" i="24" s="1"/>
  <c r="I71" i="24"/>
  <c r="G71" i="24"/>
  <c r="F71" i="24"/>
  <c r="E71" i="24"/>
  <c r="L70" i="24"/>
  <c r="H70" i="24" s="1"/>
  <c r="I70" i="24" s="1"/>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G53" i="24"/>
  <c r="F53" i="24"/>
  <c r="E53" i="24"/>
  <c r="L52" i="24"/>
  <c r="H52" i="24" s="1"/>
  <c r="I52" i="24" s="1"/>
  <c r="G52" i="24"/>
  <c r="F52" i="24"/>
  <c r="E52" i="24"/>
  <c r="L51" i="24"/>
  <c r="H51" i="24" s="1"/>
  <c r="I51" i="24"/>
  <c r="G51" i="24"/>
  <c r="F51" i="24"/>
  <c r="E51" i="24"/>
  <c r="I44" i="24"/>
  <c r="F44" i="24"/>
  <c r="C44" i="24"/>
  <c r="M44" i="24" s="1"/>
  <c r="B44" i="24"/>
  <c r="D44" i="24" s="1"/>
  <c r="M43" i="24"/>
  <c r="J43" i="24"/>
  <c r="G43" i="24"/>
  <c r="E43" i="24"/>
  <c r="C43" i="24"/>
  <c r="I43" i="24" s="1"/>
  <c r="B43" i="24"/>
  <c r="I42" i="24"/>
  <c r="F42" i="24"/>
  <c r="C42" i="24"/>
  <c r="M42" i="24" s="1"/>
  <c r="B42" i="24"/>
  <c r="D42" i="24" s="1"/>
  <c r="M41" i="24"/>
  <c r="J41" i="24"/>
  <c r="G41" i="24"/>
  <c r="E41" i="24"/>
  <c r="C41" i="24"/>
  <c r="I41" i="24" s="1"/>
  <c r="B41" i="24"/>
  <c r="I40" i="24"/>
  <c r="F40" i="24"/>
  <c r="C40" i="24"/>
  <c r="M40" i="24" s="1"/>
  <c r="B40" i="24"/>
  <c r="D40" i="24" s="1"/>
  <c r="M36" i="24"/>
  <c r="L36" i="24"/>
  <c r="K36" i="24"/>
  <c r="J36" i="24"/>
  <c r="I36" i="24"/>
  <c r="H36" i="24"/>
  <c r="G36" i="24"/>
  <c r="F36" i="24"/>
  <c r="E36" i="24"/>
  <c r="D36" i="24"/>
  <c r="L57" i="15"/>
  <c r="K57" i="15"/>
  <c r="C38" i="24"/>
  <c r="C37" i="24"/>
  <c r="E37" i="24" s="1"/>
  <c r="C35" i="24"/>
  <c r="C34" i="24"/>
  <c r="C33" i="24"/>
  <c r="C32" i="24"/>
  <c r="G32" i="24" s="1"/>
  <c r="C31" i="24"/>
  <c r="C30" i="24"/>
  <c r="L30" i="24" s="1"/>
  <c r="C29" i="24"/>
  <c r="C28" i="24"/>
  <c r="L28" i="24" s="1"/>
  <c r="C27" i="24"/>
  <c r="C26" i="24"/>
  <c r="L26" i="24" s="1"/>
  <c r="C25" i="24"/>
  <c r="C24" i="24"/>
  <c r="C23" i="24"/>
  <c r="C22" i="24"/>
  <c r="C21" i="24"/>
  <c r="C20" i="24"/>
  <c r="L20" i="24" s="1"/>
  <c r="C19" i="24"/>
  <c r="C18" i="24"/>
  <c r="C17" i="24"/>
  <c r="L17" i="24" s="1"/>
  <c r="C16" i="24"/>
  <c r="G16" i="24" s="1"/>
  <c r="C15" i="24"/>
  <c r="C9" i="24"/>
  <c r="C8" i="24"/>
  <c r="C7" i="24"/>
  <c r="B38" i="24"/>
  <c r="B37" i="24"/>
  <c r="B35" i="24"/>
  <c r="B34" i="24"/>
  <c r="B33" i="24"/>
  <c r="B32" i="24"/>
  <c r="B31" i="24"/>
  <c r="B30" i="24"/>
  <c r="B29" i="24"/>
  <c r="B28" i="24"/>
  <c r="H28" i="24" s="1"/>
  <c r="B27" i="24"/>
  <c r="B26" i="24"/>
  <c r="B25" i="24"/>
  <c r="B24" i="24"/>
  <c r="B23" i="24"/>
  <c r="B22" i="24"/>
  <c r="B21" i="24"/>
  <c r="B20" i="24"/>
  <c r="B19" i="24"/>
  <c r="B18" i="24"/>
  <c r="B17" i="24"/>
  <c r="B16" i="24"/>
  <c r="D16" i="24" s="1"/>
  <c r="B15" i="24"/>
  <c r="B9" i="24"/>
  <c r="B8" i="24"/>
  <c r="H8" i="24" s="1"/>
  <c r="B7" i="24"/>
  <c r="G30" i="24" l="1"/>
  <c r="F35" i="24"/>
  <c r="J35" i="24"/>
  <c r="H35" i="24"/>
  <c r="D35" i="24"/>
  <c r="K35" i="24"/>
  <c r="B45" i="24"/>
  <c r="B39" i="24"/>
  <c r="G25" i="24"/>
  <c r="M25" i="24"/>
  <c r="E25" i="24"/>
  <c r="I25" i="24"/>
  <c r="L25" i="24"/>
  <c r="F31" i="24"/>
  <c r="J31" i="24"/>
  <c r="K31" i="24"/>
  <c r="H31" i="24"/>
  <c r="D31" i="24"/>
  <c r="K22" i="24"/>
  <c r="J22" i="24"/>
  <c r="F22" i="24"/>
  <c r="H22" i="24"/>
  <c r="D22" i="24"/>
  <c r="F19" i="24"/>
  <c r="J19" i="24"/>
  <c r="H19" i="24"/>
  <c r="D19" i="24"/>
  <c r="K19" i="24"/>
  <c r="K26" i="24"/>
  <c r="J26" i="24"/>
  <c r="F26" i="24"/>
  <c r="H26" i="24"/>
  <c r="D26" i="24"/>
  <c r="F23" i="24"/>
  <c r="J23" i="24"/>
  <c r="K23" i="24"/>
  <c r="H23" i="24"/>
  <c r="D23" i="24"/>
  <c r="K30" i="24"/>
  <c r="J30" i="24"/>
  <c r="F30" i="24"/>
  <c r="D30" i="24"/>
  <c r="H30" i="24"/>
  <c r="F27" i="24"/>
  <c r="J27" i="24"/>
  <c r="K27" i="24"/>
  <c r="H27" i="24"/>
  <c r="D27" i="24"/>
  <c r="K34" i="24"/>
  <c r="J34" i="24"/>
  <c r="F34" i="24"/>
  <c r="H34" i="24"/>
  <c r="D34" i="24"/>
  <c r="F15" i="24"/>
  <c r="J15" i="24"/>
  <c r="K15" i="24"/>
  <c r="H15" i="24"/>
  <c r="D15" i="24"/>
  <c r="K28" i="24"/>
  <c r="J28" i="24"/>
  <c r="F28" i="24"/>
  <c r="D28" i="24"/>
  <c r="D38" i="24"/>
  <c r="K38" i="24"/>
  <c r="J38" i="24"/>
  <c r="H38" i="24"/>
  <c r="G35" i="24"/>
  <c r="M35" i="24"/>
  <c r="E35" i="24"/>
  <c r="I35" i="24"/>
  <c r="L35" i="24"/>
  <c r="F38" i="24"/>
  <c r="G21" i="24"/>
  <c r="M21" i="24"/>
  <c r="E21" i="24"/>
  <c r="I21" i="24"/>
  <c r="L21" i="24"/>
  <c r="K20" i="24"/>
  <c r="J20" i="24"/>
  <c r="F20" i="24"/>
  <c r="H20" i="24"/>
  <c r="D20" i="24"/>
  <c r="F29" i="24"/>
  <c r="J29" i="24"/>
  <c r="K29" i="24"/>
  <c r="H29" i="24"/>
  <c r="D29" i="24"/>
  <c r="G27" i="24"/>
  <c r="M27" i="24"/>
  <c r="E27" i="24"/>
  <c r="I27" i="24"/>
  <c r="L27" i="24"/>
  <c r="G33" i="24"/>
  <c r="M33" i="24"/>
  <c r="E33" i="24"/>
  <c r="I33" i="24"/>
  <c r="K8" i="24"/>
  <c r="J8" i="24"/>
  <c r="F8" i="24"/>
  <c r="D8" i="24"/>
  <c r="B14" i="24"/>
  <c r="B6" i="24"/>
  <c r="G15" i="24"/>
  <c r="M15" i="24"/>
  <c r="E15" i="24"/>
  <c r="I15" i="24"/>
  <c r="L15" i="24"/>
  <c r="I18" i="24"/>
  <c r="M18" i="24"/>
  <c r="E18" i="24"/>
  <c r="L18" i="24"/>
  <c r="G18" i="24"/>
  <c r="K61" i="24"/>
  <c r="J61" i="24"/>
  <c r="I61" i="24"/>
  <c r="K32" i="24"/>
  <c r="J32" i="24"/>
  <c r="F32" i="24"/>
  <c r="H32" i="24"/>
  <c r="D32" i="24"/>
  <c r="I8" i="24"/>
  <c r="M8" i="24"/>
  <c r="E8" i="24"/>
  <c r="G8" i="24"/>
  <c r="L8" i="24"/>
  <c r="G19" i="24"/>
  <c r="M19" i="24"/>
  <c r="E19" i="24"/>
  <c r="I19" i="24"/>
  <c r="L19" i="24"/>
  <c r="L33" i="24"/>
  <c r="K69" i="24"/>
  <c r="J69" i="24"/>
  <c r="I69" i="24"/>
  <c r="F17" i="24"/>
  <c r="J17" i="24"/>
  <c r="K17" i="24"/>
  <c r="H17" i="24"/>
  <c r="D17" i="24"/>
  <c r="F21" i="24"/>
  <c r="J21" i="24"/>
  <c r="D21" i="24"/>
  <c r="K21" i="24"/>
  <c r="K24" i="24"/>
  <c r="J24" i="24"/>
  <c r="F24" i="24"/>
  <c r="H24" i="24"/>
  <c r="D24" i="24"/>
  <c r="F33" i="24"/>
  <c r="J33" i="24"/>
  <c r="K33" i="24"/>
  <c r="H33" i="24"/>
  <c r="D33" i="24"/>
  <c r="G31" i="24"/>
  <c r="M31" i="24"/>
  <c r="E31" i="24"/>
  <c r="I31" i="24"/>
  <c r="L31" i="24"/>
  <c r="I34" i="24"/>
  <c r="M34" i="24"/>
  <c r="E34" i="24"/>
  <c r="L34" i="24"/>
  <c r="G34" i="24"/>
  <c r="M38" i="24"/>
  <c r="E38" i="24"/>
  <c r="L38" i="24"/>
  <c r="G38" i="24"/>
  <c r="I38" i="24"/>
  <c r="H21" i="24"/>
  <c r="F9" i="24"/>
  <c r="J9" i="24"/>
  <c r="K9" i="24"/>
  <c r="H9" i="24"/>
  <c r="D9" i="24"/>
  <c r="K18" i="24"/>
  <c r="J18" i="24"/>
  <c r="F18" i="24"/>
  <c r="H18" i="24"/>
  <c r="D18" i="24"/>
  <c r="F7" i="24"/>
  <c r="J7" i="24"/>
  <c r="K7" i="24"/>
  <c r="H7" i="24"/>
  <c r="D7" i="24"/>
  <c r="H37" i="24"/>
  <c r="F37" i="24"/>
  <c r="D37" i="24"/>
  <c r="K37" i="24"/>
  <c r="J37" i="24"/>
  <c r="G9" i="24"/>
  <c r="M9" i="24"/>
  <c r="E9" i="24"/>
  <c r="I9" i="24"/>
  <c r="L9" i="24"/>
  <c r="G17" i="24"/>
  <c r="M17" i="24"/>
  <c r="E17" i="24"/>
  <c r="I17" i="24"/>
  <c r="K53" i="24"/>
  <c r="J53" i="24"/>
  <c r="I53" i="24"/>
  <c r="G7" i="24"/>
  <c r="M7" i="24"/>
  <c r="E7" i="24"/>
  <c r="I7" i="24"/>
  <c r="L7" i="24"/>
  <c r="K16" i="24"/>
  <c r="J16" i="24"/>
  <c r="F16" i="24"/>
  <c r="H16" i="24"/>
  <c r="F25" i="24"/>
  <c r="J25" i="24"/>
  <c r="K25" i="24"/>
  <c r="H25" i="24"/>
  <c r="D25" i="24"/>
  <c r="G23" i="24"/>
  <c r="M23" i="24"/>
  <c r="E23" i="24"/>
  <c r="I23" i="24"/>
  <c r="L23" i="24"/>
  <c r="I26" i="24"/>
  <c r="M26" i="24"/>
  <c r="E26" i="24"/>
  <c r="G26" i="24"/>
  <c r="G29" i="24"/>
  <c r="M29" i="24"/>
  <c r="E29" i="24"/>
  <c r="I29" i="24"/>
  <c r="L29" i="24"/>
  <c r="I79" i="24"/>
  <c r="K58" i="24"/>
  <c r="J58" i="24"/>
  <c r="K66" i="24"/>
  <c r="J66" i="24"/>
  <c r="K74" i="24"/>
  <c r="J74" i="24"/>
  <c r="I16" i="24"/>
  <c r="M16" i="24"/>
  <c r="E16" i="24"/>
  <c r="I24" i="24"/>
  <c r="M24" i="24"/>
  <c r="E24" i="24"/>
  <c r="I32" i="24"/>
  <c r="M32" i="24"/>
  <c r="E32" i="24"/>
  <c r="H41" i="24"/>
  <c r="F41" i="24"/>
  <c r="D41" i="24"/>
  <c r="K41" i="24"/>
  <c r="K55" i="24"/>
  <c r="J55" i="24"/>
  <c r="K63" i="24"/>
  <c r="J63" i="24"/>
  <c r="K71" i="24"/>
  <c r="J71" i="24"/>
  <c r="L16" i="24"/>
  <c r="G20" i="24"/>
  <c r="L32" i="24"/>
  <c r="K52" i="24"/>
  <c r="J52" i="24"/>
  <c r="K60" i="24"/>
  <c r="J60" i="24"/>
  <c r="K68" i="24"/>
  <c r="J68" i="24"/>
  <c r="C14" i="24"/>
  <c r="C6" i="24"/>
  <c r="I22" i="24"/>
  <c r="M22" i="24"/>
  <c r="E22" i="24"/>
  <c r="I30" i="24"/>
  <c r="M30" i="24"/>
  <c r="E30" i="24"/>
  <c r="C45" i="24"/>
  <c r="C39" i="24"/>
  <c r="G22" i="24"/>
  <c r="H43" i="24"/>
  <c r="F43" i="24"/>
  <c r="D43" i="24"/>
  <c r="K43" i="24"/>
  <c r="K57" i="24"/>
  <c r="J57" i="24"/>
  <c r="K65" i="24"/>
  <c r="J65" i="24"/>
  <c r="K73" i="24"/>
  <c r="J73" i="24"/>
  <c r="G24" i="24"/>
  <c r="K54" i="24"/>
  <c r="J54" i="24"/>
  <c r="K62" i="24"/>
  <c r="J62" i="24"/>
  <c r="K70" i="24"/>
  <c r="J70" i="24"/>
  <c r="I20" i="24"/>
  <c r="M20" i="24"/>
  <c r="E20" i="24"/>
  <c r="I28" i="24"/>
  <c r="M28" i="24"/>
  <c r="E28" i="24"/>
  <c r="I37" i="24"/>
  <c r="G37" i="24"/>
  <c r="L37" i="24"/>
  <c r="L22" i="24"/>
  <c r="K51" i="24"/>
  <c r="J51" i="24"/>
  <c r="K59" i="24"/>
  <c r="J59" i="24"/>
  <c r="K67" i="24"/>
  <c r="J67" i="24"/>
  <c r="K75" i="24"/>
  <c r="J75" i="24"/>
  <c r="J77" i="24" s="1"/>
  <c r="L24" i="24"/>
  <c r="G28" i="24"/>
  <c r="M37" i="24"/>
  <c r="K56" i="24"/>
  <c r="J56" i="24"/>
  <c r="K64" i="24"/>
  <c r="J64" i="24"/>
  <c r="K72" i="24"/>
  <c r="J72" i="24"/>
  <c r="G40" i="24"/>
  <c r="G42" i="24"/>
  <c r="G44" i="24"/>
  <c r="H40" i="24"/>
  <c r="L41" i="24"/>
  <c r="H42" i="24"/>
  <c r="L43" i="24"/>
  <c r="H44" i="24"/>
  <c r="J40" i="24"/>
  <c r="J42" i="24"/>
  <c r="J44" i="24"/>
  <c r="K40" i="24"/>
  <c r="K42" i="24"/>
  <c r="K44" i="24"/>
  <c r="L40" i="24"/>
  <c r="L42" i="24"/>
  <c r="L44" i="24"/>
  <c r="E40" i="24"/>
  <c r="E42" i="24"/>
  <c r="E44" i="24"/>
  <c r="H39" i="24" l="1"/>
  <c r="F39" i="24"/>
  <c r="D39" i="24"/>
  <c r="K39" i="24"/>
  <c r="J39" i="24"/>
  <c r="J79" i="24"/>
  <c r="J78" i="24"/>
  <c r="H45" i="24"/>
  <c r="F45" i="24"/>
  <c r="D45" i="24"/>
  <c r="K45" i="24"/>
  <c r="J45" i="24"/>
  <c r="K77" i="24"/>
  <c r="I78" i="24"/>
  <c r="K6" i="24"/>
  <c r="J6" i="24"/>
  <c r="F6" i="24"/>
  <c r="H6" i="24"/>
  <c r="D6" i="24"/>
  <c r="K14" i="24"/>
  <c r="J14" i="24"/>
  <c r="F14" i="24"/>
  <c r="D14" i="24"/>
  <c r="H14" i="24"/>
  <c r="I6" i="24"/>
  <c r="M6" i="24"/>
  <c r="E6" i="24"/>
  <c r="G6" i="24"/>
  <c r="L6" i="24"/>
  <c r="I39" i="24"/>
  <c r="G39" i="24"/>
  <c r="L39" i="24"/>
  <c r="M39" i="24"/>
  <c r="E39" i="24"/>
  <c r="I45" i="24"/>
  <c r="G45" i="24"/>
  <c r="L45" i="24"/>
  <c r="E45" i="24"/>
  <c r="M45" i="24"/>
  <c r="I14" i="24"/>
  <c r="M14" i="24"/>
  <c r="E14" i="24"/>
  <c r="L14" i="24"/>
  <c r="G14" i="24"/>
  <c r="K79" i="24" l="1"/>
  <c r="K78" i="24"/>
  <c r="I81" i="24" s="1"/>
  <c r="I83" i="24"/>
  <c r="I82" i="24"/>
</calcChain>
</file>

<file path=xl/sharedStrings.xml><?xml version="1.0" encoding="utf-8"?>
<sst xmlns="http://schemas.openxmlformats.org/spreadsheetml/2006/main" count="1868" uniqueCount="522">
  <si>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</si>
  <si>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</si>
  <si>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</si>
  <si>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</si>
  <si>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</si>
  <si>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</si>
  <si>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</si>
  <si>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</si>
  <si>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</si>
  <si>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</si>
  <si>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</si>
  <si>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</si>
  <si>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</si>
  <si>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Kusel (07336)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</si>
  <si>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</si>
  <si>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</si>
  <si>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</si>
  <si>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</si>
  <si>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</si>
  <si>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</si>
  <si>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</si>
  <si>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</si>
  <si>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</si>
  <si>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</si>
  <si>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</si>
  <si>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</si>
  <si>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</si>
  <si>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</si>
  <si>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</si>
  <si>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</si>
  <si>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</si>
  <si>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</si>
  <si>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</si>
  <si>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</si>
  <si>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</si>
  <si>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</si>
  <si>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</si>
  <si>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</si>
  <si>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</si>
  <si>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</si>
  <si>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</si>
  <si>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</si>
  <si>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</si>
  <si>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</si>
  <si>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</si>
  <si>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</si>
  <si>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</si>
  <si>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</si>
  <si>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</si>
  <si>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</si>
  <si>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</si>
  <si>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</si>
  <si>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</si>
  <si>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</si>
  <si>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</si>
  <si>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</si>
  <si>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</si>
  <si>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</si>
  <si>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</si>
  <si>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</si>
  <si>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</si>
  <si>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</si>
  <si>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</si>
  <si>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</si>
  <si>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</si>
  <si>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</si>
  <si>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</si>
  <si>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</si>
  <si>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</si>
  <si>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</si>
  <si>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</si>
  <si>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</si>
  <si>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</si>
  <si>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</si>
  <si>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</si>
  <si>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</si>
  <si>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</si>
  <si>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</si>
  <si>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</si>
  <si>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</si>
  <si>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</si>
  <si>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</si>
  <si>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</si>
  <si>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</si>
  <si>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</si>
  <si>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</si>
  <si>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</si>
  <si>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</si>
  <si>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</si>
  <si>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</si>
  <si>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</si>
  <si>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</si>
  <si>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Kusel (07336);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</si>
  <si>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</si>
  <si>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</si>
  <si>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</si>
  <si>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</si>
  <si>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</si>
  <si>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</si>
  <si>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</si>
  <si>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</si>
  <si>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</si>
  <si>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</si>
  <si>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</si>
  <si>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</si>
  <si>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</si>
  <si>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</si>
  <si>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</si>
  <si>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</si>
  <si>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</si>
  <si>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</si>
  <si>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</si>
  <si>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</si>
  <si>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</si>
  <si>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</si>
  <si>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</si>
  <si>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</si>
  <si>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</si>
  <si>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</si>
  <si>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</si>
  <si>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</si>
  <si>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</si>
  <si>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</si>
  <si>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</si>
  <si>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</si>
  <si>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</si>
  <si>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</si>
  <si>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</si>
  <si>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</si>
  <si>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</si>
  <si>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</si>
  <si>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</si>
  <si>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</si>
  <si>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</si>
  <si>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</si>
  <si>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</si>
  <si>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</si>
  <si>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</si>
  <si>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</si>
  <si>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</si>
  <si>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</si>
  <si>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</si>
  <si>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</si>
  <si>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</si>
  <si>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</si>
  <si>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</si>
  <si>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</si>
  <si>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</si>
  <si>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</si>
  <si>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</si>
  <si>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</si>
  <si>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</si>
  <si>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</si>
  <si>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</si>
  <si>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</si>
  <si>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</si>
  <si>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</si>
  <si>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</si>
  <si>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</si>
  <si>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</si>
  <si>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</si>
  <si>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</si>
  <si>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</si>
  <si>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</si>
  <si>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</si>
  <si>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</si>
  <si>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</si>
  <si>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</si>
  <si>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</si>
  <si>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</si>
  <si>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</si>
  <si>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</si>
  <si>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</si>
  <si>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</si>
  <si>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</si>
  <si>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</si>
  <si>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</si>
  <si>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</si>
  <si>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</si>
  <si>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</si>
  <si>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</si>
  <si>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</si>
  <si>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</si>
  <si>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Kusel (07336)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</si>
  <si>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</si>
  <si>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</si>
  <si>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</si>
  <si>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</si>
  <si>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</si>
  <si>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</si>
  <si>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</si>
  <si>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</si>
  <si>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</si>
  <si>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</si>
  <si>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</si>
  <si>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</si>
  <si>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</si>
  <si>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</si>
  <si>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</si>
  <si>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</si>
  <si>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</si>
  <si>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</si>
  <si>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</si>
  <si>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</si>
  <si>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</si>
  <si>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</si>
  <si>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</si>
  <si>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</si>
  <si>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</si>
  <si>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</si>
  <si>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</si>
  <si>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</si>
  <si>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</si>
  <si>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</si>
  <si>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</si>
  <si>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</si>
  <si>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</si>
  <si>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</si>
  <si>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</si>
  <si>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</si>
  <si>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</si>
  <si>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</si>
  <si>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</si>
  <si>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</si>
  <si>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</si>
  <si>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</si>
  <si>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</si>
  <si>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</si>
  <si>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</si>
  <si>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</si>
  <si>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</si>
  <si>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</si>
  <si>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</si>
  <si>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</si>
  <si>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</si>
  <si>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</si>
  <si>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</si>
  <si>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</si>
  <si>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</si>
  <si>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</si>
  <si>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</si>
  <si>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</si>
  <si>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</si>
  <si>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</si>
  <si>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</si>
  <si>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</si>
  <si>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</si>
  <si>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</si>
  <si>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</si>
  <si>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</si>
  <si>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</si>
  <si>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</si>
  <si>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</si>
  <si>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</si>
  <si>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</si>
  <si>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</si>
  <si>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</si>
  <si>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</si>
  <si>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</si>
  <si>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</si>
  <si>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</si>
  <si>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</si>
  <si>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</si>
  <si>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</si>
  <si>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</si>
  <si>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</si>
  <si>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</si>
  <si>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</si>
  <si>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</si>
  <si>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</si>
  <si>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</si>
  <si>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</si>
  <si>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</si>
  <si>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</si>
  <si>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</si>
  <si>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</si>
  <si>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</si>
  <si>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</si>
  <si>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</si>
  <si>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</si>
  <si>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</si>
  <si>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</si>
  <si>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</si>
  <si>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</si>
  <si>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</si>
  <si>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</si>
  <si>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</si>
  <si>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</si>
  <si>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</si>
  <si>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</si>
  <si>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</si>
  <si>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</si>
  <si>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</si>
  <si>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</si>
  <si>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</si>
  <si>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</si>
  <si>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</si>
  <si>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</si>
  <si>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</si>
  <si>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</si>
  <si>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</si>
  <si>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</si>
  <si>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</si>
  <si>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</si>
  <si>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</si>
  <si>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</si>
  <si>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</si>
  <si>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</si>
  <si>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</si>
  <si>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</si>
  <si>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</si>
  <si>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</si>
  <si>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</si>
  <si>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</si>
  <si>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</si>
  <si>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</si>
  <si>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</si>
  <si>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</si>
  <si>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</si>
  <si>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</si>
  <si>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</si>
  <si>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</si>
  <si>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</si>
  <si>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</si>
  <si>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</si>
  <si>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</si>
  <si>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</si>
  <si>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</si>
  <si>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</si>
  <si>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</si>
  <si>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</si>
  <si>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</si>
  <si>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</si>
  <si>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</si>
  <si>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</si>
  <si>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</si>
  <si>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</si>
  <si>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</si>
  <si>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</si>
  <si>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</si>
  <si>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</si>
  <si>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</si>
  <si>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</si>
  <si>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</si>
  <si>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</si>
  <si>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</si>
  <si>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</si>
  <si>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</si>
  <si>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</si>
  <si>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</si>
  <si>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</si>
  <si>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</si>
  <si>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</si>
  <si>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</si>
  <si>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</si>
  <si>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</si>
  <si>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</si>
  <si>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</si>
  <si>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</si>
  <si>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</si>
  <si>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</si>
  <si>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</si>
  <si>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</si>
  <si>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</si>
  <si>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</si>
  <si>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</si>
  <si>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</si>
  <si>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</si>
  <si>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</si>
  <si>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</si>
  <si>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</si>
  <si>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</si>
  <si>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</si>
  <si>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Kusel (07336);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</si>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</sst>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{17DB89EA-3ED4-4442-BC7D-C61DBE6F9BA5}</c15:txfldGUID>
                      <c15:f>Daten_Diagramme!$D$6</c15:f>
                      <c15:dlblFieldTableCache>
                        <c:ptCount val="1"/>
                        <c:pt idx="0">
                          <c:v>-1.7</c:v>
                        </c:pt>
                      </c15:dlblFieldTableCache>
                    </c15:dlblFTEntry>
                  </c15:dlblFieldTable>
                  <c15:showDataLabelsRange val="0"/>
                </c:ext>
                <c:ext xmlns:c16="http://schemas.microsoft.com/office/drawing/2014/chart" uri="{C3380CC4-5D6E-409C-BE32-E72D297353CC}">
                  <c16:uniqueId val="{00000000-EFD9-4820-8E82-F2CF72010A4A}"/>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{17DB7730-ED56-4804-B480-7A6D81B678BD}</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EFD9-4820-8E82-F2CF72010A4A}"/>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{4B1EB26D-6046-4B1C-A0E3-6AF28BC8AD4E}</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FD9-4820-8E82-F2CF72010A4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{306A61E8-E4D6-4E9D-B868-F7E77D3CA0BF}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FD9-4820-8E82-F2CF72010A4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-1.7167381974248928</c:v>
                </c:pt>
                <c:pt idx="1">
                  <c:v>0.73912918896366064</c:v>
                </c:pt>
                <c:pt idx="2">
                  <c:v>1.1186464311118853</c:v>
                </c:pt>
                <c:pt idx="3">
                  <c:v>1.0875687030768</c:v>
                </c:pt>
              </c:numCache>
            </c:numRef>
          </c:val>
          <c:extLst>
            <c:ext xmlns:c16="http://schemas.microsoft.com/office/drawing/2014/chart" uri="{C3380CC4-5D6E-409C-BE32-E72D297353CC}">
              <c16:uniqueId val="{00000004-EFD9-4820-8E82-F2CF72010A4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{6A7CC6AA-00AA-4EA5-BC5B-E4D5E7046DFB}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FD9-4820-8E82-F2CF72010A4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{CD5B5505-2E58-41B1-A7CA-E8B808970502}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FD9-4820-8E82-F2CF72010A4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{E8D746BC-B025-436A-9D21-E989877F1285}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FD9-4820-8E82-F2CF72010A4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{DDD74AE4-1063-4892-B2F4-998DEA091F23}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FD9-4820-8E82-F2CF72010A4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FD9-4820-8E82-F2CF72010A4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FD9-4820-8E82-F2CF72010A4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{C7932A76-CC18-4D3C-9987-4AA114517093}</c15:txfldGUID>
                      <c15:f>Daten_Diagramme!$E$6</c15:f>
                      <c15:dlblFieldTableCache>
                        <c:ptCount val="1"/>
                        <c:pt idx="0">
                          <c:v>-6.2</c:v>
                        </c:pt>
                      </c15:dlblFieldTableCache>
                    </c15:dlblFTEntry>
                  </c15:dlblFieldTable>
                  <c15:showDataLabelsRange val="0"/>
                </c:ext>
                <c:ext xmlns:c16="http://schemas.microsoft.com/office/drawing/2014/chart" uri="{C3380CC4-5D6E-409C-BE32-E72D297353CC}">
                  <c16:uniqueId val="{00000000-B5D1-4067-854F-645D6C79B893}"/>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{19F653E3-68F3-4107-8E3A-E9B41A57470E}</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B5D1-4067-854F-645D6C79B893}"/>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{6B6E1751-A324-4F7D-A517-E9F992B77617}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5D1-4067-854F-645D6C79B893}"/>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{284C2A33-C8B3-4419-B545-0AC6AC079519}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5D1-4067-854F-645D6C79B89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-6.1655059401884476</c:v>
                </c:pt>
                <c:pt idx="1">
                  <c:v>-3.2711552602853353</c:v>
                </c:pt>
                <c:pt idx="2">
                  <c:v>-2.7637010795899166</c:v>
                </c:pt>
                <c:pt idx="3">
                  <c:v>-2.8655893304673015</c:v>
                </c:pt>
              </c:numCache>
            </c:numRef>
          </c:val>
          <c:extLst>
            <c:ext xmlns:c16="http://schemas.microsoft.com/office/drawing/2014/chart" uri="{C3380CC4-5D6E-409C-BE32-E72D297353CC}">
              <c16:uniqueId val="{00000004-B5D1-4067-854F-645D6C79B893}"/>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{A5EF1B25-2FB1-48D0-883D-D0A14D9E473F}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5D1-4067-854F-645D6C79B893}"/>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{5203554D-F3FE-47DF-959F-921E213C362B}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5D1-4067-854F-645D6C79B893}"/>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{6AB1C0DE-EF7A-48EA-9395-FBB9A605AAD9}</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5D1-4067-854F-645D6C79B893}"/>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{213C3112-3782-4875-B213-25EF37349DDD}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5D1-4067-854F-645D6C79B89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5D1-4067-854F-645D6C79B893}"/>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5D1-4067-854F-645D6C79B893}"/>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{1C723EEF-B814-4B42-836B-D1127BE1DE35}</c15:txfldGUID>
                      <c15:f>Daten_Diagramme!$D$14</c15:f>
                      <c15:dlblFieldTableCache>
                        <c:ptCount val="1"/>
                        <c:pt idx="0">
                          <c:v>-1.7</c:v>
                        </c:pt>
                      </c15:dlblFieldTableCache>
                    </c15:dlblFTEntry>
                  </c15:dlblFieldTable>
                  <c15:showDataLabelsRange val="0"/>
                </c:ext>
                <c:ext xmlns:c16="http://schemas.microsoft.com/office/drawing/2014/chart" uri="{C3380CC4-5D6E-409C-BE32-E72D297353CC}">
                  <c16:uniqueId val="{00000000-B6FE-439D-BB6F-0F5CC554CAC3}"/>
                </c:ext>
              </c:extLst>
            </c:dLbl>
            <c:dLbl>
              <c:idx val="1"/>
              <c:tx>
                <c:strRef>
                  <c:f>Daten_Diagramme!$D$15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{44537D39-8720-4265-BC7C-DB28D0D9B9C0}</c15:txfldGUID>
                      <c15:f>Daten_Diagramme!$D$15</c15:f>
                      <c15:dlblFieldTableCache>
                        <c:ptCount val="1"/>
                        <c:pt idx="0">
                          <c:v>2.9</c:v>
                        </c:pt>
                      </c15:dlblFieldTableCache>
                    </c15:dlblFTEntry>
                  </c15:dlblFieldTable>
                  <c15:showDataLabelsRange val="0"/>
                </c:ext>
                <c:ext xmlns:c16="http://schemas.microsoft.com/office/drawing/2014/chart" uri="{C3380CC4-5D6E-409C-BE32-E72D297353CC}">
                  <c16:uniqueId val="{00000001-B6FE-439D-BB6F-0F5CC554CAC3}"/>
                </c:ext>
              </c:extLst>
            </c:dLbl>
            <c:dLbl>
              <c:idx val="2"/>
              <c:tx>
                <c:strRef>
                  <c:f>Daten_Diagramme!$D$16</c:f>
                  <c:strCache>
                    <c:ptCount val="1"/>
                    <c:pt idx="0">
                      <c:v>-17.8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{3E6834FF-61D9-4968-9ACD-F46125D4F5E2}</c15:txfldGUID>
                      <c15:f>Daten_Diagramme!$D$16</c15:f>
                      <c15:dlblFieldTableCache>
                        <c:ptCount val="1"/>
                        <c:pt idx="0">
                          <c:v>-17.8</c:v>
                        </c:pt>
                      </c15:dlblFieldTableCache>
                    </c15:dlblFTEntry>
                  </c15:dlblFieldTable>
                  <c15:showDataLabelsRange val="0"/>
                </c:ext>
                <c:ext xmlns:c16="http://schemas.microsoft.com/office/drawing/2014/chart" uri="{C3380CC4-5D6E-409C-BE32-E72D297353CC}">
                  <c16:uniqueId val="{00000002-B6FE-439D-BB6F-0F5CC554CAC3}"/>
                </c:ext>
              </c:extLst>
            </c:dLbl>
            <c:dLbl>
              <c:idx val="3"/>
              <c:tx>
                <c:strRef>
                  <c:f>Daten_Diagramme!$D$17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{B94604BC-0D61-454E-B60B-36CE715D0414}</c15:txfldGUID>
                      <c15:f>Daten_Diagramme!$D$17</c15:f>
                      <c15:dlblFieldTableCache>
                        <c:ptCount val="1"/>
                        <c:pt idx="0">
                          <c:v>-0.6</c:v>
                        </c:pt>
                      </c15:dlblFieldTableCache>
                    </c15:dlblFTEntry>
                  </c15:dlblFieldTable>
                  <c15:showDataLabelsRange val="0"/>
                </c:ext>
                <c:ext xmlns:c16="http://schemas.microsoft.com/office/drawing/2014/chart" uri="{C3380CC4-5D6E-409C-BE32-E72D297353CC}">
                  <c16:uniqueId val="{00000003-B6FE-439D-BB6F-0F5CC554CAC3}"/>
                </c:ext>
              </c:extLst>
            </c:dLbl>
            <c:dLbl>
              <c:idx val="4"/>
              <c:tx>
                <c:strRef>
                  <c:f>Daten_Diagramme!$D$18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{198B113A-A0AD-40D7-8D17-D907F2C79250}</c15:txfldGUID>
                      <c15:f>Daten_Diagramme!$D$18</c15:f>
                      <c15:dlblFieldTableCache>
                        <c:ptCount val="1"/>
                        <c:pt idx="0">
                          <c:v>1.7</c:v>
                        </c:pt>
                      </c15:dlblFieldTableCache>
                    </c15:dlblFTEntry>
                  </c15:dlblFieldTable>
                  <c15:showDataLabelsRange val="0"/>
                </c:ext>
                <c:ext xmlns:c16="http://schemas.microsoft.com/office/drawing/2014/chart" uri="{C3380CC4-5D6E-409C-BE32-E72D297353CC}">
                  <c16:uniqueId val="{00000004-B6FE-439D-BB6F-0F5CC554CAC3}"/>
                </c:ext>
              </c:extLst>
            </c:dLbl>
            <c:dLbl>
              <c:idx val="5"/>
              <c:tx>
                <c:strRef>
                  <c:f>Daten_Diagramme!$D$19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{ED0005FA-8FD4-4C01-AFCE-8DA973B4BDEE}</c15:txfldGUID>
                      <c15:f>Daten_Diagramme!$D$19</c15:f>
                      <c15:dlblFieldTableCache>
                        <c:ptCount val="1"/>
                        <c:pt idx="0">
                          <c:v>-2.4</c:v>
                        </c:pt>
                      </c15:dlblFieldTableCache>
                    </c15:dlblFTEntry>
                  </c15:dlblFieldTable>
                  <c15:showDataLabelsRange val="0"/>
                </c:ext>
                <c:ext xmlns:c16="http://schemas.microsoft.com/office/drawing/2014/chart" uri="{C3380CC4-5D6E-409C-BE32-E72D297353CC}">
                  <c16:uniqueId val="{00000005-B6FE-439D-BB6F-0F5CC554CAC3}"/>
                </c:ext>
              </c:extLst>
            </c:dLbl>
            <c:dLbl>
              <c:idx val="6"/>
              <c:tx>
                <c:strRef>
                  <c:f>Daten_Diagramme!$D$20</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{24888FA2-16D9-4B29-957B-1F5EB3C80192}</c15:txfldGUID>
                      <c15:f>Daten_Diagramme!$D$20</c15:f>
                      <c15:dlblFieldTableCache>
                        <c:ptCount val="1"/>
                        <c:pt idx="0">
                          <c:v>2.2</c:v>
                        </c:pt>
                      </c15:dlblFieldTableCache>
                    </c15:dlblFTEntry>
                  </c15:dlblFieldTable>
                  <c15:showDataLabelsRange val="0"/>
                </c:ext>
                <c:ext xmlns:c16="http://schemas.microsoft.com/office/drawing/2014/chart" uri="{C3380CC4-5D6E-409C-BE32-E72D297353CC}">
                  <c16:uniqueId val="{00000006-B6FE-439D-BB6F-0F5CC554CAC3}"/>
                </c:ext>
              </c:extLst>
            </c:dLbl>
            <c:dLbl>
              <c:idx val="7"/>
              <c:tx>
                <c:strRef>
                  <c:f>Daten_Diagramme!$D$21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{E77F9ED0-12BD-404B-81A3-9026A46E05AD}</c15:txfldGUID>
                      <c15:f>Daten_Diagramme!$D$21</c15:f>
                      <c15:dlblFieldTableCache>
                        <c:ptCount val="1"/>
                        <c:pt idx="0">
                          <c:v>-0.1</c:v>
                        </c:pt>
                      </c15:dlblFieldTableCache>
                    </c15:dlblFTEntry>
                  </c15:dlblFieldTable>
                  <c15:showDataLabelsRange val="0"/>
                </c:ext>
                <c:ext xmlns:c16="http://schemas.microsoft.com/office/drawing/2014/chart" uri="{C3380CC4-5D6E-409C-BE32-E72D297353CC}">
                  <c16:uniqueId val="{00000007-B6FE-439D-BB6F-0F5CC554CAC3}"/>
                </c:ext>
              </c:extLst>
            </c:dLbl>
            <c:dLbl>
              <c:idx val="8"/>
              <c:tx>
                <c:strRef>
                  <c:f>Daten_Diagramme!$D$22</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{4ABA707F-121E-43A5-8484-D82A6CCEB885}</c15:txfldGUID>
                      <c15:f>Daten_Diagramme!$D$22</c15:f>
                      <c15:dlblFieldTableCache>
                        <c:ptCount val="1"/>
                        <c:pt idx="0">
                          <c:v>6.8</c:v>
                        </c:pt>
                      </c15:dlblFieldTableCache>
                    </c15:dlblFTEntry>
                  </c15:dlblFieldTable>
                  <c15:showDataLabelsRange val="0"/>
                </c:ext>
                <c:ext xmlns:c16="http://schemas.microsoft.com/office/drawing/2014/chart" uri="{C3380CC4-5D6E-409C-BE32-E72D297353CC}">
                  <c16:uniqueId val="{00000008-B6FE-439D-BB6F-0F5CC554CAC3}"/>
                </c:ext>
              </c:extLst>
            </c:dLbl>
            <c:dLbl>
              <c:idx val="9"/>
              <c:tx>
                <c:strRef>
                  <c:f>Daten_Diagramme!$D$23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{8E419FE7-43BB-46BA-9C2F-227E66B83F5E}</c15:txfldGUID>
                      <c15:f>Daten_Diagramme!$D$23</c15:f>
                      <c15:dlblFieldTableCache>
                        <c:ptCount val="1"/>
                        <c:pt idx="0">
                          <c:v>0.3</c:v>
                        </c:pt>
                      </c15:dlblFieldTableCache>
                    </c15:dlblFTEntry>
                  </c15:dlblFieldTable>
                  <c15:showDataLabelsRange val="0"/>
                </c:ext>
                <c:ext xmlns:c16="http://schemas.microsoft.com/office/drawing/2014/chart" uri="{C3380CC4-5D6E-409C-BE32-E72D297353CC}">
                  <c16:uniqueId val="{00000009-B6FE-439D-BB6F-0F5CC554CAC3}"/>
                </c:ext>
              </c:extLst>
            </c:dLbl>
            <c:dLbl>
              <c:idx val="10"/>
              <c:tx>
                <c:strRef>
                  <c:f>Daten_Diagramme!$D$24</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{61568F86-44F1-4F9F-B6CC-0DCFE9AC30AF}</c15:txfldGUID>
                      <c15:f>Daten_Diagramme!$D$24</c15:f>
                      <c15:dlblFieldTableCache>
                        <c:ptCount val="1"/>
                        <c:pt idx="0">
                          <c:v>4.3</c:v>
                        </c:pt>
                      </c15:dlblFieldTableCache>
                    </c15:dlblFTEntry>
                  </c15:dlblFieldTable>
                  <c15:showDataLabelsRange val="0"/>
                </c:ext>
                <c:ext xmlns:c16="http://schemas.microsoft.com/office/drawing/2014/chart" uri="{C3380CC4-5D6E-409C-BE32-E72D297353CC}">
                  <c16:uniqueId val="{0000000A-B6FE-439D-BB6F-0F5CC554CAC3}"/>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{29204FFD-D5B4-43D7-A97B-694E825E1D25}</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B6FE-439D-BB6F-0F5CC554CAC3}"/>
                </c:ext>
              </c:extLst>
            </c:dLbl>
            <c:dLbl>
              <c:idx val="12"/>
              <c:tx>
                <c:strRef>
                  <c:f>Daten_Diagramme!$D$26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{2CEF8E0D-A141-4C07-A65C-F7F24C55AEA9}</c15:txfldGUID>
                      <c15:f>Daten_Diagramme!$D$26</c15:f>
                      <c15:dlblFieldTableCache>
                        <c:ptCount val="1"/>
                        <c:pt idx="0">
                          <c:v>-2.0</c:v>
                        </c:pt>
                      </c15:dlblFieldTableCache>
                    </c15:dlblFTEntry>
                  </c15:dlblFieldTable>
                  <c15:showDataLabelsRange val="0"/>
                </c:ext>
                <c:ext xmlns:c16="http://schemas.microsoft.com/office/drawing/2014/chart" uri="{C3380CC4-5D6E-409C-BE32-E72D297353CC}">
                  <c16:uniqueId val="{0000000C-B6FE-439D-BB6F-0F5CC554CAC3}"/>
                </c:ext>
              </c:extLst>
            </c:dLbl>
            <c:dLbl>
              <c:idx val="13"/>
              <c:tx>
                <c:strRef>
                  <c:f>Daten_Diagramme!$D$27</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{1ADADF53-9BD0-49B0-866F-2D3EE2C3AFA0}</c15:txfldGUID>
                      <c15:f>Daten_Diagramme!$D$27</c15:f>
                      <c15:dlblFieldTableCache>
                        <c:ptCount val="1"/>
                        <c:pt idx="0">
                          <c:v>4.7</c:v>
                        </c:pt>
                      </c15:dlblFieldTableCache>
                    </c15:dlblFTEntry>
                  </c15:dlblFieldTable>
                  <c15:showDataLabelsRange val="0"/>
                </c:ext>
                <c:ext xmlns:c16="http://schemas.microsoft.com/office/drawing/2014/chart" uri="{C3380CC4-5D6E-409C-BE32-E72D297353CC}">
                  <c16:uniqueId val="{0000000D-B6FE-439D-BB6F-0F5CC554CAC3}"/>
                </c:ext>
              </c:extLst>
            </c:dLbl>
            <c:dLbl>
              <c:idx val="14"/>
              <c:tx>
                <c:strRef>
                  <c:f>Daten_Diagramme!$D$28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{D85B8E90-4411-4916-AC97-E797CEE47669}</c15:txfldGUID>
                      <c15:f>Daten_Diagramme!$D$28</c15:f>
                      <c15:dlblFieldTableCache>
                        <c:ptCount val="1"/>
                      </c15:dlblFieldTableCache>
                    </c15:dlblFTEntry>
                  </c15:dlblFieldTable>
                  <c15:showDataLabelsRange val="0"/>
                </c:ext>
                <c:ext xmlns:c16="http://schemas.microsoft.com/office/drawing/2014/chart" uri="{C3380CC4-5D6E-409C-BE32-E72D297353CC}">
                  <c16:uniqueId val="{0000000E-B6FE-439D-BB6F-0F5CC554CAC3}"/>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{6ACE161D-73A7-44DE-B228-9FD710D20CE9}</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B6FE-439D-BB6F-0F5CC554CAC3}"/>
                </c:ext>
              </c:extLst>
            </c:dLbl>
            <c:dLbl>
              <c:idx val="16"/>
              <c:tx>
                <c:strRef>
                  <c:f>Daten_Diagramme!$D$30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{0BF9EFD0-D839-4F75-866E-C3FD1E2AC641}</c15:txfldGUID>
                      <c15:f>Daten_Diagramme!$D$30</c15:f>
                      <c15:dlblFieldTableCache>
                        <c:ptCount val="1"/>
                        <c:pt idx="0">
                          <c:v>3.2</c:v>
                        </c:pt>
                      </c15:dlblFieldTableCache>
                    </c15:dlblFTEntry>
                  </c15:dlblFieldTable>
                  <c15:showDataLabelsRange val="0"/>
                </c:ext>
                <c:ext xmlns:c16="http://schemas.microsoft.com/office/drawing/2014/chart" uri="{C3380CC4-5D6E-409C-BE32-E72D297353CC}">
                  <c16:uniqueId val="{00000010-B6FE-439D-BB6F-0F5CC554CAC3}"/>
                </c:ext>
              </c:extLst>
            </c:dLbl>
            <c:dLbl>
              <c:idx val="17"/>
              <c:tx>
                <c:strRef>
                  <c:f>Daten_Diagramme!$D$31</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{16FE9CFB-E858-46E9-A8FA-9CCEFE25F24F}</c15:txfldGUID>
                      <c15:f>Daten_Diagramme!$D$31</c15:f>
                      <c15:dlblFieldTableCache>
                        <c:ptCount val="1"/>
                        <c:pt idx="0">
                          <c:v>11.7</c:v>
                        </c:pt>
                      </c15:dlblFieldTableCache>
                    </c15:dlblFTEntry>
                  </c15:dlblFieldTable>
                  <c15:showDataLabelsRange val="0"/>
                </c:ext>
                <c:ext xmlns:c16="http://schemas.microsoft.com/office/drawing/2014/chart" uri="{C3380CC4-5D6E-409C-BE32-E72D297353CC}">
                  <c16:uniqueId val="{00000011-B6FE-439D-BB6F-0F5CC554CAC3}"/>
                </c:ext>
              </c:extLst>
            </c:dLbl>
            <c:dLbl>
              <c:idx val="18"/>
              <c:tx>
                <c:strRef>
                  <c:f>Daten_Diagramme!$D$32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{CAC42D88-35C0-472F-872D-9018EF2F8763}</c15:txfldGUID>
                      <c15:f>Daten_Diagramme!$D$32</c15:f>
                      <c15:dlblFieldTableCache>
                        <c:ptCount val="1"/>
                        <c:pt idx="0">
                          <c:v>-0.2</c:v>
                        </c:pt>
                      </c15:dlblFieldTableCache>
                    </c15:dlblFTEntry>
                  </c15:dlblFieldTable>
                  <c15:showDataLabelsRange val="0"/>
                </c:ext>
                <c:ext xmlns:c16="http://schemas.microsoft.com/office/drawing/2014/chart" uri="{C3380CC4-5D6E-409C-BE32-E72D297353CC}">
                  <c16:uniqueId val="{00000012-B6FE-439D-BB6F-0F5CC554CAC3}"/>
                </c:ext>
              </c:extLst>
            </c:dLbl>
            <c:dLbl>
              <c:idx val="19"/>
              <c:tx>
                <c:strRef>
                  <c:f>Daten_Diagramme!$D$33</c:f>
                  <c:strCache>
                    <c:ptCount val="1"/>
                    <c:pt idx="0">
                      <c:v>-16.0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{F38C4AFC-8DF4-4C3C-975A-21A4D864CDFB}</c15:txfldGUID>
                      <c15:f>Daten_Diagramme!$D$33</c15:f>
                      <c15:dlblFieldTableCache>
                        <c:ptCount val="1"/>
                        <c:pt idx="0">
                          <c:v>-16.0</c:v>
                        </c:pt>
                      </c15:dlblFieldTableCache>
                    </c15:dlblFTEntry>
                  </c15:dlblFieldTable>
                  <c15:showDataLabelsRange val="0"/>
                </c:ext>
                <c:ext xmlns:c16="http://schemas.microsoft.com/office/drawing/2014/chart" uri="{C3380CC4-5D6E-409C-BE32-E72D297353CC}">
                  <c16:uniqueId val="{00000013-B6FE-439D-BB6F-0F5CC554CAC3}"/>
                </c:ext>
              </c:extLst>
            </c:dLbl>
            <c:dLbl>
              <c:idx val="20"/>
              <c:tx>
                <c:strRef>
                  <c:f>Daten_Diagramme!$D$34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{5152B2A4-442D-4B96-AFDB-062A08A51E34}</c15:txfldGUID>
                      <c15:f>Daten_Diagramme!$D$34</c15:f>
                      <c15:dlblFieldTableCache>
                        <c:ptCount val="1"/>
                        <c:pt idx="0">
                          <c:v>2.2</c:v>
                        </c:pt>
                      </c15:dlblFieldTableCache>
                    </c15:dlblFTEntry>
                  </c15:dlblFieldTable>
                  <c15:showDataLabelsRange val="0"/>
                </c:ext>
                <c:ext xmlns:c16="http://schemas.microsoft.com/office/drawing/2014/chart" uri="{C3380CC4-5D6E-409C-BE32-E72D297353CC}">
                  <c16:uniqueId val="{00000014-B6FE-439D-BB6F-0F5CC554CAC3}"/>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{75D85ECF-07FA-4463-958B-420595E4D1C2}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B6FE-439D-BB6F-0F5CC554CAC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{9561471D-4524-4D95-821D-4640416292D3}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6FE-439D-BB6F-0F5CC554CAC3}"/>
                </c:ext>
              </c:extLst>
            </c:dLbl>
            <c:dLbl>
              <c:idx val="23"/>
              <c:tx>
                <c:strRef>
                  <c:f>Daten_Diagramme!$D$37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{818BAA71-E54B-4528-9454-B39664578AAE}</c15:txfldGUID>
                      <c15:f>Daten_Diagramme!$D$37</c15:f>
                      <c15:dlblFieldTableCache>
                        <c:ptCount val="1"/>
                        <c:pt idx="0">
                          <c:v>2.9</c:v>
                        </c:pt>
                      </c15:dlblFieldTableCache>
                    </c15:dlblFTEntry>
                  </c15:dlblFieldTable>
                  <c15:showDataLabelsRange val="0"/>
                </c:ext>
                <c:ext xmlns:c16="http://schemas.microsoft.com/office/drawing/2014/chart" uri="{C3380CC4-5D6E-409C-BE32-E72D297353CC}">
                  <c16:uniqueId val="{00000017-B6FE-439D-BB6F-0F5CC554CAC3}"/>
                </c:ext>
              </c:extLst>
            </c:dLbl>
            <c:dLbl>
              <c:idx val="24"/>
              <c:layout>
                <c:manualLayout>
                  <c:x val="4.7769028871392123E-3"/>
                  <c:y val="-4.6876052205785108E-5"/>
                </c:manualLayout>
              </c:layout>
              <c:tx>
                <c:strRef>
                  <c:f>Daten_Diagramme!$D$38</c:f>
                  <c:strCache>
                    <c:ptCount val="1"/>
                    <c:pt idx="0">
                      <c:v>-1.3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{DFF51AA4-F300-4528-BDE6-387687559186}</c15:txfldGUID>
                      <c15:f>Daten_Diagramme!$D$38</c15:f>
                      <c15:dlblFieldTableCache>
                        <c:ptCount val="1"/>
                        <c:pt idx="0">
                          <c:v>-1.3</c:v>
                        </c:pt>
                      </c15:dlblFieldTableCache>
                    </c15:dlblFTEntry>
                  </c15:dlblFieldTable>
                  <c15:showDataLabelsRange val="0"/>
                </c:ext>
                <c:ext xmlns:c16="http://schemas.microsoft.com/office/drawing/2014/chart" uri="{C3380CC4-5D6E-409C-BE32-E72D297353CC}">
                  <c16:uniqueId val="{00000018-B6FE-439D-BB6F-0F5CC554CAC3}"/>
                </c:ext>
              </c:extLst>
            </c:dLbl>
            <c:dLbl>
              <c:idx val="25"/>
              <c:tx>
                <c:strRef>
                  <c:f>Daten_Diagramme!$D$39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{51BB21D3-2D4C-418F-BAEF-7EB3668071D5}</c15:txfldGUID>
                      <c15:f>Daten_Diagramme!$D$39</c15:f>
                      <c15:dlblFieldTableCache>
                        <c:ptCount val="1"/>
                        <c:pt idx="0">
                          <c:v>-2.0</c:v>
                        </c:pt>
                      </c15:dlblFieldTableCache>
                    </c15:dlblFTEntry>
                  </c15:dlblFieldTable>
                  <c15:showDataLabelsRange val="0"/>
                </c:ext>
                <c:ext xmlns:c16="http://schemas.microsoft.com/office/drawing/2014/chart" uri="{C3380CC4-5D6E-409C-BE32-E72D297353CC}">
                  <c16:uniqueId val="{00000019-B6FE-439D-BB6F-0F5CC554CAC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{8B20FB6B-3A4E-4BC4-BF88-24AF2F146877}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6FE-439D-BB6F-0F5CC554CAC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{FE12F9E1-04A3-4FD9-B76F-BBEE689DBC21}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6FE-439D-BB6F-0F5CC554CAC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{5E2C95EA-09B8-492B-818C-5EB28D77FAAD}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6FE-439D-BB6F-0F5CC554CAC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{3FC2757B-8F6A-4FBB-9E37-2A81793791FD}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6FE-439D-BB6F-0F5CC554CAC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{30DF52E1-EF3A-4910-8AA7-3B6FDB4D96B2}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6FE-439D-BB6F-0F5CC554CAC3}"/>
                </c:ext>
              </c:extLst>
            </c:dLbl>
            <c:dLbl>
              <c:idx val="31"/>
              <c:tx>
                <c:strRef>
                  <c:f>Daten_Diagramme!$D$45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{1693D4D0-A3C0-4A48-AFFA-82BDB86230A0}</c15:txfldGUID>
                      <c15:f>Daten_Diagramme!$D$45</c15:f>
                      <c15:dlblFieldTableCache>
                        <c:ptCount val="1"/>
                        <c:pt idx="0">
                          <c:v>-2.0</c:v>
                        </c:pt>
                      </c15:dlblFieldTableCache>
                    </c15:dlblFTEntry>
                  </c15:dlblFieldTable>
                  <c15:showDataLabelsRange val="0"/>
                </c:ext>
                <c:ext xmlns:c16="http://schemas.microsoft.com/office/drawing/2014/chart" uri="{C3380CC4-5D6E-409C-BE32-E72D297353CC}">
                  <c16:uniqueId val="{0000001F-B6FE-439D-BB6F-0F5CC554CAC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-1.7167381974248928</c:v>
                </c:pt>
                <c:pt idx="1">
                  <c:v>2.9197080291970803</c:v>
                </c:pt>
                <c:pt idx="2">
                  <c:v>-17.777777777777779</c:v>
                </c:pt>
                <c:pt idx="3">
                  <c:v>-0.64864864864864868</c:v>
                </c:pt>
                <c:pt idx="4">
                  <c:v>1.7021276595744681</c:v>
                </c:pt>
                <c:pt idx="5">
                  <c:v>-2.4299065420560746</c:v>
                </c:pt>
                <c:pt idx="6">
                  <c:v>2.1739130434782608</c:v>
                </c:pt>
                <c:pt idx="7">
                  <c:v>-0.11273957158962795</c:v>
                </c:pt>
                <c:pt idx="8">
                  <c:v>6.7846607669616521</c:v>
                </c:pt>
                <c:pt idx="9">
                  <c:v>0.27027027027027029</c:v>
                </c:pt>
                <c:pt idx="10">
                  <c:v>4.3076923076923075</c:v>
                </c:pt>
                <c:pt idx="11">
                  <c:v>0</c:v>
                </c:pt>
                <c:pt idx="12">
                  <c:v>-2.0446096654275094</c:v>
                </c:pt>
                <c:pt idx="13">
                  <c:v>4.71976401179941</c:v>
                </c:pt>
                <c:pt idx="14">
                  <c:v>-50.793650793650791</c:v>
                </c:pt>
                <c:pt idx="15">
                  <c:v>0</c:v>
                </c:pt>
                <c:pt idx="16">
                  <c:v>3.1662269129287597</c:v>
                </c:pt>
                <c:pt idx="17">
                  <c:v>11.748998664886516</c:v>
                </c:pt>
                <c:pt idx="18">
                  <c:v>-0.1736111111111111</c:v>
                </c:pt>
                <c:pt idx="19">
                  <c:v>-16.041848299912814</c:v>
                </c:pt>
                <c:pt idx="20">
                  <c:v>2.1621621621621623</c:v>
                </c:pt>
                <c:pt idx="21">
                  <c:v>0</c:v>
                </c:pt>
                <c:pt idx="23">
                  <c:v>2.9197080291970803</c:v>
                </c:pt>
                <c:pt idx="24">
                  <c:v>-1.3274336283185841</c:v>
                </c:pt>
                <c:pt idx="25">
                  <c:v>-1.9644310124375217</c:v>
                </c:pt>
              </c:numCache>
            </c:numRef>
          </c:val>
          <c:extLst>
            <c:ext xmlns:c16="http://schemas.microsoft.com/office/drawing/2014/chart" uri="{C3380CC4-5D6E-409C-BE32-E72D297353CC}">
              <c16:uniqueId val="{00000020-B6FE-439D-BB6F-0F5CC554CAC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{8895CBF5-5E5C-4D2D-B371-3B07869B8195}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6FE-439D-BB6F-0F5CC554CAC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{F82C893F-0ECC-4ED0-83E2-5B3600A22736}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6FE-439D-BB6F-0F5CC554CAC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{4E2B49BE-06FB-45F6-BD1A-22ABB89205AD}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6FE-439D-BB6F-0F5CC554CAC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{A1384004-6795-4412-ACA6-4170276CFFAD}</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6FE-439D-BB6F-0F5CC554CAC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{C86EB895-8AC5-401F-87BF-39746435943A}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6FE-439D-BB6F-0F5CC554CAC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{F9091D49-8B02-447B-B75C-C8F98E0FC052}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6FE-439D-BB6F-0F5CC554CAC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{32B05EF8-7A81-42E0-ABFB-274D1DC42B7F}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6FE-439D-BB6F-0F5CC554CAC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{DEA5C115-9A66-428E-B77B-B1F46496190F}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6FE-439D-BB6F-0F5CC554CAC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{FEC530CB-08D0-4AB9-AF2E-AA310BAAF5A1}</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6FE-439D-BB6F-0F5CC554CAC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{DD088153-05DC-4C50-AB25-E6E69D9A8F8D}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6FE-439D-BB6F-0F5CC554CAC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{95411333-3862-4A4D-B030-C8403A32830B}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6FE-439D-BB6F-0F5CC554CAC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{067D0EA5-AEEB-4787-80E7-CF01554BDD44}</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6FE-439D-BB6F-0F5CC554CAC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{0000CF3E-5EC4-428E-AB9D-353E0E486C7C}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6FE-439D-BB6F-0F5CC554CAC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{EB2C6C1C-2F7E-4987-9FDB-614A5A8809A6}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6FE-439D-BB6F-0F5CC554CAC3}"/>
                </c:ext>
              </c:extLst>
            </c:dLbl>
            <c:dLbl>
              <c:idx val="14"/>
              <c:tx>
                <c:strRef>
                  <c:f>Daten_Diagramme!$F$28</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{B97490F1-2082-4FDE-BBA5-5471BF95487B}</c15:txfldGUID>
                      <c15:f>Daten_Diagramme!$F$28</c15:f>
                      <c15:dlblFieldTableCache>
                        <c:ptCount val="1"/>
                        <c:pt idx="0">
                          <c:v>&lt; -50</c:v>
                        </c:pt>
                      </c15:dlblFieldTableCache>
                    </c15:dlblFTEntry>
                  </c15:dlblFieldTable>
                  <c15:showDataLabelsRange val="0"/>
                </c:ext>
                <c:ext xmlns:c16="http://schemas.microsoft.com/office/drawing/2014/chart" uri="{C3380CC4-5D6E-409C-BE32-E72D297353CC}">
                  <c16:uniqueId val="{0000002F-B6FE-439D-BB6F-0F5CC554CAC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{51B0BE96-250E-4E5E-928B-A9FE5EACF794}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6FE-439D-BB6F-0F5CC554CAC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{EF9F4D44-4B7F-4926-AE1D-71AA95E5A814}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6FE-439D-BB6F-0F5CC554CAC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{BD7D6F45-AEDE-4A02-97BE-83E9AD68C4C4}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6FE-439D-BB6F-0F5CC554CAC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{99E63636-C02D-4D2D-8C0C-96457D15223A}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6FE-439D-BB6F-0F5CC554CAC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{5D75E014-CBE6-4B69-A8DE-7C4CCA2A4CAF}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6FE-439D-BB6F-0F5CC554CAC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{D2C0A534-DCC1-4C84-9035-3409167D4C2E}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6FE-439D-BB6F-0F5CC554CAC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{EC15BFC3-141B-4AAE-8B72-8C1ADDA05622}</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6FE-439D-BB6F-0F5CC554CAC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{78DE1D3D-06C7-4D67-A10A-40E1FD39005B}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6FE-439D-BB6F-0F5CC554CAC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{83337DEE-A7C1-4EB3-AD08-86EE0BA6AD97}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6FE-439D-BB6F-0F5CC554CAC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{F328EAEF-F948-4149-BDDB-FCF404C77111}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6FE-439D-BB6F-0F5CC554CAC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{0D4BF799-2E80-4632-B5A5-6CFFDB1E5B77}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6FE-439D-BB6F-0F5CC554CAC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{BC5AF621-6497-44B5-9E32-217278505A21}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6FE-439D-BB6F-0F5CC554CAC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{A9AFEAE0-9708-490F-848A-E39923827A24}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6FE-439D-BB6F-0F5CC554CAC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{8EC24D63-E49E-4215-A6E5-79A38351E0B5}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6FE-439D-BB6F-0F5CC554CAC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{850D12F1-8E53-406F-BAE7-BBC5919E86D7}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6FE-439D-BB6F-0F5CC554CAC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{30A70D6C-0B95-4473-A1A9-F8E4313BDD05}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6FE-439D-BB6F-0F5CC554CAC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{D340A0D7-F9B8-45B8-9771-A18ABBF4E3F0}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6FE-439D-BB6F-0F5CC554CAC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0.75</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6FE-439D-BB6F-0F5CC554CAC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-45</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149</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6FE-439D-BB6F-0F5CC554CAC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{C778A261-1307-4D87-989E-82F061EBC9E5}</c15:txfldGUID>
                      <c15:f>Daten_Diagramme!$E$14</c15:f>
                      <c15:dlblFieldTableCache>
                        <c:ptCount val="1"/>
                        <c:pt idx="0">
                          <c:v>-6.2</c:v>
                        </c:pt>
                      </c15:dlblFieldTableCache>
                    </c15:dlblFTEntry>
                  </c15:dlblFieldTable>
                  <c15:showDataLabelsRange val="0"/>
                </c:ext>
                <c:ext xmlns:c16="http://schemas.microsoft.com/office/drawing/2014/chart" uri="{C3380CC4-5D6E-409C-BE32-E72D297353CC}">
                  <c16:uniqueId val="{00000000-081A-4B1A-8DCA-0C4E17EB46C8}"/>
                </c:ext>
              </c:extLst>
            </c:dLbl>
            <c:dLbl>
              <c:idx val="1"/>
              <c:tx>
                <c:strRef>
                  <c:f>Daten_Diagramme!$E$15</c:f>
                  <c:strCache>
                    <c:ptCount val="1"/>
                    <c:pt idx="0">
                      <c:v>39.1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{F852D143-AD18-4F8F-BB21-669317B0C105}</c15:txfldGUID>
                      <c15:f>Daten_Diagramme!$E$15</c15:f>
                      <c15:dlblFieldTableCache>
                        <c:ptCount val="1"/>
                        <c:pt idx="0">
                          <c:v>39.1</c:v>
                        </c:pt>
                      </c15:dlblFieldTableCache>
                    </c15:dlblFTEntry>
                  </c15:dlblFieldTable>
                  <c15:showDataLabelsRange val="0"/>
                </c:ext>
                <c:ext xmlns:c16="http://schemas.microsoft.com/office/drawing/2014/chart" uri="{C3380CC4-5D6E-409C-BE32-E72D297353CC}">
                  <c16:uniqueId val="{00000001-081A-4B1A-8DCA-0C4E17EB46C8}"/>
                </c:ext>
              </c:extLst>
            </c:dLbl>
            <c:dLbl>
              <c:idx val="2"/>
              <c:tx>
                <c:strRef>
                  <c:f>Daten_Diagramme!$E$16</c:f>
                  <c:strCache>
                    <c:ptCount val="1"/>
                    <c:pt idx="0">
                      <c:v>-44.2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{60CD63D7-9AA4-4519-8ACB-77F04099951C}</c15:txfldGUID>
                      <c15:f>Daten_Diagramme!$E$16</c15:f>
                      <c15:dlblFieldTableCache>
                        <c:ptCount val="1"/>
                        <c:pt idx="0">
                          <c:v>-44.2</c:v>
                        </c:pt>
                      </c15:dlblFieldTableCache>
                    </c15:dlblFTEntry>
                  </c15:dlblFieldTable>
                  <c15:showDataLabelsRange val="0"/>
                </c:ext>
                <c:ext xmlns:c16="http://schemas.microsoft.com/office/drawing/2014/chart" uri="{C3380CC4-5D6E-409C-BE32-E72D297353CC}">
                  <c16:uniqueId val="{00000002-081A-4B1A-8DCA-0C4E17EB46C8}"/>
                </c:ext>
              </c:extLst>
            </c:dLbl>
            <c:dLbl>
              <c:idx val="3"/>
              <c:tx>
                <c:strRef>
                  <c:f>Daten_Diagramme!$E$17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{8D8B5EB2-443F-4DC5-9B0C-29791054F532}</c15:txfldGUID>
                      <c15:f>Daten_Diagramme!$E$17</c15:f>
                      <c15:dlblFieldTableCache>
                        <c:ptCount val="1"/>
                        <c:pt idx="0">
                          <c:v>-2.2</c:v>
                        </c:pt>
                      </c15:dlblFieldTableCache>
                    </c15:dlblFTEntry>
                  </c15:dlblFieldTable>
                  <c15:showDataLabelsRange val="0"/>
                </c:ext>
                <c:ext xmlns:c16="http://schemas.microsoft.com/office/drawing/2014/chart" uri="{C3380CC4-5D6E-409C-BE32-E72D297353CC}">
                  <c16:uniqueId val="{00000003-081A-4B1A-8DCA-0C4E17EB46C8}"/>
                </c:ext>
              </c:extLst>
            </c:dLbl>
            <c:dLbl>
              <c:idx val="4"/>
              <c:tx>
                <c:strRef>
                  <c:f>Daten_Diagramme!$E$18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{1F29D905-34EA-4920-A605-40A6E14D5C96}</c15:txfldGUID>
                      <c15:f>Daten_Diagramme!$E$18</c15:f>
                      <c15:dlblFieldTableCache>
                        <c:ptCount val="1"/>
                        <c:pt idx="0">
                          <c:v>-2.4</c:v>
                        </c:pt>
                      </c15:dlblFieldTableCache>
                    </c15:dlblFTEntry>
                  </c15:dlblFieldTable>
                  <c15:showDataLabelsRange val="0"/>
                </c:ext>
                <c:ext xmlns:c16="http://schemas.microsoft.com/office/drawing/2014/chart" uri="{C3380CC4-5D6E-409C-BE32-E72D297353CC}">
                  <c16:uniqueId val="{00000004-081A-4B1A-8DCA-0C4E17EB46C8}"/>
                </c:ext>
              </c:extLst>
            </c:dLbl>
            <c:dLbl>
              <c:idx val="5"/>
              <c:tx>
                <c:strRef>
                  <c:f>Daten_Diagramme!$E$19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{20B30AEA-ED79-45A4-BC2D-22A37A88D0C1}</c15:txfldGUID>
                      <c15:f>Daten_Diagramme!$E$19</c15:f>
                      <c15:dlblFieldTableCache>
                        <c:ptCount val="1"/>
                        <c:pt idx="0">
                          <c:v>-2.2</c:v>
                        </c:pt>
                      </c15:dlblFieldTableCache>
                    </c15:dlblFTEntry>
                  </c15:dlblFieldTable>
                  <c15:showDataLabelsRange val="0"/>
                </c:ext>
                <c:ext xmlns:c16="http://schemas.microsoft.com/office/drawing/2014/chart" uri="{C3380CC4-5D6E-409C-BE32-E72D297353CC}">
                  <c16:uniqueId val="{00000005-081A-4B1A-8DCA-0C4E17EB46C8}"/>
                </c:ext>
              </c:extLst>
            </c:dLbl>
            <c:dLbl>
              <c:idx val="6"/>
              <c:tx>
                <c:strRef>
                  <c:f>Daten_Diagramme!$E$20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{8220D999-26AA-4862-8D17-E5DC7C765359}</c15:txfldGUID>
                      <c15:f>Daten_Diagramme!$E$20</c15:f>
                      <c15:dlblFieldTableCache>
                        <c:ptCount val="1"/>
                        <c:pt idx="0">
                          <c:v>0.0</c:v>
                        </c:pt>
                      </c15:dlblFieldTableCache>
                    </c15:dlblFTEntry>
                  </c15:dlblFieldTable>
                  <c15:showDataLabelsRange val="0"/>
                </c:ext>
                <c:ext xmlns:c16="http://schemas.microsoft.com/office/drawing/2014/chart" uri="{C3380CC4-5D6E-409C-BE32-E72D297353CC}">
                  <c16:uniqueId val="{00000006-081A-4B1A-8DCA-0C4E17EB46C8}"/>
                </c:ext>
              </c:extLst>
            </c:dLbl>
            <c:dLbl>
              <c:idx val="7"/>
              <c:tx>
                <c:strRef>
                  <c:f>Daten_Diagramme!$E$21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{D901801C-9B72-40D6-96B7-D00825C06F73}</c15:txfldGUID>
                      <c15:f>Daten_Diagramme!$E$21</c15:f>
                      <c15:dlblFieldTableCache>
                        <c:ptCount val="1"/>
                        <c:pt idx="0">
                          <c:v>0.4</c:v>
                        </c:pt>
                      </c15:dlblFieldTableCache>
                    </c15:dlblFTEntry>
                  </c15:dlblFieldTable>
                  <c15:showDataLabelsRange val="0"/>
                </c:ext>
                <c:ext xmlns:c16="http://schemas.microsoft.com/office/drawing/2014/chart" uri="{C3380CC4-5D6E-409C-BE32-E72D297353CC}">
                  <c16:uniqueId val="{00000007-081A-4B1A-8DCA-0C4E17EB46C8}"/>
                </c:ext>
              </c:extLst>
            </c:dLbl>
            <c:dLbl>
              <c:idx val="8"/>
              <c:tx>
                <c:strRef>
                  <c:f>Daten_Diagramme!$E$22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{1C3D357C-7FE2-41C3-A0B3-1647F8F6D509}</c15:txfldGUID>
                      <c15:f>Daten_Diagramme!$E$22</c15:f>
                      <c15:dlblFieldTableCache>
                        <c:ptCount val="1"/>
                        <c:pt idx="0">
                          <c:v>1.2</c:v>
                        </c:pt>
                      </c15:dlblFieldTableCache>
                    </c15:dlblFTEntry>
                  </c15:dlblFieldTable>
                  <c15:showDataLabelsRange val="0"/>
                </c:ext>
                <c:ext xmlns:c16="http://schemas.microsoft.com/office/drawing/2014/chart" uri="{C3380CC4-5D6E-409C-BE32-E72D297353CC}">
                  <c16:uniqueId val="{00000008-081A-4B1A-8DCA-0C4E17EB46C8}"/>
                </c:ext>
              </c:extLst>
            </c:dLbl>
            <c:dLbl>
              <c:idx val="9"/>
              <c:tx>
                <c:strRef>
                  <c:f>Daten_Diagramme!$E$23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{F77C4106-181F-47F6-8B4B-BB6FE38C419D}</c15:txfldGUID>
                      <c15:f>Daten_Diagramme!$E$23</c15:f>
                      <c15:dlblFieldTableCache>
                        <c:ptCount val="1"/>
                        <c:pt idx="0">
                          <c:v>-2.2</c:v>
                        </c:pt>
                      </c15:dlblFieldTableCache>
                    </c15:dlblFTEntry>
                  </c15:dlblFieldTable>
                  <c15:showDataLabelsRange val="0"/>
                </c:ext>
                <c:ext xmlns:c16="http://schemas.microsoft.com/office/drawing/2014/chart" uri="{C3380CC4-5D6E-409C-BE32-E72D297353CC}">
                  <c16:uniqueId val="{00000009-081A-4B1A-8DCA-0C4E17EB46C8}"/>
                </c:ext>
              </c:extLst>
            </c:dLbl>
            <c:dLbl>
              <c:idx val="10"/>
              <c:tx>
                <c:strRef>
                  <c:f>Daten_Diagramme!$E$24</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{428673A8-51AC-49EB-8555-CB570410E015}</c15:txfldGUID>
                      <c15:f>Daten_Diagramme!$E$24</c15:f>
                      <c15:dlblFieldTableCache>
                        <c:ptCount val="1"/>
                        <c:pt idx="0">
                          <c:v>-6.4</c:v>
                        </c:pt>
                      </c15:dlblFieldTableCache>
                    </c15:dlblFTEntry>
                  </c15:dlblFieldTable>
                  <c15:showDataLabelsRange val="0"/>
                </c:ext>
                <c:ext xmlns:c16="http://schemas.microsoft.com/office/drawing/2014/chart" uri="{C3380CC4-5D6E-409C-BE32-E72D297353CC}">
                  <c16:uniqueId val="{0000000A-081A-4B1A-8DCA-0C4E17EB46C8}"/>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{8F0516A2-76AE-4946-803C-CD62D0161398}</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081A-4B1A-8DCA-0C4E17EB46C8}"/>
                </c:ext>
              </c:extLst>
            </c:dLbl>
            <c:dLbl>
              <c:idx val="12"/>
              <c:tx>
                <c:strRef>
                  <c:f>Daten_Diagramme!$E$26</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{E4C9F8D2-8D63-4ECB-8C42-8D3F715D66E1}</c15:txfldGUID>
                      <c15:f>Daten_Diagramme!$E$26</c15:f>
                      <c15:dlblFieldTableCache>
                        <c:ptCount val="1"/>
                        <c:pt idx="0">
                          <c:v>-4.8</c:v>
                        </c:pt>
                      </c15:dlblFieldTableCache>
                    </c15:dlblFTEntry>
                  </c15:dlblFieldTable>
                  <c15:showDataLabelsRange val="0"/>
                </c:ext>
                <c:ext xmlns:c16="http://schemas.microsoft.com/office/drawing/2014/chart" uri="{C3380CC4-5D6E-409C-BE32-E72D297353CC}">
                  <c16:uniqueId val="{0000000C-081A-4B1A-8DCA-0C4E17EB46C8}"/>
                </c:ext>
              </c:extLst>
            </c:dLbl>
            <c:dLbl>
              <c:idx val="13"/>
              <c:tx>
                <c:strRef>
                  <c:f>Daten_Diagramme!$E$27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{54B4C5FC-CDA0-4623-83DA-D237ECBC3A49}</c15:txfldGUID>
                      <c15:f>Daten_Diagramme!$E$27</c15:f>
                      <c15:dlblFieldTableCache>
                        <c:ptCount val="1"/>
                        <c:pt idx="0">
                          <c:v>-3.5</c:v>
                        </c:pt>
                      </c15:dlblFieldTableCache>
                    </c15:dlblFTEntry>
                  </c15:dlblFieldTable>
                  <c15:showDataLabelsRange val="0"/>
                </c:ext>
                <c:ext xmlns:c16="http://schemas.microsoft.com/office/drawing/2014/chart" uri="{C3380CC4-5D6E-409C-BE32-E72D297353CC}">
                  <c16:uniqueId val="{0000000D-081A-4B1A-8DCA-0C4E17EB46C8}"/>
                </c:ext>
              </c:extLst>
            </c:dLbl>
            <c:dLbl>
              <c:idx val="14"/>
              <c:tx>
                <c:strRef>
                  <c:f>Daten_Diagramme!$E$28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{8E08D26B-F5AA-425D-9CD1-2BCAA879A34C}</c15:txfldGUID>
                      <c15:f>Daten_Diagramme!$E$28</c15:f>
                      <c15:dlblFieldTableCache>
                        <c:ptCount val="1"/>
                      </c15:dlblFieldTableCache>
                    </c15:dlblFTEntry>
                  </c15:dlblFieldTable>
                  <c15:showDataLabelsRange val="0"/>
                </c:ext>
                <c:ext xmlns:c16="http://schemas.microsoft.com/office/drawing/2014/chart" uri="{C3380CC4-5D6E-409C-BE32-E72D297353CC}">
                  <c16:uniqueId val="{0000000E-081A-4B1A-8DCA-0C4E17EB46C8}"/>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{404B0128-5FFC-4D31-BF36-F4F883C7D8B9}</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081A-4B1A-8DCA-0C4E17EB46C8}"/>
                </c:ext>
              </c:extLst>
            </c:dLbl>
            <c:dLbl>
              <c:idx val="16"/>
              <c:tx>
                <c:strRef>
                  <c:f>Daten_Diagramme!$E$30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{D0B9055F-D417-4786-A6B2-FB81836D4487}</c15:txfldGUID>
                      <c15:f>Daten_Diagramme!$E$30</c15:f>
                      <c15:dlblFieldTableCache>
                        <c:ptCount val="1"/>
                        <c:pt idx="0">
                          <c:v>0.0</c:v>
                        </c:pt>
                      </c15:dlblFieldTableCache>
                    </c15:dlblFTEntry>
                  </c15:dlblFieldTable>
                  <c15:showDataLabelsRange val="0"/>
                </c:ext>
                <c:ext xmlns:c16="http://schemas.microsoft.com/office/drawing/2014/chart" uri="{C3380CC4-5D6E-409C-BE32-E72D297353CC}">
                  <c16:uniqueId val="{00000010-081A-4B1A-8DCA-0C4E17EB46C8}"/>
                </c:ext>
              </c:extLst>
            </c:dLbl>
            <c:dLbl>
              <c:idx val="17"/>
              <c:tx>
                <c:strRef>
                  <c:f>Daten_Diagramme!$E$31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{CD5EE205-CC70-4FD1-A5DC-35CE9F40518E}</c15:txfldGUID>
                      <c15:f>Daten_Diagramme!$E$31</c15:f>
                      <c15:dlblFieldTableCache>
                        <c:ptCount val="1"/>
                        <c:pt idx="0">
                          <c:v>-2.3</c:v>
                        </c:pt>
                      </c15:dlblFieldTableCache>
                    </c15:dlblFTEntry>
                  </c15:dlblFieldTable>
                  <c15:showDataLabelsRange val="0"/>
                </c:ext>
                <c:ext xmlns:c16="http://schemas.microsoft.com/office/drawing/2014/chart" uri="{C3380CC4-5D6E-409C-BE32-E72D297353CC}">
                  <c16:uniqueId val="{00000011-081A-4B1A-8DCA-0C4E17EB46C8}"/>
                </c:ext>
              </c:extLst>
            </c:dLbl>
            <c:dLbl>
              <c:idx val="18"/>
              <c:tx>
                <c:strRef>
                  <c:f>Daten_Diagramme!$E$32</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{DA8E0AAD-5C8D-4ED3-BB3D-0CBE571DF6ED}</c15:txfldGUID>
                      <c15:f>Daten_Diagramme!$E$32</c15:f>
                      <c15:dlblFieldTableCache>
                        <c:ptCount val="1"/>
                        <c:pt idx="0">
                          <c:v>-4.3</c:v>
                        </c:pt>
                      </c15:dlblFieldTableCache>
                    </c15:dlblFTEntry>
                  </c15:dlblFieldTable>
                  <c15:showDataLabelsRange val="0"/>
                </c:ext>
                <c:ext xmlns:c16="http://schemas.microsoft.com/office/drawing/2014/chart" uri="{C3380CC4-5D6E-409C-BE32-E72D297353CC}">
                  <c16:uniqueId val="{00000012-081A-4B1A-8DCA-0C4E17EB46C8}"/>
                </c:ext>
              </c:extLst>
            </c:dLbl>
            <c:dLbl>
              <c:idx val="19"/>
              <c:tx>
                <c:strRef>
                  <c:f>Daten_Diagramme!$E$33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{25818A3A-1873-4CFD-9094-9446C5951699}</c15:txfldGUID>
                      <c15:f>Daten_Diagramme!$E$33</c15:f>
                      <c15:dlblFieldTableCache>
                        <c:ptCount val="1"/>
                        <c:pt idx="0">
                          <c:v>1.3</c:v>
                        </c:pt>
                      </c15:dlblFieldTableCache>
                    </c15:dlblFTEntry>
                  </c15:dlblFieldTable>
                  <c15:showDataLabelsRange val="0"/>
                </c:ext>
                <c:ext xmlns:c16="http://schemas.microsoft.com/office/drawing/2014/chart" uri="{C3380CC4-5D6E-409C-BE32-E72D297353CC}">
                  <c16:uniqueId val="{00000013-081A-4B1A-8DCA-0C4E17EB46C8}"/>
                </c:ext>
              </c:extLst>
            </c:dLbl>
            <c:dLbl>
              <c:idx val="20"/>
              <c:tx>
                <c:strRef>
                  <c:f>Daten_Diagramme!$E$34</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{880BAE50-C79B-4C09-95BA-83D5E61855D3}</c15:txfldGUID>
                      <c15:f>Daten_Diagramme!$E$34</c15:f>
                      <c15:dlblFieldTableCache>
                        <c:ptCount val="1"/>
                        <c:pt idx="0">
                          <c:v>-6.3</c:v>
                        </c:pt>
                      </c15:dlblFieldTableCache>
                    </c15:dlblFTEntry>
                  </c15:dlblFieldTable>
                  <c15:showDataLabelsRange val="0"/>
                </c:ext>
                <c:ext xmlns:c16="http://schemas.microsoft.com/office/drawing/2014/chart" uri="{C3380CC4-5D6E-409C-BE32-E72D297353CC}">
                  <c16:uniqueId val="{00000014-081A-4B1A-8DCA-0C4E17EB46C8}"/>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{30C1047D-6320-4B48-9B0A-3E1BCE7D8F54}</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081A-4B1A-8DCA-0C4E17EB46C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{4F6CE935-374B-425D-BB05-C515E994FEA9}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81A-4B1A-8DCA-0C4E17EB46C8}"/>
                </c:ext>
              </c:extLst>
            </c:dLbl>
            <c:dLbl>
              <c:idx val="23"/>
              <c:tx>
                <c:strRef>
                  <c:f>Daten_Diagramme!$E$37</c:f>
                  <c:strCache>
                    <c:ptCount val="1"/>
                    <c:pt idx="0">
                      <c:v>39.1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{18A6D8C8-BEDA-4B9C-96F9-39C3ACF155C9}</c15:txfldGUID>
                      <c15:f>Daten_Diagramme!$E$37</c15:f>
                      <c15:dlblFieldTableCache>
                        <c:ptCount val="1"/>
                        <c:pt idx="0">
                          <c:v>39.1</c:v>
                        </c:pt>
                      </c15:dlblFieldTableCache>
                    </c15:dlblFTEntry>
                  </c15:dlblFieldTable>
                  <c15:showDataLabelsRange val="0"/>
                </c:ext>
                <c:ext xmlns:c16="http://schemas.microsoft.com/office/drawing/2014/chart" uri="{C3380CC4-5D6E-409C-BE32-E72D297353CC}">
                  <c16:uniqueId val="{00000017-081A-4B1A-8DCA-0C4E17EB46C8}"/>
                </c:ext>
              </c:extLst>
            </c:dLbl>
            <c:dLbl>
              <c:idx val="24"/>
              <c:tx>
                <c:strRef>
                  <c:f>Daten_Diagramme!$E$38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{A68BE89D-FA7B-4647-A737-75DE9F263189}</c15:txfldGUID>
                      <c15:f>Daten_Diagramme!$E$38</c15:f>
                      <c15:dlblFieldTableCache>
                        <c:ptCount val="1"/>
                        <c:pt idx="0">
                          <c:v>-3.7</c:v>
                        </c:pt>
                      </c15:dlblFieldTableCache>
                    </c15:dlblFTEntry>
                  </c15:dlblFieldTable>
                  <c15:showDataLabelsRange val="0"/>
                </c:ext>
                <c:ext xmlns:c16="http://schemas.microsoft.com/office/drawing/2014/chart" uri="{C3380CC4-5D6E-409C-BE32-E72D297353CC}">
                  <c16:uniqueId val="{00000018-081A-4B1A-8DCA-0C4E17EB46C8}"/>
                </c:ext>
              </c:extLst>
            </c:dLbl>
            <c:dLbl>
              <c:idx val="25"/>
              <c:tx>
                <c:strRef>
                  <c:f>Daten_Diagramme!$E$39</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{927B5CC3-3BC6-424D-96BA-A0361A6B2621}</c15:txfldGUID>
                      <c15:f>Daten_Diagramme!$E$39</c15:f>
                      <c15:dlblFieldTableCache>
                        <c:ptCount val="1"/>
                        <c:pt idx="0">
                          <c:v>-7.3</c:v>
                        </c:pt>
                      </c15:dlblFieldTableCache>
                    </c15:dlblFTEntry>
                  </c15:dlblFieldTable>
                  <c15:showDataLabelsRange val="0"/>
                </c:ext>
                <c:ext xmlns:c16="http://schemas.microsoft.com/office/drawing/2014/chart" uri="{C3380CC4-5D6E-409C-BE32-E72D297353CC}">
                  <c16:uniqueId val="{00000019-081A-4B1A-8DCA-0C4E17EB46C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{EDEB1804-000D-40DB-8EE6-6FA831D721D4}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81A-4B1A-8DCA-0C4E17EB46C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{75A56443-ED61-446B-A4CC-526ADF16565A}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81A-4B1A-8DCA-0C4E17EB46C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{DE029E09-77F7-4D99-B5C7-1EA25BBA5696}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81A-4B1A-8DCA-0C4E17EB46C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{B85B5072-7B81-4CA2-9D63-B5133ED4DE61}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81A-4B1A-8DCA-0C4E17EB46C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{1D6A78F9-F06B-4A85-9083-63B777B2BF63}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81A-4B1A-8DCA-0C4E17EB46C8}"/>
                </c:ext>
              </c:extLst>
            </c:dLbl>
            <c:dLbl>
              <c:idx val="31"/>
              <c:tx>
                <c:strRef>
                  <c:f>Daten_Diagramme!$E$45</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{AF8F9AC3-0E73-4048-9E90-5ABEF1F5E0D7}</c15:txfldGUID>
                      <c15:f>Daten_Diagramme!$E$45</c15:f>
                      <c15:dlblFieldTableCache>
                        <c:ptCount val="1"/>
                        <c:pt idx="0">
                          <c:v>-7.3</c:v>
                        </c:pt>
                      </c15:dlblFieldTableCache>
                    </c15:dlblFTEntry>
                  </c15:dlblFieldTable>
                  <c15:showDataLabelsRange val="0"/>
                </c:ext>
                <c:ext xmlns:c16="http://schemas.microsoft.com/office/drawing/2014/chart" uri="{C3380CC4-5D6E-409C-BE32-E72D297353CC}">
                  <c16:uniqueId val="{0000001F-081A-4B1A-8DCA-0C4E17EB46C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-6.1655059401884476</c:v>
                </c:pt>
                <c:pt idx="1">
                  <c:v>39.0625</c:v>
                </c:pt>
                <c:pt idx="2">
                  <c:v>-44.186046511627907</c:v>
                </c:pt>
                <c:pt idx="3">
                  <c:v>-2.1739130434782608</c:v>
                </c:pt>
                <c:pt idx="4">
                  <c:v>-2.422145328719723</c:v>
                </c:pt>
                <c:pt idx="5">
                  <c:v>-2.1582733812949639</c:v>
                </c:pt>
                <c:pt idx="6">
                  <c:v>0</c:v>
                </c:pt>
                <c:pt idx="7">
                  <c:v>0.4065040650406504</c:v>
                </c:pt>
                <c:pt idx="8">
                  <c:v>1.2178619756427604</c:v>
                </c:pt>
                <c:pt idx="9">
                  <c:v>-2.1897810218978102</c:v>
                </c:pt>
                <c:pt idx="10">
                  <c:v>-6.3517915309446256</c:v>
                </c:pt>
                <c:pt idx="11">
                  <c:v>0</c:v>
                </c:pt>
                <c:pt idx="12">
                  <c:v>-4.7619047619047619</c:v>
                </c:pt>
                <c:pt idx="13">
                  <c:v>-3.484320557491289</c:v>
                </c:pt>
                <c:pt idx="14">
                  <c:v>-63.245033112582782</c:v>
                </c:pt>
                <c:pt idx="15">
                  <c:v>0</c:v>
                </c:pt>
                <c:pt idx="16">
                  <c:v>0</c:v>
                </c:pt>
                <c:pt idx="17">
                  <c:v>-2.3391812865497075</c:v>
                </c:pt>
                <c:pt idx="18">
                  <c:v>-4.3076923076923075</c:v>
                </c:pt>
                <c:pt idx="19">
                  <c:v>1.25</c:v>
                </c:pt>
                <c:pt idx="20">
                  <c:v>-6.2827225130890056</c:v>
                </c:pt>
                <c:pt idx="21">
                  <c:v>0</c:v>
                </c:pt>
                <c:pt idx="23">
                  <c:v>39.0625</c:v>
                </c:pt>
                <c:pt idx="24">
                  <c:v>-3.7383177570093458</c:v>
                </c:pt>
                <c:pt idx="25">
                  <c:v>-7.3236667485868763</c:v>
                </c:pt>
              </c:numCache>
            </c:numRef>
          </c:val>
          <c:extLst>
            <c:ext xmlns:c16="http://schemas.microsoft.com/office/drawing/2014/chart" uri="{C3380CC4-5D6E-409C-BE32-E72D297353CC}">
              <c16:uniqueId val="{00000020-081A-4B1A-8DCA-0C4E17EB46C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{4BB15062-6BD1-469D-8CF6-26029FD2166D}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81A-4B1A-8DCA-0C4E17EB46C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{879CD7C8-4E99-499A-8607-AB1980F946E4}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81A-4B1A-8DCA-0C4E17EB46C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{3BA2443E-2DF1-47BB-A816-908F546A4807}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81A-4B1A-8DCA-0C4E17EB46C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{71D1E78B-069D-481A-994A-F33F5219FF80}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81A-4B1A-8DCA-0C4E17EB46C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{5CF8EE5B-B95E-4A88-922E-1F63624535DE}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81A-4B1A-8DCA-0C4E17EB46C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{4B3A00B3-2195-46E9-A683-F370ECA1B597}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81A-4B1A-8DCA-0C4E17EB46C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{22CA6886-568A-4819-9830-1FB67F0FFA82}</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81A-4B1A-8DCA-0C4E17EB46C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{38AA0E77-65A4-453F-AE86-BDCCA534FF5E}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81A-4B1A-8DCA-0C4E17EB46C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{6997589F-2577-4EE9-8C4B-6CE29AB27CED}</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81A-4B1A-8DCA-0C4E17EB46C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{6267AA0A-C862-4DDA-B2C2-9A2807BB6913}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81A-4B1A-8DCA-0C4E17EB46C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{9909CDBB-7B29-4FC2-8158-C5985A69F07B}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81A-4B1A-8DCA-0C4E17EB46C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{8C065644-10FD-4DF5-ABAF-9C98DCA03F49}</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81A-4B1A-8DCA-0C4E17EB46C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{84B80FCA-FA16-4E26-97B7-EFCD75106290}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81A-4B1A-8DCA-0C4E17EB46C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{D293B919-A312-4E05-9BB7-53CD01D922AE}</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81A-4B1A-8DCA-0C4E17EB46C8}"/>
                </c:ext>
              </c:extLst>
            </c:dLbl>
            <c:dLbl>
              <c:idx val="14"/>
              <c:tx>
                <c:strRef>
                  <c:f>Daten_Diagramme!$G$28</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{0FFFE774-8622-438B-A0A4-0278F688D47A}</c15:txfldGUID>
                      <c15:f>Daten_Diagramme!$G$28</c15:f>
                      <c15:dlblFieldTableCache>
                        <c:ptCount val="1"/>
                        <c:pt idx="0">
                          <c:v>&lt; -50</c:v>
                        </c:pt>
                      </c15:dlblFieldTableCache>
                    </c15:dlblFTEntry>
                  </c15:dlblFieldTable>
                  <c15:showDataLabelsRange val="0"/>
                </c:ext>
                <c:ext xmlns:c16="http://schemas.microsoft.com/office/drawing/2014/chart" uri="{C3380CC4-5D6E-409C-BE32-E72D297353CC}">
                  <c16:uniqueId val="{0000002F-081A-4B1A-8DCA-0C4E17EB46C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{2AB5FA39-99D6-42F3-8338-71EEEBF54B29}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81A-4B1A-8DCA-0C4E17EB46C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{C5DBE055-3F0F-4CC5-84D0-58898438B92D}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81A-4B1A-8DCA-0C4E17EB46C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{741A9C4A-0949-4B1A-8C5E-E3501FA97598}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81A-4B1A-8DCA-0C4E17EB46C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{82B5CD02-2D6F-4070-A95E-9CEB1A4D3AEB}</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81A-4B1A-8DCA-0C4E17EB46C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{C031EC77-1896-4C27-8F98-ECDFEAF9B5C2}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81A-4B1A-8DCA-0C4E17EB46C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{C9A37FE6-0C60-4946-BEFB-356036649BEA}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81A-4B1A-8DCA-0C4E17EB46C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{3EC42584-CF7C-4006-A808-D779FAC3ECFC}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81A-4B1A-8DCA-0C4E17EB46C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{3B711034-0CC0-493C-A417-D9CF7B3505F0}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81A-4B1A-8DCA-0C4E17EB46C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{DDC35F3D-AF90-4C10-97C8-35E79363EC37}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81A-4B1A-8DCA-0C4E17EB46C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{F9A75399-D5B1-4A70-AF99-AAE98445ED4A}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81A-4B1A-8DCA-0C4E17EB46C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{73063EA4-EF46-4059-998A-0D1B14AA947A}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81A-4B1A-8DCA-0C4E17EB46C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{03B53F9C-1438-45B0-BCB0-BBE4DA2E02F5}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81A-4B1A-8DCA-0C4E17EB46C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{182EF943-C531-4624-9F34-DD8511997E28}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81A-4B1A-8DCA-0C4E17EB46C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{1DA67DE8-217B-44BB-99BE-82754D163F51}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81A-4B1A-8DCA-0C4E17EB46C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{A35FAF8E-950D-4A2D-9DF5-A4F10573086A}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81A-4B1A-8DCA-0C4E17EB46C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{C23F92A2-1AE7-4296-9E99-EEE12319F52E}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81A-4B1A-8DCA-0C4E17EB46C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{B2E09666-154C-47F2-9BDC-D60098068271}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81A-4B1A-8DCA-0C4E17EB46C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0.75</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81A-4B1A-8DCA-0C4E17EB46C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-45</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149</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81A-4B1A-8DCA-0C4E17EB46C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{DD260513-6CB0-4706-84A5-B8A68A474D42}</c15:txfldGUID>
                      <c15:f>Diagramm!$I$46</c15:f>
                      <c15:dlblFieldTableCache>
                        <c:ptCount val="1"/>
                      </c15:dlblFieldTableCache>
                    </c15:dlblFTEntry>
                  </c15:dlblFieldTable>
                  <c15:showDataLabelsRange val="0"/>
                </c:ext>
                <c:ext xmlns:c16="http://schemas.microsoft.com/office/drawing/2014/chart" uri="{C3380CC4-5D6E-409C-BE32-E72D297353CC}">
                  <c16:uniqueId val="{00000000-52A9-4656-9F24-31437E52843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{0277C965-2C2E-419F-8786-C2E4F661B79B}</c15:txfldGUID>
                      <c15:f>Diagramm!$I$47</c15:f>
                      <c15:dlblFieldTableCache>
                        <c:ptCount val="1"/>
                      </c15:dlblFieldTableCache>
                    </c15:dlblFTEntry>
                  </c15:dlblFieldTable>
                  <c15:showDataLabelsRange val="0"/>
                </c:ext>
                <c:ext xmlns:c16="http://schemas.microsoft.com/office/drawing/2014/chart" uri="{C3380CC4-5D6E-409C-BE32-E72D297353CC}">
                  <c16:uniqueId val="{00000001-52A9-4656-9F24-31437E52843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{6FD27555-E8EC-4920-8186-37A8B179CBE8}</c15:txfldGUID>
                      <c15:f>Diagramm!$I$48</c15:f>
                      <c15:dlblFieldTableCache>
                        <c:ptCount val="1"/>
                      </c15:dlblFieldTableCache>
                    </c15:dlblFTEntry>
                  </c15:dlblFieldTable>
                  <c15:showDataLabelsRange val="0"/>
                </c:ext>
                <c:ext xmlns:c16="http://schemas.microsoft.com/office/drawing/2014/chart" uri="{C3380CC4-5D6E-409C-BE32-E72D297353CC}">
                  <c16:uniqueId val="{00000002-52A9-4656-9F24-31437E52843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{F361357D-DA9B-4C40-98DC-D52662F3ACF8}</c15:txfldGUID>
                      <c15:f>Diagramm!$I$49</c15:f>
                      <c15:dlblFieldTableCache>
                        <c:ptCount val="1"/>
                      </c15:dlblFieldTableCache>
                    </c15:dlblFTEntry>
                  </c15:dlblFieldTable>
                  <c15:showDataLabelsRange val="0"/>
                </c:ext>
                <c:ext xmlns:c16="http://schemas.microsoft.com/office/drawing/2014/chart" uri="{C3380CC4-5D6E-409C-BE32-E72D297353CC}">
                  <c16:uniqueId val="{00000003-52A9-4656-9F24-31437E52843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{14D94D1E-E4D3-47AC-BE59-04EA8E69488A}</c15:txfldGUID>
                      <c15:f>Diagramm!$I$50</c15:f>
                      <c15:dlblFieldTableCache>
                        <c:ptCount val="1"/>
                      </c15:dlblFieldTableCache>
                    </c15:dlblFTEntry>
                  </c15:dlblFieldTable>
                  <c15:showDataLabelsRange val="0"/>
                </c:ext>
                <c:ext xmlns:c16="http://schemas.microsoft.com/office/drawing/2014/chart" uri="{C3380CC4-5D6E-409C-BE32-E72D297353CC}">
                  <c16:uniqueId val="{00000004-52A9-4656-9F24-31437E52843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{84BC7E90-9AE7-4A48-9EC7-74BA55AA9D8F}</c15:txfldGUID>
                      <c15:f>Diagramm!$I$51</c15:f>
                      <c15:dlblFieldTableCache>
                        <c:ptCount val="1"/>
                      </c15:dlblFieldTableCache>
                    </c15:dlblFTEntry>
                  </c15:dlblFieldTable>
                  <c15:showDataLabelsRange val="0"/>
                </c:ext>
                <c:ext xmlns:c16="http://schemas.microsoft.com/office/drawing/2014/chart" uri="{C3380CC4-5D6E-409C-BE32-E72D297353CC}">
                  <c16:uniqueId val="{00000005-52A9-4656-9F24-31437E52843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{71AC7084-E87A-4992-A784-04B06E43A8B7}</c15:txfldGUID>
                      <c15:f>Diagramm!$I$52</c15:f>
                      <c15:dlblFieldTableCache>
                        <c:ptCount val="1"/>
                      </c15:dlblFieldTableCache>
                    </c15:dlblFTEntry>
                  </c15:dlblFieldTable>
                  <c15:showDataLabelsRange val="0"/>
                </c:ext>
                <c:ext xmlns:c16="http://schemas.microsoft.com/office/drawing/2014/chart" uri="{C3380CC4-5D6E-409C-BE32-E72D297353CC}">
                  <c16:uniqueId val="{00000006-52A9-4656-9F24-31437E52843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{EFAEBBEB-0B86-4A26-9633-5C2A95970905}</c15:txfldGUID>
                      <c15:f>Diagramm!$I$53</c15:f>
                      <c15:dlblFieldTableCache>
                        <c:ptCount val="1"/>
                      </c15:dlblFieldTableCache>
                    </c15:dlblFTEntry>
                  </c15:dlblFieldTable>
                  <c15:showDataLabelsRange val="0"/>
                </c:ext>
                <c:ext xmlns:c16="http://schemas.microsoft.com/office/drawing/2014/chart" uri="{C3380CC4-5D6E-409C-BE32-E72D297353CC}">
                  <c16:uniqueId val="{00000007-52A9-4656-9F24-31437E52843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{57ED382C-860B-47FA-923C-7BB80D84FBE7}</c15:txfldGUID>
                      <c15:f>Diagramm!$I$54</c15:f>
                      <c15:dlblFieldTableCache>
                        <c:ptCount val="1"/>
                      </c15:dlblFieldTableCache>
                    </c15:dlblFTEntry>
                  </c15:dlblFieldTable>
                  <c15:showDataLabelsRange val="0"/>
                </c:ext>
                <c:ext xmlns:c16="http://schemas.microsoft.com/office/drawing/2014/chart" uri="{C3380CC4-5D6E-409C-BE32-E72D297353CC}">
                  <c16:uniqueId val="{00000008-52A9-4656-9F24-31437E52843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{79E96478-6FC1-4FD8-974F-CD9E56AE2B4A}</c15:txfldGUID>
                      <c15:f>Diagramm!$I$55</c15:f>
                      <c15:dlblFieldTableCache>
                        <c:ptCount val="1"/>
                      </c15:dlblFieldTableCache>
                    </c15:dlblFTEntry>
                  </c15:dlblFieldTable>
                  <c15:showDataLabelsRange val="0"/>
                </c:ext>
                <c:ext xmlns:c16="http://schemas.microsoft.com/office/drawing/2014/chart" uri="{C3380CC4-5D6E-409C-BE32-E72D297353CC}">
                  <c16:uniqueId val="{00000009-52A9-4656-9F24-31437E52843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{30A0A763-D6B7-416C-9A06-96AE3B65293C}</c15:txfldGUID>
                      <c15:f>Diagramm!$I$56</c15:f>
                      <c15:dlblFieldTableCache>
                        <c:ptCount val="1"/>
                      </c15:dlblFieldTableCache>
                    </c15:dlblFTEntry>
                  </c15:dlblFieldTable>
                  <c15:showDataLabelsRange val="0"/>
                </c:ext>
                <c:ext xmlns:c16="http://schemas.microsoft.com/office/drawing/2014/chart" uri="{C3380CC4-5D6E-409C-BE32-E72D297353CC}">
                  <c16:uniqueId val="{0000000A-52A9-4656-9F24-31437E52843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{A0CC1A6B-C106-4039-9C53-A4712ED9F5C7}</c15:txfldGUID>
                      <c15:f>Diagramm!$I$57</c15:f>
                      <c15:dlblFieldTableCache>
                        <c:ptCount val="1"/>
                      </c15:dlblFieldTableCache>
                    </c15:dlblFTEntry>
                  </c15:dlblFieldTable>
                  <c15:showDataLabelsRange val="0"/>
                </c:ext>
                <c:ext xmlns:c16="http://schemas.microsoft.com/office/drawing/2014/chart" uri="{C3380CC4-5D6E-409C-BE32-E72D297353CC}">
                  <c16:uniqueId val="{0000000B-52A9-4656-9F24-31437E52843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{37DEB6A8-75EA-47ED-9890-2AD032B29E3D}</c15:txfldGUID>
                      <c15:f>Diagramm!$I$58</c15:f>
                      <c15:dlblFieldTableCache>
                        <c:ptCount val="1"/>
                      </c15:dlblFieldTableCache>
                    </c15:dlblFTEntry>
                  </c15:dlblFieldTable>
                  <c15:showDataLabelsRange val="0"/>
                </c:ext>
                <c:ext xmlns:c16="http://schemas.microsoft.com/office/drawing/2014/chart" uri="{C3380CC4-5D6E-409C-BE32-E72D297353CC}">
                  <c16:uniqueId val="{0000000C-52A9-4656-9F24-31437E52843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{31765479-9ED5-4D25-B1EF-72DB8C526076}</c15:txfldGUID>
                      <c15:f>Diagramm!$I$59</c15:f>
                      <c15:dlblFieldTableCache>
                        <c:ptCount val="1"/>
                      </c15:dlblFieldTableCache>
                    </c15:dlblFTEntry>
                  </c15:dlblFieldTable>
                  <c15:showDataLabelsRange val="0"/>
                </c:ext>
                <c:ext xmlns:c16="http://schemas.microsoft.com/office/drawing/2014/chart" uri="{C3380CC4-5D6E-409C-BE32-E72D297353CC}">
                  <c16:uniqueId val="{0000000D-52A9-4656-9F24-31437E52843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{44B5B37C-E8FB-419B-8E79-B17BC98CA143}</c15:txfldGUID>
                      <c15:f>Diagramm!$I$60</c15:f>
                      <c15:dlblFieldTableCache>
                        <c:ptCount val="1"/>
                      </c15:dlblFieldTableCache>
                    </c15:dlblFTEntry>
                  </c15:dlblFieldTable>
                  <c15:showDataLabelsRange val="0"/>
                </c:ext>
                <c:ext xmlns:c16="http://schemas.microsoft.com/office/drawing/2014/chart" uri="{C3380CC4-5D6E-409C-BE32-E72D297353CC}">
                  <c16:uniqueId val="{0000000E-52A9-4656-9F24-31437E52843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{7A951794-7C3D-4E09-A2E7-D1F30D8CB68A}</c15:txfldGUID>
                      <c15:f>Diagramm!$I$61</c15:f>
                      <c15:dlblFieldTableCache>
                        <c:ptCount val="1"/>
                      </c15:dlblFieldTableCache>
                    </c15:dlblFTEntry>
                  </c15:dlblFieldTable>
                  <c15:showDataLabelsRange val="0"/>
                </c:ext>
                <c:ext xmlns:c16="http://schemas.microsoft.com/office/drawing/2014/chart" uri="{C3380CC4-5D6E-409C-BE32-E72D297353CC}">
                  <c16:uniqueId val="{0000000F-52A9-4656-9F24-31437E52843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{6A813C45-B828-42E9-BD3E-9C30D1347328}</c15:txfldGUID>
                      <c15:f>Diagramm!$I$62</c15:f>
                      <c15:dlblFieldTableCache>
                        <c:ptCount val="1"/>
                      </c15:dlblFieldTableCache>
                    </c15:dlblFTEntry>
                  </c15:dlblFieldTable>
                  <c15:showDataLabelsRange val="0"/>
                </c:ext>
                <c:ext xmlns:c16="http://schemas.microsoft.com/office/drawing/2014/chart" uri="{C3380CC4-5D6E-409C-BE32-E72D297353CC}">
                  <c16:uniqueId val="{00000010-52A9-4656-9F24-31437E52843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{2C95B07B-B239-41C7-B2E6-75B5C1CB90C0}</c15:txfldGUID>
                      <c15:f>Diagramm!$I$63</c15:f>
                      <c15:dlblFieldTableCache>
                        <c:ptCount val="1"/>
                      </c15:dlblFieldTableCache>
                    </c15:dlblFTEntry>
                  </c15:dlblFieldTable>
                  <c15:showDataLabelsRange val="0"/>
                </c:ext>
                <c:ext xmlns:c16="http://schemas.microsoft.com/office/drawing/2014/chart" uri="{C3380CC4-5D6E-409C-BE32-E72D297353CC}">
                  <c16:uniqueId val="{00000011-52A9-4656-9F24-31437E52843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{B8C2EF29-D980-45D2-A087-38FF52B67590}</c15:txfldGUID>
                      <c15:f>Diagramm!$I$64</c15:f>
                      <c15:dlblFieldTableCache>
                        <c:ptCount val="1"/>
                      </c15:dlblFieldTableCache>
                    </c15:dlblFTEntry>
                  </c15:dlblFieldTable>
                  <c15:showDataLabelsRange val="0"/>
                </c:ext>
                <c:ext xmlns:c16="http://schemas.microsoft.com/office/drawing/2014/chart" uri="{C3380CC4-5D6E-409C-BE32-E72D297353CC}">
                  <c16:uniqueId val="{00000012-52A9-4656-9F24-31437E52843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{F65C7322-DE65-443A-B9F9-522DE0B63566}</c15:txfldGUID>
                      <c15:f>Diagramm!$I$65</c15:f>
                      <c15:dlblFieldTableCache>
                        <c:ptCount val="1"/>
                      </c15:dlblFieldTableCache>
                    </c15:dlblFTEntry>
                  </c15:dlblFieldTable>
                  <c15:showDataLabelsRange val="0"/>
                </c:ext>
                <c:ext xmlns:c16="http://schemas.microsoft.com/office/drawing/2014/chart" uri="{C3380CC4-5D6E-409C-BE32-E72D297353CC}">
                  <c16:uniqueId val="{00000013-52A9-4656-9F24-31437E52843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{E8D20198-3A9A-49B3-BCDC-472725B42F1C}</c15:txfldGUID>
                      <c15:f>Diagramm!$I$66</c15:f>
                      <c15:dlblFieldTableCache>
                        <c:ptCount val="1"/>
                      </c15:dlblFieldTableCache>
                    </c15:dlblFTEntry>
                  </c15:dlblFieldTable>
                  <c15:showDataLabelsRange val="0"/>
                </c:ext>
                <c:ext xmlns:c16="http://schemas.microsoft.com/office/drawing/2014/chart" uri="{C3380CC4-5D6E-409C-BE32-E72D297353CC}">
                  <c16:uniqueId val="{00000014-52A9-4656-9F24-31437E52843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{DADE0637-19E9-41DD-8E7F-1814EFF5EF4E}</c15:txfldGUID>
                      <c15:f>Diagramm!$I$67</c15:f>
                      <c15:dlblFieldTableCache>
                        <c:ptCount val="1"/>
                      </c15:dlblFieldTableCache>
                    </c15:dlblFTEntry>
                  </c15:dlblFieldTable>
                  <c15:showDataLabelsRange val="0"/>
                </c:ext>
                <c:ext xmlns:c16="http://schemas.microsoft.com/office/drawing/2014/chart" uri="{C3380CC4-5D6E-409C-BE32-E72D297353CC}">
                  <c16:uniqueId val="{00000015-52A9-4656-9F24-31437E52843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2A9-4656-9F24-31437E52843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{E0C6D252-3110-46E1-A75B-9735C554A36D}</c15:txfldGUID>
                      <c15:f>Diagramm!$K$46</c15:f>
                      <c15:dlblFieldTableCache>
                        <c:ptCount val="1"/>
                      </c15:dlblFieldTableCache>
                    </c15:dlblFTEntry>
                  </c15:dlblFieldTable>
                  <c15:showDataLabelsRange val="0"/>
                </c:ext>
                <c:ext xmlns:c16="http://schemas.microsoft.com/office/drawing/2014/chart" uri="{C3380CC4-5D6E-409C-BE32-E72D297353CC}">
                  <c16:uniqueId val="{00000017-52A9-4656-9F24-31437E52843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{D3FA69F4-F871-4E19-9E6E-F3868B7E6265}</c15:txfldGUID>
                      <c15:f>Diagramm!$K$47</c15:f>
                      <c15:dlblFieldTableCache>
                        <c:ptCount val="1"/>
                      </c15:dlblFieldTableCache>
                    </c15:dlblFTEntry>
                  </c15:dlblFieldTable>
                  <c15:showDataLabelsRange val="0"/>
                </c:ext>
                <c:ext xmlns:c16="http://schemas.microsoft.com/office/drawing/2014/chart" uri="{C3380CC4-5D6E-409C-BE32-E72D297353CC}">
                  <c16:uniqueId val="{00000018-52A9-4656-9F24-31437E52843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{DF756C4A-4A40-4759-BF02-23F968F59976}</c15:txfldGUID>
                      <c15:f>Diagramm!$K$48</c15:f>
                      <c15:dlblFieldTableCache>
                        <c:ptCount val="1"/>
                      </c15:dlblFieldTableCache>
                    </c15:dlblFTEntry>
                  </c15:dlblFieldTable>
                  <c15:showDataLabelsRange val="0"/>
                </c:ext>
                <c:ext xmlns:c16="http://schemas.microsoft.com/office/drawing/2014/chart" uri="{C3380CC4-5D6E-409C-BE32-E72D297353CC}">
                  <c16:uniqueId val="{00000019-52A9-4656-9F24-31437E52843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{A0A31ADE-A019-4A25-AB95-566C407FE2ED}</c15:txfldGUID>
                      <c15:f>Diagramm!$K$49</c15:f>
                      <c15:dlblFieldTableCache>
                        <c:ptCount val="1"/>
                      </c15:dlblFieldTableCache>
                    </c15:dlblFTEntry>
                  </c15:dlblFieldTable>
                  <c15:showDataLabelsRange val="0"/>
                </c:ext>
                <c:ext xmlns:c16="http://schemas.microsoft.com/office/drawing/2014/chart" uri="{C3380CC4-5D6E-409C-BE32-E72D297353CC}">
                  <c16:uniqueId val="{0000001A-52A9-4656-9F24-31437E52843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{1F0C741E-6E89-4AF1-BC41-E5C518919892}</c15:txfldGUID>
                      <c15:f>Diagramm!$K$50</c15:f>
                      <c15:dlblFieldTableCache>
                        <c:ptCount val="1"/>
                      </c15:dlblFieldTableCache>
                    </c15:dlblFTEntry>
                  </c15:dlblFieldTable>
                  <c15:showDataLabelsRange val="0"/>
                </c:ext>
                <c:ext xmlns:c16="http://schemas.microsoft.com/office/drawing/2014/chart" uri="{C3380CC4-5D6E-409C-BE32-E72D297353CC}">
                  <c16:uniqueId val="{0000001B-52A9-4656-9F24-31437E52843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{E770EC4F-0587-4525-8F68-0458FC937503}</c15:txfldGUID>
                      <c15:f>Diagramm!$K$51</c15:f>
                      <c15:dlblFieldTableCache>
                        <c:ptCount val="1"/>
                      </c15:dlblFieldTableCache>
                    </c15:dlblFTEntry>
                  </c15:dlblFieldTable>
                  <c15:showDataLabelsRange val="0"/>
                </c:ext>
                <c:ext xmlns:c16="http://schemas.microsoft.com/office/drawing/2014/chart" uri="{C3380CC4-5D6E-409C-BE32-E72D297353CC}">
                  <c16:uniqueId val="{0000001C-52A9-4656-9F24-31437E52843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{0BA3742A-056C-45E9-9BC6-2C9DB71C0B77}</c15:txfldGUID>
                      <c15:f>Diagramm!$K$52</c15:f>
                      <c15:dlblFieldTableCache>
                        <c:ptCount val="1"/>
                      </c15:dlblFieldTableCache>
                    </c15:dlblFTEntry>
                  </c15:dlblFieldTable>
                  <c15:showDataLabelsRange val="0"/>
                </c:ext>
                <c:ext xmlns:c16="http://schemas.microsoft.com/office/drawing/2014/chart" uri="{C3380CC4-5D6E-409C-BE32-E72D297353CC}">
                  <c16:uniqueId val="{0000001D-52A9-4656-9F24-31437E52843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{A189684B-3AD7-4A56-9058-7553F179AED4}</c15:txfldGUID>
                      <c15:f>Diagramm!$K$53</c15:f>
                      <c15:dlblFieldTableCache>
                        <c:ptCount val="1"/>
                      </c15:dlblFieldTableCache>
                    </c15:dlblFTEntry>
                  </c15:dlblFieldTable>
                  <c15:showDataLabelsRange val="0"/>
                </c:ext>
                <c:ext xmlns:c16="http://schemas.microsoft.com/office/drawing/2014/chart" uri="{C3380CC4-5D6E-409C-BE32-E72D297353CC}">
                  <c16:uniqueId val="{0000001E-52A9-4656-9F24-31437E52843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{FBCB7DB5-1676-42A5-9918-2C190D6BA602}</c15:txfldGUID>
                      <c15:f>Diagramm!$K$54</c15:f>
                      <c15:dlblFieldTableCache>
                        <c:ptCount val="1"/>
                      </c15:dlblFieldTableCache>
                    </c15:dlblFTEntry>
                  </c15:dlblFieldTable>
                  <c15:showDataLabelsRange val="0"/>
                </c:ext>
                <c:ext xmlns:c16="http://schemas.microsoft.com/office/drawing/2014/chart" uri="{C3380CC4-5D6E-409C-BE32-E72D297353CC}">
                  <c16:uniqueId val="{0000001F-52A9-4656-9F24-31437E52843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{94F0C17E-2177-48E9-98E6-2FF0096BDBA7}</c15:txfldGUID>
                      <c15:f>Diagramm!$K$55</c15:f>
                      <c15:dlblFieldTableCache>
                        <c:ptCount val="1"/>
                      </c15:dlblFieldTableCache>
                    </c15:dlblFTEntry>
                  </c15:dlblFieldTable>
                  <c15:showDataLabelsRange val="0"/>
                </c:ext>
                <c:ext xmlns:c16="http://schemas.microsoft.com/office/drawing/2014/chart" uri="{C3380CC4-5D6E-409C-BE32-E72D297353CC}">
                  <c16:uniqueId val="{00000020-52A9-4656-9F24-31437E52843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{DC3FC7E9-FFA4-42A4-94CF-A2CCB7E6741C}</c15:txfldGUID>
                      <c15:f>Diagramm!$K$56</c15:f>
                      <c15:dlblFieldTableCache>
                        <c:ptCount val="1"/>
                      </c15:dlblFieldTableCache>
                    </c15:dlblFTEntry>
                  </c15:dlblFieldTable>
                  <c15:showDataLabelsRange val="0"/>
                </c:ext>
                <c:ext xmlns:c16="http://schemas.microsoft.com/office/drawing/2014/chart" uri="{C3380CC4-5D6E-409C-BE32-E72D297353CC}">
                  <c16:uniqueId val="{00000021-52A9-4656-9F24-31437E52843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{91D1B6A0-AFBE-499D-93BC-400D29052AF5}</c15:txfldGUID>
                      <c15:f>Diagramm!$K$57</c15:f>
                      <c15:dlblFieldTableCache>
                        <c:ptCount val="1"/>
                      </c15:dlblFieldTableCache>
                    </c15:dlblFTEntry>
                  </c15:dlblFieldTable>
                  <c15:showDataLabelsRange val="0"/>
                </c:ext>
                <c:ext xmlns:c16="http://schemas.microsoft.com/office/drawing/2014/chart" uri="{C3380CC4-5D6E-409C-BE32-E72D297353CC}">
                  <c16:uniqueId val="{00000022-52A9-4656-9F24-31437E52843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{76B132EC-F6A5-4CF4-BF20-3BF3CAE5E1F8}</c15:txfldGUID>
                      <c15:f>Diagramm!$K$58</c15:f>
                      <c15:dlblFieldTableCache>
                        <c:ptCount val="1"/>
                      </c15:dlblFieldTableCache>
                    </c15:dlblFTEntry>
                  </c15:dlblFieldTable>
                  <c15:showDataLabelsRange val="0"/>
                </c:ext>
                <c:ext xmlns:c16="http://schemas.microsoft.com/office/drawing/2014/chart" uri="{C3380CC4-5D6E-409C-BE32-E72D297353CC}">
                  <c16:uniqueId val="{00000023-52A9-4656-9F24-31437E52843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{D6CB1B03-64ED-46C7-804D-D8B64686B7B0}</c15:txfldGUID>
                      <c15:f>Diagramm!$K$59</c15:f>
                      <c15:dlblFieldTableCache>
                        <c:ptCount val="1"/>
                      </c15:dlblFieldTableCache>
                    </c15:dlblFTEntry>
                  </c15:dlblFieldTable>
                  <c15:showDataLabelsRange val="0"/>
                </c:ext>
                <c:ext xmlns:c16="http://schemas.microsoft.com/office/drawing/2014/chart" uri="{C3380CC4-5D6E-409C-BE32-E72D297353CC}">
                  <c16:uniqueId val="{00000024-52A9-4656-9F24-31437E52843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{30DFA11C-E075-4A21-9315-D981A6F32E53}</c15:txfldGUID>
                      <c15:f>Diagramm!$K$60</c15:f>
                      <c15:dlblFieldTableCache>
                        <c:ptCount val="1"/>
                      </c15:dlblFieldTableCache>
                    </c15:dlblFTEntry>
                  </c15:dlblFieldTable>
                  <c15:showDataLabelsRange val="0"/>
                </c:ext>
                <c:ext xmlns:c16="http://schemas.microsoft.com/office/drawing/2014/chart" uri="{C3380CC4-5D6E-409C-BE32-E72D297353CC}">
                  <c16:uniqueId val="{00000025-52A9-4656-9F24-31437E52843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{617A2001-C50E-4729-B02C-C1415EE6AD9B}</c15:txfldGUID>
                      <c15:f>Diagramm!$K$61</c15:f>
                      <c15:dlblFieldTableCache>
                        <c:ptCount val="1"/>
                      </c15:dlblFieldTableCache>
                    </c15:dlblFTEntry>
                  </c15:dlblFieldTable>
                  <c15:showDataLabelsRange val="0"/>
                </c:ext>
                <c:ext xmlns:c16="http://schemas.microsoft.com/office/drawing/2014/chart" uri="{C3380CC4-5D6E-409C-BE32-E72D297353CC}">
                  <c16:uniqueId val="{00000026-52A9-4656-9F24-31437E52843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{78AAB3B0-3EA2-46EA-8D84-AEAA70711C97}</c15:txfldGUID>
                      <c15:f>Diagramm!$K$62</c15:f>
                      <c15:dlblFieldTableCache>
                        <c:ptCount val="1"/>
                      </c15:dlblFieldTableCache>
                    </c15:dlblFTEntry>
                  </c15:dlblFieldTable>
                  <c15:showDataLabelsRange val="0"/>
                </c:ext>
                <c:ext xmlns:c16="http://schemas.microsoft.com/office/drawing/2014/chart" uri="{C3380CC4-5D6E-409C-BE32-E72D297353CC}">
                  <c16:uniqueId val="{00000027-52A9-4656-9F24-31437E52843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{C453B3DA-1E21-42A2-A603-910EF6CB7B3D}</c15:txfldGUID>
                      <c15:f>Diagramm!$K$63</c15:f>
                      <c15:dlblFieldTableCache>
                        <c:ptCount val="1"/>
                      </c15:dlblFieldTableCache>
                    </c15:dlblFTEntry>
                  </c15:dlblFieldTable>
                  <c15:showDataLabelsRange val="0"/>
                </c:ext>
                <c:ext xmlns:c16="http://schemas.microsoft.com/office/drawing/2014/chart" uri="{C3380CC4-5D6E-409C-BE32-E72D297353CC}">
                  <c16:uniqueId val="{00000028-52A9-4656-9F24-31437E52843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{79B164D0-C2C9-4B08-8C56-D19D5AC8545A}</c15:txfldGUID>
                      <c15:f>Diagramm!$K$64</c15:f>
                      <c15:dlblFieldTableCache>
                        <c:ptCount val="1"/>
                      </c15:dlblFieldTableCache>
                    </c15:dlblFTEntry>
                  </c15:dlblFieldTable>
                  <c15:showDataLabelsRange val="0"/>
                </c:ext>
                <c:ext xmlns:c16="http://schemas.microsoft.com/office/drawing/2014/chart" uri="{C3380CC4-5D6E-409C-BE32-E72D297353CC}">
                  <c16:uniqueId val="{00000029-52A9-4656-9F24-31437E52843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{E398942F-0524-4558-9389-C57AD1FBB7E7}</c15:txfldGUID>
                      <c15:f>Diagramm!$K$65</c15:f>
                      <c15:dlblFieldTableCache>
                        <c:ptCount val="1"/>
                      </c15:dlblFieldTableCache>
                    </c15:dlblFTEntry>
                  </c15:dlblFieldTable>
                  <c15:showDataLabelsRange val="0"/>
                </c:ext>
                <c:ext xmlns:c16="http://schemas.microsoft.com/office/drawing/2014/chart" uri="{C3380CC4-5D6E-409C-BE32-E72D297353CC}">
                  <c16:uniqueId val="{0000002A-52A9-4656-9F24-31437E52843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{FF1F465E-6573-45BE-9534-B33C891B7DE0}</c15:txfldGUID>
                      <c15:f>Diagramm!$K$66</c15:f>
                      <c15:dlblFieldTableCache>
                        <c:ptCount val="1"/>
                      </c15:dlblFieldTableCache>
                    </c15:dlblFTEntry>
                  </c15:dlblFieldTable>
                  <c15:showDataLabelsRange val="0"/>
                </c:ext>
                <c:ext xmlns:c16="http://schemas.microsoft.com/office/drawing/2014/chart" uri="{C3380CC4-5D6E-409C-BE32-E72D297353CC}">
                  <c16:uniqueId val="{0000002B-52A9-4656-9F24-31437E52843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{52B24F76-1ECA-469A-840E-A7AD24895BB8}</c15:txfldGUID>
                      <c15:f>Diagramm!$K$67</c15:f>
                      <c15:dlblFieldTableCache>
                        <c:ptCount val="1"/>
                      </c15:dlblFieldTableCache>
                    </c15:dlblFTEntry>
                  </c15:dlblFieldTable>
                  <c15:showDataLabelsRange val="0"/>
                </c:ext>
                <c:ext xmlns:c16="http://schemas.microsoft.com/office/drawing/2014/chart" uri="{C3380CC4-5D6E-409C-BE32-E72D297353CC}">
                  <c16:uniqueId val="{0000002C-52A9-4656-9F24-31437E52843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2A9-4656-9F24-31437E52843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{F7EF01DA-428C-489D-A79A-F77594D318A9}</c15:txfldGUID>
                      <c15:f>Diagramm!$J$46</c15:f>
                      <c15:dlblFieldTableCache>
                        <c:ptCount val="1"/>
                      </c15:dlblFieldTableCache>
                    </c15:dlblFTEntry>
                  </c15:dlblFieldTable>
                  <c15:showDataLabelsRange val="0"/>
                </c:ext>
                <c:ext xmlns:c16="http://schemas.microsoft.com/office/drawing/2014/chart" uri="{C3380CC4-5D6E-409C-BE32-E72D297353CC}">
                  <c16:uniqueId val="{0000002E-52A9-4656-9F24-31437E52843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{E1B334C0-A9E6-4C45-A6D4-577CB04A07AC}</c15:txfldGUID>
                      <c15:f>Diagramm!$J$47</c15:f>
                      <c15:dlblFieldTableCache>
                        <c:ptCount val="1"/>
                      </c15:dlblFieldTableCache>
                    </c15:dlblFTEntry>
                  </c15:dlblFieldTable>
                  <c15:showDataLabelsRange val="0"/>
                </c:ext>
                <c:ext xmlns:c16="http://schemas.microsoft.com/office/drawing/2014/chart" uri="{C3380CC4-5D6E-409C-BE32-E72D297353CC}">
                  <c16:uniqueId val="{0000002F-52A9-4656-9F24-31437E52843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{AE049DE5-71F3-4B5B-B6C0-E18EE296820A}</c15:txfldGUID>
                      <c15:f>Diagramm!$J$48</c15:f>
                      <c15:dlblFieldTableCache>
                        <c:ptCount val="1"/>
                      </c15:dlblFieldTableCache>
                    </c15:dlblFTEntry>
                  </c15:dlblFieldTable>
                  <c15:showDataLabelsRange val="0"/>
                </c:ext>
                <c:ext xmlns:c16="http://schemas.microsoft.com/office/drawing/2014/chart" uri="{C3380CC4-5D6E-409C-BE32-E72D297353CC}">
                  <c16:uniqueId val="{00000030-52A9-4656-9F24-31437E52843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{F5704657-7145-464E-AC13-103A2013BD4A}</c15:txfldGUID>
                      <c15:f>Diagramm!$J$49</c15:f>
                      <c15:dlblFieldTableCache>
                        <c:ptCount val="1"/>
                      </c15:dlblFieldTableCache>
                    </c15:dlblFTEntry>
                  </c15:dlblFieldTable>
                  <c15:showDataLabelsRange val="0"/>
                </c:ext>
                <c:ext xmlns:c16="http://schemas.microsoft.com/office/drawing/2014/chart" uri="{C3380CC4-5D6E-409C-BE32-E72D297353CC}">
                  <c16:uniqueId val="{00000031-52A9-4656-9F24-31437E52843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{AD9B3547-2D4B-4C61-9AB5-023446F3931E}</c15:txfldGUID>
                      <c15:f>Diagramm!$J$50</c15:f>
                      <c15:dlblFieldTableCache>
                        <c:ptCount val="1"/>
                      </c15:dlblFieldTableCache>
                    </c15:dlblFTEntry>
                  </c15:dlblFieldTable>
                  <c15:showDataLabelsRange val="0"/>
                </c:ext>
                <c:ext xmlns:c16="http://schemas.microsoft.com/office/drawing/2014/chart" uri="{C3380CC4-5D6E-409C-BE32-E72D297353CC}">
                  <c16:uniqueId val="{00000032-52A9-4656-9F24-31437E52843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{97B91FE6-951D-4BB1-9232-21B35A4E855D}</c15:txfldGUID>
                      <c15:f>Diagramm!$J$51</c15:f>
                      <c15:dlblFieldTableCache>
                        <c:ptCount val="1"/>
                      </c15:dlblFieldTableCache>
                    </c15:dlblFTEntry>
                  </c15:dlblFieldTable>
                  <c15:showDataLabelsRange val="0"/>
                </c:ext>
                <c:ext xmlns:c16="http://schemas.microsoft.com/office/drawing/2014/chart" uri="{C3380CC4-5D6E-409C-BE32-E72D297353CC}">
                  <c16:uniqueId val="{00000033-52A9-4656-9F24-31437E52843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{762B66D0-CEEA-4330-9E8C-5F675B9144A2}</c15:txfldGUID>
                      <c15:f>Diagramm!$J$52</c15:f>
                      <c15:dlblFieldTableCache>
                        <c:ptCount val="1"/>
                      </c15:dlblFieldTableCache>
                    </c15:dlblFTEntry>
                  </c15:dlblFieldTable>
                  <c15:showDataLabelsRange val="0"/>
                </c:ext>
                <c:ext xmlns:c16="http://schemas.microsoft.com/office/drawing/2014/chart" uri="{C3380CC4-5D6E-409C-BE32-E72D297353CC}">
                  <c16:uniqueId val="{00000034-52A9-4656-9F24-31437E52843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{7B2BCA1A-5490-402A-AD75-F59B77F33938}</c15:txfldGUID>
                      <c15:f>Diagramm!$J$53</c15:f>
                      <c15:dlblFieldTableCache>
                        <c:ptCount val="1"/>
                      </c15:dlblFieldTableCache>
                    </c15:dlblFTEntry>
                  </c15:dlblFieldTable>
                  <c15:showDataLabelsRange val="0"/>
                </c:ext>
                <c:ext xmlns:c16="http://schemas.microsoft.com/office/drawing/2014/chart" uri="{C3380CC4-5D6E-409C-BE32-E72D297353CC}">
                  <c16:uniqueId val="{00000035-52A9-4656-9F24-31437E52843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{5FD0F92A-8C01-4BE8-B21B-C7591A53E0AC}</c15:txfldGUID>
                      <c15:f>Diagramm!$J$54</c15:f>
                      <c15:dlblFieldTableCache>
                        <c:ptCount val="1"/>
                      </c15:dlblFieldTableCache>
                    </c15:dlblFTEntry>
                  </c15:dlblFieldTable>
                  <c15:showDataLabelsRange val="0"/>
                </c:ext>
                <c:ext xmlns:c16="http://schemas.microsoft.com/office/drawing/2014/chart" uri="{C3380CC4-5D6E-409C-BE32-E72D297353CC}">
                  <c16:uniqueId val="{00000036-52A9-4656-9F24-31437E52843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{D03E90C8-6D5A-44D7-BE0C-F06384120B0F}</c15:txfldGUID>
                      <c15:f>Diagramm!$J$55</c15:f>
                      <c15:dlblFieldTableCache>
                        <c:ptCount val="1"/>
                      </c15:dlblFieldTableCache>
                    </c15:dlblFTEntry>
                  </c15:dlblFieldTable>
                  <c15:showDataLabelsRange val="0"/>
                </c:ext>
                <c:ext xmlns:c16="http://schemas.microsoft.com/office/drawing/2014/chart" uri="{C3380CC4-5D6E-409C-BE32-E72D297353CC}">
                  <c16:uniqueId val="{00000037-52A9-4656-9F24-31437E52843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{90746AFA-6ED7-4B96-8B3A-8433BC5D8D53}</c15:txfldGUID>
                      <c15:f>Diagramm!$J$56</c15:f>
                      <c15:dlblFieldTableCache>
                        <c:ptCount val="1"/>
                      </c15:dlblFieldTableCache>
                    </c15:dlblFTEntry>
                  </c15:dlblFieldTable>
                  <c15:showDataLabelsRange val="0"/>
                </c:ext>
                <c:ext xmlns:c16="http://schemas.microsoft.com/office/drawing/2014/chart" uri="{C3380CC4-5D6E-409C-BE32-E72D297353CC}">
                  <c16:uniqueId val="{00000038-52A9-4656-9F24-31437E52843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{FCCB3003-348A-460C-90B4-0B430FFBF8C9}</c15:txfldGUID>
                      <c15:f>Diagramm!$J$57</c15:f>
                      <c15:dlblFieldTableCache>
                        <c:ptCount val="1"/>
                      </c15:dlblFieldTableCache>
                    </c15:dlblFTEntry>
                  </c15:dlblFieldTable>
                  <c15:showDataLabelsRange val="0"/>
                </c:ext>
                <c:ext xmlns:c16="http://schemas.microsoft.com/office/drawing/2014/chart" uri="{C3380CC4-5D6E-409C-BE32-E72D297353CC}">
                  <c16:uniqueId val="{00000039-52A9-4656-9F24-31437E52843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{74DBDA0A-B5F1-4BC2-B87A-C3CE7975B6D6}</c15:txfldGUID>
                      <c15:f>Diagramm!$J$58</c15:f>
                      <c15:dlblFieldTableCache>
                        <c:ptCount val="1"/>
                      </c15:dlblFieldTableCache>
                    </c15:dlblFTEntry>
                  </c15:dlblFieldTable>
                  <c15:showDataLabelsRange val="0"/>
                </c:ext>
                <c:ext xmlns:c16="http://schemas.microsoft.com/office/drawing/2014/chart" uri="{C3380CC4-5D6E-409C-BE32-E72D297353CC}">
                  <c16:uniqueId val="{0000003A-52A9-4656-9F24-31437E52843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{C4C2BB1C-7327-4019-9788-82B8EC1500C9}</c15:txfldGUID>
                      <c15:f>Diagramm!$J$59</c15:f>
                      <c15:dlblFieldTableCache>
                        <c:ptCount val="1"/>
                      </c15:dlblFieldTableCache>
                    </c15:dlblFTEntry>
                  </c15:dlblFieldTable>
                  <c15:showDataLabelsRange val="0"/>
                </c:ext>
                <c:ext xmlns:c16="http://schemas.microsoft.com/office/drawing/2014/chart" uri="{C3380CC4-5D6E-409C-BE32-E72D297353CC}">
                  <c16:uniqueId val="{0000003B-52A9-4656-9F24-31437E52843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{3F7C05E6-7EFF-41A9-8F1F-BB0BCACCA89A}</c15:txfldGUID>
                      <c15:f>Diagramm!$J$60</c15:f>
                      <c15:dlblFieldTableCache>
                        <c:ptCount val="1"/>
                      </c15:dlblFieldTableCache>
                    </c15:dlblFTEntry>
                  </c15:dlblFieldTable>
                  <c15:showDataLabelsRange val="0"/>
                </c:ext>
                <c:ext xmlns:c16="http://schemas.microsoft.com/office/drawing/2014/chart" uri="{C3380CC4-5D6E-409C-BE32-E72D297353CC}">
                  <c16:uniqueId val="{0000003C-52A9-4656-9F24-31437E52843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{02DD0B88-E3D9-4B8E-8C56-E63BD0404DCE}</c15:txfldGUID>
                      <c15:f>Diagramm!$J$61</c15:f>
                      <c15:dlblFieldTableCache>
                        <c:ptCount val="1"/>
                      </c15:dlblFieldTableCache>
                    </c15:dlblFTEntry>
                  </c15:dlblFieldTable>
                  <c15:showDataLabelsRange val="0"/>
                </c:ext>
                <c:ext xmlns:c16="http://schemas.microsoft.com/office/drawing/2014/chart" uri="{C3380CC4-5D6E-409C-BE32-E72D297353CC}">
                  <c16:uniqueId val="{0000003D-52A9-4656-9F24-31437E52843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{1E3EFE80-E767-4C5C-80B2-5C1A913F057B}</c15:txfldGUID>
                      <c15:f>Diagramm!$J$62</c15:f>
                      <c15:dlblFieldTableCache>
                        <c:ptCount val="1"/>
                      </c15:dlblFieldTableCache>
                    </c15:dlblFTEntry>
                  </c15:dlblFieldTable>
                  <c15:showDataLabelsRange val="0"/>
                </c:ext>
                <c:ext xmlns:c16="http://schemas.microsoft.com/office/drawing/2014/chart" uri="{C3380CC4-5D6E-409C-BE32-E72D297353CC}">
                  <c16:uniqueId val="{0000003E-52A9-4656-9F24-31437E52843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{8BAC9978-DCA9-4FEE-9F47-E3C439E4E2DE}</c15:txfldGUID>
                      <c15:f>Diagramm!$J$63</c15:f>
                      <c15:dlblFieldTableCache>
                        <c:ptCount val="1"/>
                      </c15:dlblFieldTableCache>
                    </c15:dlblFTEntry>
                  </c15:dlblFieldTable>
                  <c15:showDataLabelsRange val="0"/>
                </c:ext>
                <c:ext xmlns:c16="http://schemas.microsoft.com/office/drawing/2014/chart" uri="{C3380CC4-5D6E-409C-BE32-E72D297353CC}">
                  <c16:uniqueId val="{0000003F-52A9-4656-9F24-31437E52843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{49A69793-42B7-452C-88C1-CF6B761B8335}</c15:txfldGUID>
                      <c15:f>Diagramm!$J$64</c15:f>
                      <c15:dlblFieldTableCache>
                        <c:ptCount val="1"/>
                      </c15:dlblFieldTableCache>
                    </c15:dlblFTEntry>
                  </c15:dlblFieldTable>
                  <c15:showDataLabelsRange val="0"/>
                </c:ext>
                <c:ext xmlns:c16="http://schemas.microsoft.com/office/drawing/2014/chart" uri="{C3380CC4-5D6E-409C-BE32-E72D297353CC}">
                  <c16:uniqueId val="{00000040-52A9-4656-9F24-31437E52843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{F2A94253-59E7-4DFF-84C3-1D5C92A0C55A}</c15:txfldGUID>
                      <c15:f>Diagramm!$J$65</c15:f>
                      <c15:dlblFieldTableCache>
                        <c:ptCount val="1"/>
                      </c15:dlblFieldTableCache>
                    </c15:dlblFTEntry>
                  </c15:dlblFieldTable>
                  <c15:showDataLabelsRange val="0"/>
                </c:ext>
                <c:ext xmlns:c16="http://schemas.microsoft.com/office/drawing/2014/chart" uri="{C3380CC4-5D6E-409C-BE32-E72D297353CC}">
                  <c16:uniqueId val="{00000041-52A9-4656-9F24-31437E52843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{4DD72FE0-72E5-49EF-BD75-CE1C44C43FC4}</c15:txfldGUID>
                      <c15:f>Diagramm!$J$66</c15:f>
                      <c15:dlblFieldTableCache>
                        <c:ptCount val="1"/>
                      </c15:dlblFieldTableCache>
                    </c15:dlblFTEntry>
                  </c15:dlblFieldTable>
                  <c15:showDataLabelsRange val="0"/>
                </c:ext>
                <c:ext xmlns:c16="http://schemas.microsoft.com/office/drawing/2014/chart" uri="{C3380CC4-5D6E-409C-BE32-E72D297353CC}">
                  <c16:uniqueId val="{00000042-52A9-4656-9F24-31437E52843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{4AF6CD00-A9C7-4295-8018-CD16140C3F00}</c15:txfldGUID>
                      <c15:f>Diagramm!$J$67</c15:f>
                      <c15:dlblFieldTableCache>
                        <c:ptCount val="1"/>
                      </c15:dlblFieldTableCache>
                    </c15:dlblFTEntry>
                  </c15:dlblFieldTable>
                  <c15:showDataLabelsRange val="0"/>
                </c:ext>
                <c:ext xmlns:c16="http://schemas.microsoft.com/office/drawing/2014/chart" uri="{C3380CC4-5D6E-409C-BE32-E72D297353CC}">
                  <c16:uniqueId val="{00000043-52A9-4656-9F24-31437E52843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2A9-4656-9F24-31437E52843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98A-46DB-A037-88B611B4A51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8A-46DB-A037-88B611B4A51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98A-46DB-A037-88B611B4A51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8A-46DB-A037-88B611B4A51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8A-46DB-A037-88B611B4A51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8A-46DB-A037-88B611B4A51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98A-46DB-A037-88B611B4A51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98A-46DB-A037-88B611B4A51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98A-46DB-A037-88B611B4A51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98A-46DB-A037-88B611B4A51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98A-46DB-A037-88B611B4A51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98A-46DB-A037-88B611B4A51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98A-46DB-A037-88B611B4A51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98A-46DB-A037-88B611B4A51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98A-46DB-A037-88B611B4A51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98A-46DB-A037-88B611B4A51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98A-46DB-A037-88B611B4A51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98A-46DB-A037-88B611B4A51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98A-46DB-A037-88B611B4A51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98A-46DB-A037-88B611B4A51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98A-46DB-A037-88B611B4A51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98A-46DB-A037-88B611B4A51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98A-46DB-A037-88B611B4A51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98A-46DB-A037-88B611B4A51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98A-46DB-A037-88B611B4A51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98A-46DB-A037-88B611B4A51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98A-46DB-A037-88B611B4A51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98A-46DB-A037-88B611B4A51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98A-46DB-A037-88B611B4A51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98A-46DB-A037-88B611B4A51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98A-46DB-A037-88B611B4A51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98A-46DB-A037-88B611B4A51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98A-46DB-A037-88B611B4A51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98A-46DB-A037-88B611B4A51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98A-46DB-A037-88B611B4A51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98A-46DB-A037-88B611B4A51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98A-46DB-A037-88B611B4A51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98A-46DB-A037-88B611B4A51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98A-46DB-A037-88B611B4A51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98A-46DB-A037-88B611B4A51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98A-46DB-A037-88B611B4A51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98A-46DB-A037-88B611B4A51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98A-46DB-A037-88B611B4A51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98A-46DB-A037-88B611B4A51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98A-46DB-A037-88B611B4A51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98A-46DB-A037-88B611B4A51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98A-46DB-A037-88B611B4A51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98A-46DB-A037-88B611B4A51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98A-46DB-A037-88B611B4A51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98A-46DB-A037-88B611B4A51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98A-46DB-A037-88B611B4A51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98A-46DB-A037-88B611B4A51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98A-46DB-A037-88B611B4A51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98A-46DB-A037-88B611B4A51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98A-46DB-A037-88B611B4A51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98A-46DB-A037-88B611B4A51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98A-46DB-A037-88B611B4A51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98A-46DB-A037-88B611B4A51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98A-46DB-A037-88B611B4A51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98A-46DB-A037-88B611B4A51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98A-46DB-A037-88B611B4A51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98A-46DB-A037-88B611B4A51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98A-46DB-A037-88B611B4A51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98A-46DB-A037-88B611B4A51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98A-46DB-A037-88B611B4A51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98A-46DB-A037-88B611B4A51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98A-46DB-A037-88B611B4A51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98A-46DB-A037-88B611B4A51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98A-46DB-A037-88B611B4A51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100.33266799733866</c:v>
                </c:pt>
                <c:pt idx="2">
                  <c:v>100.82335329341316</c:v>
                </c:pt>
                <c:pt idx="3">
                  <c:v>99.118429807052564</c:v>
                </c:pt>
                <c:pt idx="4">
                  <c:v>98.802395209580837</c:v>
                </c:pt>
                <c:pt idx="5">
                  <c:v>99.708915502328679</c:v>
                </c:pt>
                <c:pt idx="6">
                  <c:v>101.12275449101797</c:v>
                </c:pt>
                <c:pt idx="7">
                  <c:v>100.64038589487691</c:v>
                </c:pt>
                <c:pt idx="8">
                  <c:v>100.53226879574184</c:v>
                </c:pt>
                <c:pt idx="9">
                  <c:v>101.58017298735862</c:v>
                </c:pt>
                <c:pt idx="10">
                  <c:v>103.1686626746507</c:v>
                </c:pt>
                <c:pt idx="11">
                  <c:v>102.08749168330007</c:v>
                </c:pt>
                <c:pt idx="12">
                  <c:v>102.18729208250166</c:v>
                </c:pt>
                <c:pt idx="13">
                  <c:v>103.12707917498336</c:v>
                </c:pt>
                <c:pt idx="14">
                  <c:v>105.2478376580173</c:v>
                </c:pt>
                <c:pt idx="15">
                  <c:v>103.65934797072522</c:v>
                </c:pt>
                <c:pt idx="16">
                  <c:v>103.56786427145708</c:v>
                </c:pt>
                <c:pt idx="17">
                  <c:v>102.37025948103793</c:v>
                </c:pt>
                <c:pt idx="18">
                  <c:v>103.49301397205588</c:v>
                </c:pt>
                <c:pt idx="19">
                  <c:v>102.0791749833666</c:v>
                </c:pt>
                <c:pt idx="20">
                  <c:v>104.64071856287424</c:v>
                </c:pt>
                <c:pt idx="21">
                  <c:v>103.77578176979374</c:v>
                </c:pt>
                <c:pt idx="22">
                  <c:v>105.59713905522288</c:v>
                </c:pt>
                <c:pt idx="23">
                  <c:v>104.89021956087825</c:v>
                </c:pt>
                <c:pt idx="24">
                  <c:v>102.8443113772455</c:v>
                </c:pt>
              </c:numCache>
            </c:numRef>
          </c:val>
          <c:smooth val="0"/>
          <c:extLst>
            <c:ext xmlns:c16="http://schemas.microsoft.com/office/drawing/2014/chart" uri="{C3380CC4-5D6E-409C-BE32-E72D297353CC}">
              <c16:uniqueId val="{00000000-0D25-4848-9205-C0BCB30B3BD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100.44642857142858</c:v>
                </c:pt>
                <c:pt idx="2">
                  <c:v>105.28273809523809</c:v>
                </c:pt>
                <c:pt idx="3">
                  <c:v>102.97619047619047</c:v>
                </c:pt>
                <c:pt idx="4">
                  <c:v>101.63690476190477</c:v>
                </c:pt>
                <c:pt idx="5">
                  <c:v>101.5625</c:v>
                </c:pt>
                <c:pt idx="6">
                  <c:v>102.82738095238095</c:v>
                </c:pt>
                <c:pt idx="7">
                  <c:v>101.48809523809523</c:v>
                </c:pt>
                <c:pt idx="8">
                  <c:v>101.26488095238095</c:v>
                </c:pt>
                <c:pt idx="9">
                  <c:v>101.78571428571428</c:v>
                </c:pt>
                <c:pt idx="10">
                  <c:v>105.80357142857142</c:v>
                </c:pt>
                <c:pt idx="11">
                  <c:v>104.31547619047619</c:v>
                </c:pt>
                <c:pt idx="12">
                  <c:v>102.45535714285714</c:v>
                </c:pt>
                <c:pt idx="13">
                  <c:v>106.10119047619047</c:v>
                </c:pt>
                <c:pt idx="14">
                  <c:v>109.44940476190477</c:v>
                </c:pt>
                <c:pt idx="15">
                  <c:v>108.11011904761905</c:v>
                </c:pt>
                <c:pt idx="16">
                  <c:v>110.78869047619047</c:v>
                </c:pt>
                <c:pt idx="17">
                  <c:v>113.98809523809523</c:v>
                </c:pt>
                <c:pt idx="18">
                  <c:v>118.89880952380953</c:v>
                </c:pt>
                <c:pt idx="19">
                  <c:v>115.625</c:v>
                </c:pt>
                <c:pt idx="20">
                  <c:v>116.51785714285714</c:v>
                </c:pt>
                <c:pt idx="21">
                  <c:v>118.82440476190477</c:v>
                </c:pt>
                <c:pt idx="22">
                  <c:v>121.13095238095238</c:v>
                </c:pt>
                <c:pt idx="23">
                  <c:v>120.68452380952381</c:v>
                </c:pt>
                <c:pt idx="24">
                  <c:v>108.70535714285714</c:v>
                </c:pt>
              </c:numCache>
            </c:numRef>
          </c:val>
          <c:smooth val="0"/>
          <c:extLst>
            <c:ext xmlns:c16="http://schemas.microsoft.com/office/drawing/2014/chart" uri="{C3380CC4-5D6E-409C-BE32-E72D297353CC}">
              <c16:uniqueId val="{00000001-0D25-4848-9205-C0BCB30B3BD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102.78080697928027</c:v>
                </c:pt>
                <c:pt idx="2">
                  <c:v>99.945474372955289</c:v>
                </c:pt>
                <c:pt idx="3">
                  <c:v>98.255179934569242</c:v>
                </c:pt>
                <c:pt idx="4">
                  <c:v>95.28353326063251</c:v>
                </c:pt>
                <c:pt idx="5">
                  <c:v>96.319520174482008</c:v>
                </c:pt>
                <c:pt idx="6">
                  <c:v>94.901853871319517</c:v>
                </c:pt>
                <c:pt idx="7">
                  <c:v>94.465648854961842</c:v>
                </c:pt>
                <c:pt idx="8">
                  <c:v>94.13849509269356</c:v>
                </c:pt>
                <c:pt idx="9">
                  <c:v>96.701199563794987</c:v>
                </c:pt>
                <c:pt idx="10">
                  <c:v>95.719738276990185</c:v>
                </c:pt>
                <c:pt idx="11">
                  <c:v>95.556161395856051</c:v>
                </c:pt>
                <c:pt idx="12">
                  <c:v>95.583424209378407</c:v>
                </c:pt>
                <c:pt idx="13">
                  <c:v>97.464558342420943</c:v>
                </c:pt>
                <c:pt idx="14">
                  <c:v>94.983642311886584</c:v>
                </c:pt>
                <c:pt idx="15">
                  <c:v>92.36641221374046</c:v>
                </c:pt>
                <c:pt idx="16">
                  <c:v>92.36641221374046</c:v>
                </c:pt>
                <c:pt idx="17">
                  <c:v>94.329334787350049</c:v>
                </c:pt>
                <c:pt idx="18">
                  <c:v>92.584514721919291</c:v>
                </c:pt>
                <c:pt idx="19">
                  <c:v>90.212649945474382</c:v>
                </c:pt>
                <c:pt idx="20">
                  <c:v>90.403489640130857</c:v>
                </c:pt>
                <c:pt idx="21">
                  <c:v>92.611777535441647</c:v>
                </c:pt>
                <c:pt idx="22">
                  <c:v>88.604143947655402</c:v>
                </c:pt>
                <c:pt idx="23">
                  <c:v>88.495092693565979</c:v>
                </c:pt>
                <c:pt idx="24">
                  <c:v>85.059978189749188</c:v>
                </c:pt>
              </c:numCache>
            </c:numRef>
          </c:val>
          <c:smooth val="0"/>
          <c:extLst>
            <c:ext xmlns:c16="http://schemas.microsoft.com/office/drawing/2014/chart" uri="{C3380CC4-5D6E-409C-BE32-E72D297353CC}">
              <c16:uniqueId val="{00000002-0D25-4848-9205-C0BCB30B3BD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D25-4848-9205-C0BCB30B3BD8}"/>
                </c:ext>
              </c:extLst>
            </c:dLbl>
            <c:dLbl>
              <c:idx val="1"/>
              <c:delete val="1"/>
              <c:extLst>
                <c:ext xmlns:c15="http://schemas.microsoft.com/office/drawing/2012/chart" uri="{CE6537A1-D6FC-4f65-9D91-7224C49458BB}"/>
                <c:ext xmlns:c16="http://schemas.microsoft.com/office/drawing/2014/chart" uri="{C3380CC4-5D6E-409C-BE32-E72D297353CC}">
                  <c16:uniqueId val="{00000004-0D25-4848-9205-C0BCB30B3BD8}"/>
                </c:ext>
              </c:extLst>
            </c:dLbl>
            <c:dLbl>
              <c:idx val="2"/>
              <c:delete val="1"/>
              <c:extLst>
                <c:ext xmlns:c15="http://schemas.microsoft.com/office/drawing/2012/chart" uri="{CE6537A1-D6FC-4f65-9D91-7224C49458BB}"/>
                <c:ext xmlns:c16="http://schemas.microsoft.com/office/drawing/2014/chart" uri="{C3380CC4-5D6E-409C-BE32-E72D297353CC}">
                  <c16:uniqueId val="{00000005-0D25-4848-9205-C0BCB30B3BD8}"/>
                </c:ext>
              </c:extLst>
            </c:dLbl>
            <c:dLbl>
              <c:idx val="3"/>
              <c:delete val="1"/>
              <c:extLst>
                <c:ext xmlns:c15="http://schemas.microsoft.com/office/drawing/2012/chart" uri="{CE6537A1-D6FC-4f65-9D91-7224C49458BB}"/>
                <c:ext xmlns:c16="http://schemas.microsoft.com/office/drawing/2014/chart" uri="{C3380CC4-5D6E-409C-BE32-E72D297353CC}">
                  <c16:uniqueId val="{00000006-0D25-4848-9205-C0BCB30B3BD8}"/>
                </c:ext>
              </c:extLst>
            </c:dLbl>
            <c:dLbl>
              <c:idx val="4"/>
              <c:delete val="1"/>
              <c:extLst>
                <c:ext xmlns:c15="http://schemas.microsoft.com/office/drawing/2012/chart" uri="{CE6537A1-D6FC-4f65-9D91-7224C49458BB}"/>
                <c:ext xmlns:c16="http://schemas.microsoft.com/office/drawing/2014/chart" uri="{C3380CC4-5D6E-409C-BE32-E72D297353CC}">
                  <c16:uniqueId val="{00000007-0D25-4848-9205-C0BCB30B3BD8}"/>
                </c:ext>
              </c:extLst>
            </c:dLbl>
            <c:dLbl>
              <c:idx val="5"/>
              <c:delete val="1"/>
              <c:extLst>
                <c:ext xmlns:c15="http://schemas.microsoft.com/office/drawing/2012/chart" uri="{CE6537A1-D6FC-4f65-9D91-7224C49458BB}"/>
                <c:ext xmlns:c16="http://schemas.microsoft.com/office/drawing/2014/chart" uri="{C3380CC4-5D6E-409C-BE32-E72D297353CC}">
                  <c16:uniqueId val="{00000008-0D25-4848-9205-C0BCB30B3BD8}"/>
                </c:ext>
              </c:extLst>
            </c:dLbl>
            <c:dLbl>
              <c:idx val="6"/>
              <c:delete val="1"/>
              <c:extLst>
                <c:ext xmlns:c15="http://schemas.microsoft.com/office/drawing/2012/chart" uri="{CE6537A1-D6FC-4f65-9D91-7224C49458BB}"/>
                <c:ext xmlns:c16="http://schemas.microsoft.com/office/drawing/2014/chart" uri="{C3380CC4-5D6E-409C-BE32-E72D297353CC}">
                  <c16:uniqueId val="{00000009-0D25-4848-9205-C0BCB30B3BD8}"/>
                </c:ext>
              </c:extLst>
            </c:dLbl>
            <c:dLbl>
              <c:idx val="7"/>
              <c:delete val="1"/>
              <c:extLst>
                <c:ext xmlns:c15="http://schemas.microsoft.com/office/drawing/2012/chart" uri="{CE6537A1-D6FC-4f65-9D91-7224C49458BB}"/>
                <c:ext xmlns:c16="http://schemas.microsoft.com/office/drawing/2014/chart" uri="{C3380CC4-5D6E-409C-BE32-E72D297353CC}">
                  <c16:uniqueId val="{0000000A-0D25-4848-9205-C0BCB30B3BD8}"/>
                </c:ext>
              </c:extLst>
            </c:dLbl>
            <c:dLbl>
              <c:idx val="8"/>
              <c:delete val="1"/>
              <c:extLst>
                <c:ext xmlns:c15="http://schemas.microsoft.com/office/drawing/2012/chart" uri="{CE6537A1-D6FC-4f65-9D91-7224C49458BB}"/>
                <c:ext xmlns:c16="http://schemas.microsoft.com/office/drawing/2014/chart" uri="{C3380CC4-5D6E-409C-BE32-E72D297353CC}">
                  <c16:uniqueId val="{0000000B-0D25-4848-9205-C0BCB30B3BD8}"/>
                </c:ext>
              </c:extLst>
            </c:dLbl>
            <c:dLbl>
              <c:idx val="9"/>
              <c:delete val="1"/>
              <c:extLst>
                <c:ext xmlns:c15="http://schemas.microsoft.com/office/drawing/2012/chart" uri="{CE6537A1-D6FC-4f65-9D91-7224C49458BB}"/>
                <c:ext xmlns:c16="http://schemas.microsoft.com/office/drawing/2014/chart" uri="{C3380CC4-5D6E-409C-BE32-E72D297353CC}">
                  <c16:uniqueId val="{0000000C-0D25-4848-9205-C0BCB30B3BD8}"/>
                </c:ext>
              </c:extLst>
            </c:dLbl>
            <c:dLbl>
              <c:idx val="10"/>
              <c:delete val="1"/>
              <c:extLst>
                <c:ext xmlns:c15="http://schemas.microsoft.com/office/drawing/2012/chart" uri="{CE6537A1-D6FC-4f65-9D91-7224C49458BB}"/>
                <c:ext xmlns:c16="http://schemas.microsoft.com/office/drawing/2014/chart" uri="{C3380CC4-5D6E-409C-BE32-E72D297353CC}">
                  <c16:uniqueId val="{0000000D-0D25-4848-9205-C0BCB30B3BD8}"/>
                </c:ext>
              </c:extLst>
            </c:dLbl>
            <c:dLbl>
              <c:idx val="11"/>
              <c:delete val="1"/>
              <c:extLst>
                <c:ext xmlns:c15="http://schemas.microsoft.com/office/drawing/2012/chart" uri="{CE6537A1-D6FC-4f65-9D91-7224C49458BB}"/>
                <c:ext xmlns:c16="http://schemas.microsoft.com/office/drawing/2014/chart" uri="{C3380CC4-5D6E-409C-BE32-E72D297353CC}">
                  <c16:uniqueId val="{0000000E-0D25-4848-9205-C0BCB30B3BD8}"/>
                </c:ext>
              </c:extLst>
            </c:dLbl>
            <c:dLbl>
              <c:idx val="12"/>
              <c:delete val="1"/>
              <c:extLst>
                <c:ext xmlns:c15="http://schemas.microsoft.com/office/drawing/2012/chart" uri="{CE6537A1-D6FC-4f65-9D91-7224C49458BB}"/>
                <c:ext xmlns:c16="http://schemas.microsoft.com/office/drawing/2014/chart" uri="{C3380CC4-5D6E-409C-BE32-E72D297353CC}">
                  <c16:uniqueId val="{0000000F-0D25-4848-9205-C0BCB30B3BD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D25-4848-9205-C0BCB30B3BD8}"/>
                </c:ext>
              </c:extLst>
            </c:dLbl>
            <c:dLbl>
              <c:idx val="14"/>
              <c:delete val="1"/>
              <c:extLst>
                <c:ext xmlns:c15="http://schemas.microsoft.com/office/drawing/2012/chart" uri="{CE6537A1-D6FC-4f65-9D91-7224C49458BB}"/>
                <c:ext xmlns:c16="http://schemas.microsoft.com/office/drawing/2014/chart" uri="{C3380CC4-5D6E-409C-BE32-E72D297353CC}">
                  <c16:uniqueId val="{00000011-0D25-4848-9205-C0BCB30B3BD8}"/>
                </c:ext>
              </c:extLst>
            </c:dLbl>
            <c:dLbl>
              <c:idx val="15"/>
              <c:delete val="1"/>
              <c:extLst>
                <c:ext xmlns:c15="http://schemas.microsoft.com/office/drawing/2012/chart" uri="{CE6537A1-D6FC-4f65-9D91-7224C49458BB}"/>
                <c:ext xmlns:c16="http://schemas.microsoft.com/office/drawing/2014/chart" uri="{C3380CC4-5D6E-409C-BE32-E72D297353CC}">
                  <c16:uniqueId val="{00000012-0D25-4848-9205-C0BCB30B3BD8}"/>
                </c:ext>
              </c:extLst>
            </c:dLbl>
            <c:dLbl>
              <c:idx val="16"/>
              <c:delete val="1"/>
              <c:extLst>
                <c:ext xmlns:c15="http://schemas.microsoft.com/office/drawing/2012/chart" uri="{CE6537A1-D6FC-4f65-9D91-7224C49458BB}"/>
                <c:ext xmlns:c16="http://schemas.microsoft.com/office/drawing/2014/chart" uri="{C3380CC4-5D6E-409C-BE32-E72D297353CC}">
                  <c16:uniqueId val="{00000013-0D25-4848-9205-C0BCB30B3BD8}"/>
                </c:ext>
              </c:extLst>
            </c:dLbl>
            <c:dLbl>
              <c:idx val="17"/>
              <c:delete val="1"/>
              <c:extLst>
                <c:ext xmlns:c15="http://schemas.microsoft.com/office/drawing/2012/chart" uri="{CE6537A1-D6FC-4f65-9D91-7224C49458BB}"/>
                <c:ext xmlns:c16="http://schemas.microsoft.com/office/drawing/2014/chart" uri="{C3380CC4-5D6E-409C-BE32-E72D297353CC}">
                  <c16:uniqueId val="{00000014-0D25-4848-9205-C0BCB30B3BD8}"/>
                </c:ext>
              </c:extLst>
            </c:dLbl>
            <c:dLbl>
              <c:idx val="18"/>
              <c:delete val="1"/>
              <c:extLst>
                <c:ext xmlns:c15="http://schemas.microsoft.com/office/drawing/2012/chart" uri="{CE6537A1-D6FC-4f65-9D91-7224C49458BB}"/>
                <c:ext xmlns:c16="http://schemas.microsoft.com/office/drawing/2014/chart" uri="{C3380CC4-5D6E-409C-BE32-E72D297353CC}">
                  <c16:uniqueId val="{00000015-0D25-4848-9205-C0BCB30B3BD8}"/>
                </c:ext>
              </c:extLst>
            </c:dLbl>
            <c:dLbl>
              <c:idx val="19"/>
              <c:delete val="1"/>
              <c:extLst>
                <c:ext xmlns:c15="http://schemas.microsoft.com/office/drawing/2012/chart" uri="{CE6537A1-D6FC-4f65-9D91-7224C49458BB}"/>
                <c:ext xmlns:c16="http://schemas.microsoft.com/office/drawing/2014/chart" uri="{C3380CC4-5D6E-409C-BE32-E72D297353CC}">
                  <c16:uniqueId val="{00000016-0D25-4848-9205-C0BCB30B3BD8}"/>
                </c:ext>
              </c:extLst>
            </c:dLbl>
            <c:dLbl>
              <c:idx val="20"/>
              <c:delete val="1"/>
              <c:extLst>
                <c:ext xmlns:c15="http://schemas.microsoft.com/office/drawing/2012/chart" uri="{CE6537A1-D6FC-4f65-9D91-7224C49458BB}"/>
                <c:ext xmlns:c16="http://schemas.microsoft.com/office/drawing/2014/chart" uri="{C3380CC4-5D6E-409C-BE32-E72D297353CC}">
                  <c16:uniqueId val="{00000017-0D25-4848-9205-C0BCB30B3BD8}"/>
                </c:ext>
              </c:extLst>
            </c:dLbl>
            <c:dLbl>
              <c:idx val="21"/>
              <c:delete val="1"/>
              <c:extLst>
                <c:ext xmlns:c15="http://schemas.microsoft.com/office/drawing/2012/chart" uri="{CE6537A1-D6FC-4f65-9D91-7224C49458BB}"/>
                <c:ext xmlns:c16="http://schemas.microsoft.com/office/drawing/2014/chart" uri="{C3380CC4-5D6E-409C-BE32-E72D297353CC}">
                  <c16:uniqueId val="{00000018-0D25-4848-9205-C0BCB30B3BD8}"/>
                </c:ext>
              </c:extLst>
            </c:dLbl>
            <c:dLbl>
              <c:idx val="22"/>
              <c:delete val="1"/>
              <c:extLst>
                <c:ext xmlns:c15="http://schemas.microsoft.com/office/drawing/2012/chart" uri="{CE6537A1-D6FC-4f65-9D91-7224C49458BB}"/>
                <c:ext xmlns:c16="http://schemas.microsoft.com/office/drawing/2014/chart" uri="{C3380CC4-5D6E-409C-BE32-E72D297353CC}">
                  <c16:uniqueId val="{00000019-0D25-4848-9205-C0BCB30B3BD8}"/>
                </c:ext>
              </c:extLst>
            </c:dLbl>
            <c:dLbl>
              <c:idx val="23"/>
              <c:delete val="1"/>
              <c:extLst>
                <c:ext xmlns:c15="http://schemas.microsoft.com/office/drawing/2012/chart" uri="{CE6537A1-D6FC-4f65-9D91-7224C49458BB}"/>
                <c:ext xmlns:c16="http://schemas.microsoft.com/office/drawing/2014/chart" uri="{C3380CC4-5D6E-409C-BE32-E72D297353CC}">
                  <c16:uniqueId val="{0000001A-0D25-4848-9205-C0BCB30B3BD8}"/>
                </c:ext>
              </c:extLst>
            </c:dLbl>
            <c:dLbl>
              <c:idx val="24"/>
              <c:delete val="1"/>
              <c:extLst>
                <c:ext xmlns:c15="http://schemas.microsoft.com/office/drawing/2012/chart" uri="{CE6537A1-D6FC-4f65-9D91-7224C49458BB}"/>
                <c:ext xmlns:c16="http://schemas.microsoft.com/office/drawing/2014/chart" uri="{C3380CC4-5D6E-409C-BE32-E72D297353CC}">
                  <c16:uniqueId val="{0000001B-0D25-4848-9205-C0BCB30B3BD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D25-4848-9205-C0BCB30B3BD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Kusel (07336)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12366</v>
      </c>
      <c r="F11" s="238">
        <v>12612</v>
      </c>
      <c r="G11" s="238">
        <v>12697</v>
      </c>
      <c r="H11" s="238">
        <v>12478</v>
      </c>
      <c r="I11" s="265">
        <v>12582</v>
      </c>
      <c r="J11" s="263">
        <v>-216</v>
      </c>
      <c r="K11" s="266">
        <v>-1.7167381974248928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17.354035257965389</v>
      </c>
      <c r="E13" s="115">
        <v>2146</v>
      </c>
      <c r="F13" s="114">
        <v>2267</v>
      </c>
      <c r="G13" s="114">
        <v>2324</v>
      </c>
      <c r="H13" s="114">
        <v>2377</v>
      </c>
      <c r="I13" s="140">
        <v>2393</v>
      </c>
      <c r="J13" s="115">
        <v>-247</v>
      </c>
      <c r="K13" s="116">
        <v>-10.321771834517342</v>
      </c>
    </row>
    <row r="14" spans="1:255" ht="14.1" customHeight="1" x14ac:dyDescent="0.2">
      <c r="A14" s="306" t="s">
        <v>230</v>
      </c>
      <c r="B14" s="307"/>
      <c r="C14" s="308"/>
      <c r="D14" s="113">
        <v>68.186964256833249</v>
      </c>
      <c r="E14" s="115">
        <v>8432</v>
      </c>
      <c r="F14" s="114">
        <v>8520</v>
      </c>
      <c r="G14" s="114">
        <v>8564</v>
      </c>
      <c r="H14" s="114">
        <v>8321</v>
      </c>
      <c r="I14" s="140">
        <v>8385</v>
      </c>
      <c r="J14" s="115">
        <v>47</v>
      </c>
      <c r="K14" s="116">
        <v>0.56052474657125817</v>
      </c>
    </row>
    <row r="15" spans="1:255" ht="14.1" customHeight="1" x14ac:dyDescent="0.2">
      <c r="A15" s="306" t="s">
        <v>231</v>
      </c>
      <c r="B15" s="307"/>
      <c r="C15" s="308"/>
      <c r="D15" s="113">
        <v>7.5529678149765482</v>
      </c>
      <c r="E15" s="115">
        <v>934</v>
      </c>
      <c r="F15" s="114">
        <v>966</v>
      </c>
      <c r="G15" s="114">
        <v>961</v>
      </c>
      <c r="H15" s="114">
        <v>923</v>
      </c>
      <c r="I15" s="140">
        <v>929</v>
      </c>
      <c r="J15" s="115">
        <v>5</v>
      </c>
      <c r="K15" s="116">
        <v>0.53821313240043056</v>
      </c>
    </row>
    <row r="16" spans="1:255" ht="14.1" customHeight="1" x14ac:dyDescent="0.2">
      <c r="A16" s="306" t="s">
        <v>232</v>
      </c>
      <c r="B16" s="307"/>
      <c r="C16" s="308"/>
      <c r="D16" s="113">
        <v>6.9060326702248096</v>
      </c>
      <c r="E16" s="115">
        <v>854</v>
      </c>
      <c r="F16" s="114">
        <v>859</v>
      </c>
      <c r="G16" s="114">
        <v>848</v>
      </c>
      <c r="H16" s="114">
        <v>857</v>
      </c>
      <c r="I16" s="140">
        <v>875</v>
      </c>
      <c r="J16" s="115">
        <v>-21</v>
      </c>
      <c r="K16" s="116">
        <v>-2.4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1.0755296781497654</v>
      </c>
      <c r="E18" s="115">
        <v>133</v>
      </c>
      <c r="F18" s="114">
        <v>131</v>
      </c>
      <c r="G18" s="114">
        <v>134</v>
      </c>
      <c r="H18" s="114">
        <v>139</v>
      </c>
      <c r="I18" s="140">
        <v>145</v>
      </c>
      <c r="J18" s="115">
        <v>-12</v>
      </c>
      <c r="K18" s="116">
        <v>-8.2758620689655178</v>
      </c>
    </row>
    <row r="19" spans="1:255" ht="14.1" customHeight="1" x14ac:dyDescent="0.2">
      <c r="A19" s="306" t="s">
        <v>235</v>
      </c>
      <c r="B19" s="307" t="s">
        <v>236</v>
      </c>
      <c r="C19" s="308"/>
      <c r="D19" s="113">
        <v>0.62267507682354839</v>
      </c>
      <c r="E19" s="115">
        <v>77</v>
      </c>
      <c r="F19" s="114">
        <v>77</v>
      </c>
      <c r="G19" s="114">
        <v>79</v>
      </c>
      <c r="H19" s="114">
        <v>83</v>
      </c>
      <c r="I19" s="140">
        <v>87</v>
      </c>
      <c r="J19" s="115">
        <v>-10</v>
      </c>
      <c r="K19" s="116">
        <v>-11.494252873563218</v>
      </c>
    </row>
    <row r="20" spans="1:255" ht="14.1" customHeight="1" x14ac:dyDescent="0.2">
      <c r="A20" s="306">
        <v>12</v>
      </c>
      <c r="B20" s="307" t="s">
        <v>237</v>
      </c>
      <c r="C20" s="308"/>
      <c r="D20" s="113">
        <v>1.0512696102215753</v>
      </c>
      <c r="E20" s="115">
        <v>130</v>
      </c>
      <c r="F20" s="114">
        <v>127</v>
      </c>
      <c r="G20" s="114">
        <v>137</v>
      </c>
      <c r="H20" s="114">
        <v>129</v>
      </c>
      <c r="I20" s="140">
        <v>117</v>
      </c>
      <c r="J20" s="115">
        <v>13</v>
      </c>
      <c r="K20" s="116">
        <v>11.111111111111111</v>
      </c>
    </row>
    <row r="21" spans="1:255" ht="14.1" customHeight="1" x14ac:dyDescent="0.2">
      <c r="A21" s="306">
        <v>21</v>
      </c>
      <c r="B21" s="307" t="s">
        <v>238</v>
      </c>
      <c r="C21" s="308"/>
      <c r="D21" s="113">
        <v>0.13747371825974447</v>
      </c>
      <c r="E21" s="115">
        <v>17</v>
      </c>
      <c r="F21" s="114">
        <v>17</v>
      </c>
      <c r="G21" s="114">
        <v>20</v>
      </c>
      <c r="H21" s="114">
        <v>22</v>
      </c>
      <c r="I21" s="140">
        <v>23</v>
      </c>
      <c r="J21" s="115">
        <v>-6</v>
      </c>
      <c r="K21" s="116">
        <v>-26.086956521739129</v>
      </c>
    </row>
    <row r="22" spans="1:255" ht="14.1" customHeight="1" x14ac:dyDescent="0.2">
      <c r="A22" s="306">
        <v>22</v>
      </c>
      <c r="B22" s="307" t="s">
        <v>239</v>
      </c>
      <c r="C22" s="308"/>
      <c r="D22" s="113">
        <v>2.2885330745592753</v>
      </c>
      <c r="E22" s="115">
        <v>283</v>
      </c>
      <c r="F22" s="114">
        <v>266</v>
      </c>
      <c r="G22" s="114">
        <v>282</v>
      </c>
      <c r="H22" s="114">
        <v>281</v>
      </c>
      <c r="I22" s="140">
        <v>271</v>
      </c>
      <c r="J22" s="115">
        <v>12</v>
      </c>
      <c r="K22" s="116">
        <v>4.4280442804428048</v>
      </c>
    </row>
    <row r="23" spans="1:255" ht="14.1" customHeight="1" x14ac:dyDescent="0.2">
      <c r="A23" s="306">
        <v>23</v>
      </c>
      <c r="B23" s="307" t="s">
        <v>240</v>
      </c>
      <c r="C23" s="308"/>
      <c r="D23" s="113">
        <v>0.71162865922691254</v>
      </c>
      <c r="E23" s="115">
        <v>88</v>
      </c>
      <c r="F23" s="114">
        <v>89</v>
      </c>
      <c r="G23" s="114">
        <v>89</v>
      </c>
      <c r="H23" s="114">
        <v>79</v>
      </c>
      <c r="I23" s="140">
        <v>78</v>
      </c>
      <c r="J23" s="115">
        <v>10</v>
      </c>
      <c r="K23" s="116">
        <v>12.820512820512821</v>
      </c>
    </row>
    <row r="24" spans="1:255" ht="14.1" customHeight="1" x14ac:dyDescent="0.2">
      <c r="A24" s="306">
        <v>24</v>
      </c>
      <c r="B24" s="307" t="s">
        <v>241</v>
      </c>
      <c r="C24" s="308"/>
      <c r="D24" s="113">
        <v>2.1429726669901341</v>
      </c>
      <c r="E24" s="115">
        <v>265</v>
      </c>
      <c r="F24" s="114">
        <v>305</v>
      </c>
      <c r="G24" s="114">
        <v>316</v>
      </c>
      <c r="H24" s="114">
        <v>326</v>
      </c>
      <c r="I24" s="140">
        <v>318</v>
      </c>
      <c r="J24" s="115">
        <v>-53</v>
      </c>
      <c r="K24" s="116">
        <v>-16.666666666666668</v>
      </c>
    </row>
    <row r="25" spans="1:255" ht="14.1" customHeight="1" x14ac:dyDescent="0.2">
      <c r="A25" s="306">
        <v>25</v>
      </c>
      <c r="B25" s="307" t="s">
        <v>242</v>
      </c>
      <c r="C25" s="308"/>
      <c r="D25" s="113">
        <v>3.3559760633996443</v>
      </c>
      <c r="E25" s="115">
        <v>415</v>
      </c>
      <c r="F25" s="114">
        <v>422</v>
      </c>
      <c r="G25" s="114">
        <v>423</v>
      </c>
      <c r="H25" s="114">
        <v>415</v>
      </c>
      <c r="I25" s="140">
        <v>422</v>
      </c>
      <c r="J25" s="115">
        <v>-7</v>
      </c>
      <c r="K25" s="116">
        <v>-1.6587677725118484</v>
      </c>
    </row>
    <row r="26" spans="1:255" ht="14.1" customHeight="1" x14ac:dyDescent="0.2">
      <c r="A26" s="306">
        <v>26</v>
      </c>
      <c r="B26" s="307" t="s">
        <v>243</v>
      </c>
      <c r="C26" s="308"/>
      <c r="D26" s="113">
        <v>2.8707747048358403</v>
      </c>
      <c r="E26" s="115">
        <v>355</v>
      </c>
      <c r="F26" s="114">
        <v>369</v>
      </c>
      <c r="G26" s="114">
        <v>380</v>
      </c>
      <c r="H26" s="114">
        <v>364</v>
      </c>
      <c r="I26" s="140">
        <v>371</v>
      </c>
      <c r="J26" s="115">
        <v>-16</v>
      </c>
      <c r="K26" s="116">
        <v>-4.3126684636118595</v>
      </c>
    </row>
    <row r="27" spans="1:255" ht="14.1" customHeight="1" x14ac:dyDescent="0.2">
      <c r="A27" s="306">
        <v>27</v>
      </c>
      <c r="B27" s="307" t="s">
        <v>244</v>
      </c>
      <c r="C27" s="308"/>
      <c r="D27" s="113">
        <v>1.7386382015202977</v>
      </c>
      <c r="E27" s="115">
        <v>215</v>
      </c>
      <c r="F27" s="114">
        <v>215</v>
      </c>
      <c r="G27" s="114">
        <v>215</v>
      </c>
      <c r="H27" s="114">
        <v>193</v>
      </c>
      <c r="I27" s="140">
        <v>196</v>
      </c>
      <c r="J27" s="115">
        <v>19</v>
      </c>
      <c r="K27" s="116">
        <v>9.6938775510204085</v>
      </c>
    </row>
    <row r="28" spans="1:255" ht="14.1" customHeight="1" x14ac:dyDescent="0.2">
      <c r="A28" s="306">
        <v>28</v>
      </c>
      <c r="B28" s="307" t="s">
        <v>245</v>
      </c>
      <c r="C28" s="308"/>
      <c r="D28" s="113">
        <v>2.6200873362445414</v>
      </c>
      <c r="E28" s="115">
        <v>324</v>
      </c>
      <c r="F28" s="114">
        <v>330</v>
      </c>
      <c r="G28" s="114">
        <v>328</v>
      </c>
      <c r="H28" s="114">
        <v>319</v>
      </c>
      <c r="I28" s="140">
        <v>321</v>
      </c>
      <c r="J28" s="115">
        <v>3</v>
      </c>
      <c r="K28" s="116">
        <v>0.93457943925233644</v>
      </c>
    </row>
    <row r="29" spans="1:255" ht="14.1" customHeight="1" x14ac:dyDescent="0.2">
      <c r="A29" s="306">
        <v>29</v>
      </c>
      <c r="B29" s="307" t="s">
        <v>246</v>
      </c>
      <c r="C29" s="308"/>
      <c r="D29" s="113">
        <v>3.032508491023775</v>
      </c>
      <c r="E29" s="115">
        <v>375</v>
      </c>
      <c r="F29" s="114">
        <v>383</v>
      </c>
      <c r="G29" s="114">
        <v>395</v>
      </c>
      <c r="H29" s="114">
        <v>390</v>
      </c>
      <c r="I29" s="140">
        <v>371</v>
      </c>
      <c r="J29" s="115">
        <v>4</v>
      </c>
      <c r="K29" s="116">
        <v>1.0781671159029649</v>
      </c>
    </row>
    <row r="30" spans="1:255" ht="14.1" customHeight="1" x14ac:dyDescent="0.2">
      <c r="A30" s="306" t="s">
        <v>247</v>
      </c>
      <c r="B30" s="307" t="s">
        <v>248</v>
      </c>
      <c r="C30" s="308"/>
      <c r="D30" s="113">
        <v>1.5364709687853793</v>
      </c>
      <c r="E30" s="115">
        <v>190</v>
      </c>
      <c r="F30" s="114">
        <v>192</v>
      </c>
      <c r="G30" s="114">
        <v>199</v>
      </c>
      <c r="H30" s="114" t="s">
        <v>513</v>
      </c>
      <c r="I30" s="140">
        <v>189</v>
      </c>
      <c r="J30" s="115">
        <v>1</v>
      </c>
      <c r="K30" s="116">
        <v>0.52910052910052907</v>
      </c>
    </row>
    <row r="31" spans="1:255" ht="14.1" customHeight="1" x14ac:dyDescent="0.2">
      <c r="A31" s="306" t="s">
        <v>249</v>
      </c>
      <c r="B31" s="307" t="s">
        <v>250</v>
      </c>
      <c r="C31" s="308"/>
      <c r="D31" s="113" t="s">
        <v>513</v>
      </c>
      <c r="E31" s="115" t="s">
        <v>513</v>
      </c>
      <c r="F31" s="114" t="s">
        <v>513</v>
      </c>
      <c r="G31" s="114" t="s">
        <v>513</v>
      </c>
      <c r="H31" s="114">
        <v>195</v>
      </c>
      <c r="I31" s="140" t="s">
        <v>513</v>
      </c>
      <c r="J31" s="115" t="s">
        <v>513</v>
      </c>
      <c r="K31" s="116" t="s">
        <v>513</v>
      </c>
    </row>
    <row r="32" spans="1:255" ht="14.1" customHeight="1" x14ac:dyDescent="0.2">
      <c r="A32" s="306">
        <v>31</v>
      </c>
      <c r="B32" s="307" t="s">
        <v>251</v>
      </c>
      <c r="C32" s="308"/>
      <c r="D32" s="113">
        <v>0.64693514475173863</v>
      </c>
      <c r="E32" s="115">
        <v>80</v>
      </c>
      <c r="F32" s="114">
        <v>81</v>
      </c>
      <c r="G32" s="114">
        <v>81</v>
      </c>
      <c r="H32" s="114">
        <v>78</v>
      </c>
      <c r="I32" s="140">
        <v>78</v>
      </c>
      <c r="J32" s="115">
        <v>2</v>
      </c>
      <c r="K32" s="116">
        <v>2.5641025641025643</v>
      </c>
    </row>
    <row r="33" spans="1:11" ht="14.1" customHeight="1" x14ac:dyDescent="0.2">
      <c r="A33" s="306">
        <v>32</v>
      </c>
      <c r="B33" s="307" t="s">
        <v>252</v>
      </c>
      <c r="C33" s="308"/>
      <c r="D33" s="113">
        <v>3.5015364709687855</v>
      </c>
      <c r="E33" s="115">
        <v>433</v>
      </c>
      <c r="F33" s="114">
        <v>434</v>
      </c>
      <c r="G33" s="114">
        <v>453</v>
      </c>
      <c r="H33" s="114">
        <v>459</v>
      </c>
      <c r="I33" s="140">
        <v>460</v>
      </c>
      <c r="J33" s="115">
        <v>-27</v>
      </c>
      <c r="K33" s="116">
        <v>-5.8695652173913047</v>
      </c>
    </row>
    <row r="34" spans="1:11" ht="14.1" customHeight="1" x14ac:dyDescent="0.2">
      <c r="A34" s="306">
        <v>33</v>
      </c>
      <c r="B34" s="307" t="s">
        <v>253</v>
      </c>
      <c r="C34" s="308"/>
      <c r="D34" s="113">
        <v>1.4151706291444284</v>
      </c>
      <c r="E34" s="115">
        <v>175</v>
      </c>
      <c r="F34" s="114">
        <v>183</v>
      </c>
      <c r="G34" s="114">
        <v>203</v>
      </c>
      <c r="H34" s="114">
        <v>194</v>
      </c>
      <c r="I34" s="140">
        <v>191</v>
      </c>
      <c r="J34" s="115">
        <v>-16</v>
      </c>
      <c r="K34" s="116">
        <v>-8.3769633507853403</v>
      </c>
    </row>
    <row r="35" spans="1:11" ht="14.1" customHeight="1" x14ac:dyDescent="0.2">
      <c r="A35" s="306">
        <v>34</v>
      </c>
      <c r="B35" s="307" t="s">
        <v>254</v>
      </c>
      <c r="C35" s="308"/>
      <c r="D35" s="113">
        <v>2.6847808507197155</v>
      </c>
      <c r="E35" s="115">
        <v>332</v>
      </c>
      <c r="F35" s="114">
        <v>332</v>
      </c>
      <c r="G35" s="114">
        <v>332</v>
      </c>
      <c r="H35" s="114">
        <v>315</v>
      </c>
      <c r="I35" s="140">
        <v>322</v>
      </c>
      <c r="J35" s="115">
        <v>10</v>
      </c>
      <c r="K35" s="116">
        <v>3.1055900621118013</v>
      </c>
    </row>
    <row r="36" spans="1:11" ht="14.1" customHeight="1" x14ac:dyDescent="0.2">
      <c r="A36" s="306">
        <v>41</v>
      </c>
      <c r="B36" s="307" t="s">
        <v>255</v>
      </c>
      <c r="C36" s="308"/>
      <c r="D36" s="113">
        <v>0.2506873685912987</v>
      </c>
      <c r="E36" s="115">
        <v>31</v>
      </c>
      <c r="F36" s="114">
        <v>29</v>
      </c>
      <c r="G36" s="114">
        <v>32</v>
      </c>
      <c r="H36" s="114">
        <v>33</v>
      </c>
      <c r="I36" s="140">
        <v>32</v>
      </c>
      <c r="J36" s="115">
        <v>-1</v>
      </c>
      <c r="K36" s="116">
        <v>-3.125</v>
      </c>
    </row>
    <row r="37" spans="1:11" ht="14.1" customHeight="1" x14ac:dyDescent="0.2">
      <c r="A37" s="306">
        <v>42</v>
      </c>
      <c r="B37" s="307" t="s">
        <v>256</v>
      </c>
      <c r="C37" s="308"/>
      <c r="D37" s="113">
        <v>0.10512696102215753</v>
      </c>
      <c r="E37" s="115">
        <v>13</v>
      </c>
      <c r="F37" s="114">
        <v>12</v>
      </c>
      <c r="G37" s="114">
        <v>12</v>
      </c>
      <c r="H37" s="114">
        <v>11</v>
      </c>
      <c r="I37" s="140">
        <v>11</v>
      </c>
      <c r="J37" s="115">
        <v>2</v>
      </c>
      <c r="K37" s="116">
        <v>18.181818181818183</v>
      </c>
    </row>
    <row r="38" spans="1:11" ht="14.1" customHeight="1" x14ac:dyDescent="0.2">
      <c r="A38" s="306">
        <v>43</v>
      </c>
      <c r="B38" s="307" t="s">
        <v>257</v>
      </c>
      <c r="C38" s="308"/>
      <c r="D38" s="113">
        <v>0.54180818372958106</v>
      </c>
      <c r="E38" s="115">
        <v>67</v>
      </c>
      <c r="F38" s="114">
        <v>66</v>
      </c>
      <c r="G38" s="114">
        <v>65</v>
      </c>
      <c r="H38" s="114">
        <v>65</v>
      </c>
      <c r="I38" s="140">
        <v>63</v>
      </c>
      <c r="J38" s="115">
        <v>4</v>
      </c>
      <c r="K38" s="116">
        <v>6.3492063492063489</v>
      </c>
    </row>
    <row r="39" spans="1:11" ht="14.1" customHeight="1" x14ac:dyDescent="0.2">
      <c r="A39" s="306">
        <v>51</v>
      </c>
      <c r="B39" s="307" t="s">
        <v>258</v>
      </c>
      <c r="C39" s="308"/>
      <c r="D39" s="113">
        <v>5.1593077793951156</v>
      </c>
      <c r="E39" s="115">
        <v>638</v>
      </c>
      <c r="F39" s="114">
        <v>658</v>
      </c>
      <c r="G39" s="114">
        <v>642</v>
      </c>
      <c r="H39" s="114">
        <v>663</v>
      </c>
      <c r="I39" s="140">
        <v>672</v>
      </c>
      <c r="J39" s="115">
        <v>-34</v>
      </c>
      <c r="K39" s="116">
        <v>-5.0595238095238093</v>
      </c>
    </row>
    <row r="40" spans="1:11" ht="14.1" customHeight="1" x14ac:dyDescent="0.2">
      <c r="A40" s="306" t="s">
        <v>259</v>
      </c>
      <c r="B40" s="307" t="s">
        <v>260</v>
      </c>
      <c r="C40" s="308"/>
      <c r="D40" s="113">
        <v>5.0056606825165781</v>
      </c>
      <c r="E40" s="115">
        <v>619</v>
      </c>
      <c r="F40" s="114">
        <v>639</v>
      </c>
      <c r="G40" s="114">
        <v>623</v>
      </c>
      <c r="H40" s="114">
        <v>644</v>
      </c>
      <c r="I40" s="140">
        <v>651</v>
      </c>
      <c r="J40" s="115">
        <v>-32</v>
      </c>
      <c r="K40" s="116">
        <v>-4.9155145929339481</v>
      </c>
    </row>
    <row r="41" spans="1:11" ht="14.1" customHeight="1" x14ac:dyDescent="0.2">
      <c r="A41" s="306"/>
      <c r="B41" s="307" t="s">
        <v>261</v>
      </c>
      <c r="C41" s="308"/>
      <c r="D41" s="113">
        <v>3.6470968785379267</v>
      </c>
      <c r="E41" s="115">
        <v>451</v>
      </c>
      <c r="F41" s="114">
        <v>472</v>
      </c>
      <c r="G41" s="114">
        <v>456</v>
      </c>
      <c r="H41" s="114">
        <v>482</v>
      </c>
      <c r="I41" s="140">
        <v>481</v>
      </c>
      <c r="J41" s="115">
        <v>-30</v>
      </c>
      <c r="K41" s="116">
        <v>-6.2370062370062369</v>
      </c>
    </row>
    <row r="42" spans="1:11" ht="14.1" customHeight="1" x14ac:dyDescent="0.2">
      <c r="A42" s="306">
        <v>52</v>
      </c>
      <c r="B42" s="307" t="s">
        <v>262</v>
      </c>
      <c r="C42" s="308"/>
      <c r="D42" s="113">
        <v>2.7575610545042859</v>
      </c>
      <c r="E42" s="115">
        <v>341</v>
      </c>
      <c r="F42" s="114">
        <v>323</v>
      </c>
      <c r="G42" s="114">
        <v>328</v>
      </c>
      <c r="H42" s="114">
        <v>314</v>
      </c>
      <c r="I42" s="140">
        <v>317</v>
      </c>
      <c r="J42" s="115">
        <v>24</v>
      </c>
      <c r="K42" s="116">
        <v>7.5709779179810726</v>
      </c>
    </row>
    <row r="43" spans="1:11" ht="14.1" customHeight="1" x14ac:dyDescent="0.2">
      <c r="A43" s="306" t="s">
        <v>263</v>
      </c>
      <c r="B43" s="307" t="s">
        <v>264</v>
      </c>
      <c r="C43" s="308"/>
      <c r="D43" s="113">
        <v>1.9246320556364225</v>
      </c>
      <c r="E43" s="115">
        <v>238</v>
      </c>
      <c r="F43" s="114">
        <v>226</v>
      </c>
      <c r="G43" s="114">
        <v>222</v>
      </c>
      <c r="H43" s="114">
        <v>222</v>
      </c>
      <c r="I43" s="140">
        <v>224</v>
      </c>
      <c r="J43" s="115">
        <v>14</v>
      </c>
      <c r="K43" s="116">
        <v>6.25</v>
      </c>
    </row>
    <row r="44" spans="1:11" ht="14.1" customHeight="1" x14ac:dyDescent="0.2">
      <c r="A44" s="306">
        <v>53</v>
      </c>
      <c r="B44" s="307" t="s">
        <v>265</v>
      </c>
      <c r="C44" s="308"/>
      <c r="D44" s="113">
        <v>0.88953582403364062</v>
      </c>
      <c r="E44" s="115">
        <v>110</v>
      </c>
      <c r="F44" s="114">
        <v>103</v>
      </c>
      <c r="G44" s="114">
        <v>104</v>
      </c>
      <c r="H44" s="114">
        <v>104</v>
      </c>
      <c r="I44" s="140">
        <v>102</v>
      </c>
      <c r="J44" s="115">
        <v>8</v>
      </c>
      <c r="K44" s="116">
        <v>7.8431372549019605</v>
      </c>
    </row>
    <row r="45" spans="1:11" ht="14.1" customHeight="1" x14ac:dyDescent="0.2">
      <c r="A45" s="306" t="s">
        <v>266</v>
      </c>
      <c r="B45" s="307" t="s">
        <v>267</v>
      </c>
      <c r="C45" s="308"/>
      <c r="D45" s="113">
        <v>0.64693514475173863</v>
      </c>
      <c r="E45" s="115">
        <v>80</v>
      </c>
      <c r="F45" s="114">
        <v>72</v>
      </c>
      <c r="G45" s="114">
        <v>72</v>
      </c>
      <c r="H45" s="114">
        <v>72</v>
      </c>
      <c r="I45" s="140">
        <v>70</v>
      </c>
      <c r="J45" s="115">
        <v>10</v>
      </c>
      <c r="K45" s="116">
        <v>14.285714285714286</v>
      </c>
    </row>
    <row r="46" spans="1:11" ht="14.1" customHeight="1" x14ac:dyDescent="0.2">
      <c r="A46" s="306">
        <v>54</v>
      </c>
      <c r="B46" s="307" t="s">
        <v>268</v>
      </c>
      <c r="C46" s="308"/>
      <c r="D46" s="113">
        <v>3.1133753841177421</v>
      </c>
      <c r="E46" s="115">
        <v>385</v>
      </c>
      <c r="F46" s="114">
        <v>506</v>
      </c>
      <c r="G46" s="114">
        <v>514</v>
      </c>
      <c r="H46" s="114">
        <v>525</v>
      </c>
      <c r="I46" s="140">
        <v>532</v>
      </c>
      <c r="J46" s="115">
        <v>-147</v>
      </c>
      <c r="K46" s="116">
        <v>-27.631578947368421</v>
      </c>
    </row>
    <row r="47" spans="1:11" ht="14.1" customHeight="1" x14ac:dyDescent="0.2">
      <c r="A47" s="306">
        <v>61</v>
      </c>
      <c r="B47" s="307" t="s">
        <v>269</v>
      </c>
      <c r="C47" s="308"/>
      <c r="D47" s="113">
        <v>1.3666504932880479</v>
      </c>
      <c r="E47" s="115">
        <v>169</v>
      </c>
      <c r="F47" s="114">
        <v>175</v>
      </c>
      <c r="G47" s="114">
        <v>178</v>
      </c>
      <c r="H47" s="114">
        <v>166</v>
      </c>
      <c r="I47" s="140">
        <v>169</v>
      </c>
      <c r="J47" s="115">
        <v>0</v>
      </c>
      <c r="K47" s="116">
        <v>0</v>
      </c>
    </row>
    <row r="48" spans="1:11" ht="14.1" customHeight="1" x14ac:dyDescent="0.2">
      <c r="A48" s="306">
        <v>62</v>
      </c>
      <c r="B48" s="307" t="s">
        <v>270</v>
      </c>
      <c r="C48" s="308"/>
      <c r="D48" s="113">
        <v>10.577389616690926</v>
      </c>
      <c r="E48" s="115">
        <v>1308</v>
      </c>
      <c r="F48" s="114">
        <v>1301</v>
      </c>
      <c r="G48" s="114">
        <v>1299</v>
      </c>
      <c r="H48" s="114">
        <v>1243</v>
      </c>
      <c r="I48" s="140">
        <v>1248</v>
      </c>
      <c r="J48" s="115">
        <v>60</v>
      </c>
      <c r="K48" s="116">
        <v>4.8076923076923075</v>
      </c>
    </row>
    <row r="49" spans="1:11" ht="14.1" customHeight="1" x14ac:dyDescent="0.2">
      <c r="A49" s="306">
        <v>63</v>
      </c>
      <c r="B49" s="307" t="s">
        <v>271</v>
      </c>
      <c r="C49" s="308"/>
      <c r="D49" s="113">
        <v>1.7143781335921073</v>
      </c>
      <c r="E49" s="115">
        <v>212</v>
      </c>
      <c r="F49" s="114">
        <v>208</v>
      </c>
      <c r="G49" s="114">
        <v>210</v>
      </c>
      <c r="H49" s="114">
        <v>208</v>
      </c>
      <c r="I49" s="140">
        <v>207</v>
      </c>
      <c r="J49" s="115">
        <v>5</v>
      </c>
      <c r="K49" s="116">
        <v>2.4154589371980677</v>
      </c>
    </row>
    <row r="50" spans="1:11" ht="14.1" customHeight="1" x14ac:dyDescent="0.2">
      <c r="A50" s="306" t="s">
        <v>272</v>
      </c>
      <c r="B50" s="307" t="s">
        <v>273</v>
      </c>
      <c r="C50" s="308"/>
      <c r="D50" s="113">
        <v>0.3477276403040595</v>
      </c>
      <c r="E50" s="115">
        <v>43</v>
      </c>
      <c r="F50" s="114">
        <v>43</v>
      </c>
      <c r="G50" s="114">
        <v>41</v>
      </c>
      <c r="H50" s="114">
        <v>38</v>
      </c>
      <c r="I50" s="140">
        <v>42</v>
      </c>
      <c r="J50" s="115">
        <v>1</v>
      </c>
      <c r="K50" s="116">
        <v>2.3809523809523809</v>
      </c>
    </row>
    <row r="51" spans="1:11" ht="14.1" customHeight="1" x14ac:dyDescent="0.2">
      <c r="A51" s="306" t="s">
        <v>274</v>
      </c>
      <c r="B51" s="307" t="s">
        <v>275</v>
      </c>
      <c r="C51" s="308"/>
      <c r="D51" s="113">
        <v>1.0431829209121786</v>
      </c>
      <c r="E51" s="115">
        <v>129</v>
      </c>
      <c r="F51" s="114">
        <v>125</v>
      </c>
      <c r="G51" s="114">
        <v>127</v>
      </c>
      <c r="H51" s="114">
        <v>128</v>
      </c>
      <c r="I51" s="140">
        <v>121</v>
      </c>
      <c r="J51" s="115">
        <v>8</v>
      </c>
      <c r="K51" s="116">
        <v>6.6115702479338845</v>
      </c>
    </row>
    <row r="52" spans="1:11" ht="14.1" customHeight="1" x14ac:dyDescent="0.2">
      <c r="A52" s="306">
        <v>71</v>
      </c>
      <c r="B52" s="307" t="s">
        <v>276</v>
      </c>
      <c r="C52" s="308"/>
      <c r="D52" s="113">
        <v>8.7578845220766617</v>
      </c>
      <c r="E52" s="115">
        <v>1083</v>
      </c>
      <c r="F52" s="114">
        <v>1137</v>
      </c>
      <c r="G52" s="114">
        <v>1134</v>
      </c>
      <c r="H52" s="114">
        <v>1107</v>
      </c>
      <c r="I52" s="140">
        <v>1102</v>
      </c>
      <c r="J52" s="115">
        <v>-19</v>
      </c>
      <c r="K52" s="116">
        <v>-1.7241379310344827</v>
      </c>
    </row>
    <row r="53" spans="1:11" ht="14.1" customHeight="1" x14ac:dyDescent="0.2">
      <c r="A53" s="306" t="s">
        <v>277</v>
      </c>
      <c r="B53" s="307" t="s">
        <v>278</v>
      </c>
      <c r="C53" s="308"/>
      <c r="D53" s="113">
        <v>2.1267992883713407</v>
      </c>
      <c r="E53" s="115">
        <v>263</v>
      </c>
      <c r="F53" s="114">
        <v>293</v>
      </c>
      <c r="G53" s="114">
        <v>292</v>
      </c>
      <c r="H53" s="114">
        <v>263</v>
      </c>
      <c r="I53" s="140">
        <v>263</v>
      </c>
      <c r="J53" s="115">
        <v>0</v>
      </c>
      <c r="K53" s="116">
        <v>0</v>
      </c>
    </row>
    <row r="54" spans="1:11" ht="14.1" customHeight="1" x14ac:dyDescent="0.2">
      <c r="A54" s="306" t="s">
        <v>279</v>
      </c>
      <c r="B54" s="307" t="s">
        <v>280</v>
      </c>
      <c r="C54" s="308"/>
      <c r="D54" s="113">
        <v>5.814329613456251</v>
      </c>
      <c r="E54" s="115">
        <v>719</v>
      </c>
      <c r="F54" s="114">
        <v>744</v>
      </c>
      <c r="G54" s="114">
        <v>741</v>
      </c>
      <c r="H54" s="114">
        <v>738</v>
      </c>
      <c r="I54" s="140">
        <v>734</v>
      </c>
      <c r="J54" s="115">
        <v>-15</v>
      </c>
      <c r="K54" s="116">
        <v>-2.0435967302452318</v>
      </c>
    </row>
    <row r="55" spans="1:11" ht="14.1" customHeight="1" x14ac:dyDescent="0.2">
      <c r="A55" s="306">
        <v>72</v>
      </c>
      <c r="B55" s="307" t="s">
        <v>281</v>
      </c>
      <c r="C55" s="308"/>
      <c r="D55" s="113">
        <v>5.1269610221575288</v>
      </c>
      <c r="E55" s="115">
        <v>634</v>
      </c>
      <c r="F55" s="114">
        <v>644</v>
      </c>
      <c r="G55" s="114">
        <v>649</v>
      </c>
      <c r="H55" s="114">
        <v>634</v>
      </c>
      <c r="I55" s="140">
        <v>638</v>
      </c>
      <c r="J55" s="115">
        <v>-4</v>
      </c>
      <c r="K55" s="116">
        <v>-0.62695924764890287</v>
      </c>
    </row>
    <row r="56" spans="1:11" ht="14.1" customHeight="1" x14ac:dyDescent="0.2">
      <c r="A56" s="306" t="s">
        <v>282</v>
      </c>
      <c r="B56" s="307" t="s">
        <v>283</v>
      </c>
      <c r="C56" s="308"/>
      <c r="D56" s="113">
        <v>3.8896975578198285</v>
      </c>
      <c r="E56" s="115">
        <v>481</v>
      </c>
      <c r="F56" s="114">
        <v>489</v>
      </c>
      <c r="G56" s="114">
        <v>491</v>
      </c>
      <c r="H56" s="114">
        <v>482</v>
      </c>
      <c r="I56" s="140">
        <v>485</v>
      </c>
      <c r="J56" s="115">
        <v>-4</v>
      </c>
      <c r="K56" s="116">
        <v>-0.82474226804123707</v>
      </c>
    </row>
    <row r="57" spans="1:11" ht="14.1" customHeight="1" x14ac:dyDescent="0.2">
      <c r="A57" s="306" t="s">
        <v>284</v>
      </c>
      <c r="B57" s="307" t="s">
        <v>285</v>
      </c>
      <c r="C57" s="308"/>
      <c r="D57" s="113">
        <v>0.53372149442018435</v>
      </c>
      <c r="E57" s="115">
        <v>66</v>
      </c>
      <c r="F57" s="114">
        <v>66</v>
      </c>
      <c r="G57" s="114">
        <v>68</v>
      </c>
      <c r="H57" s="114">
        <v>65</v>
      </c>
      <c r="I57" s="140">
        <v>65</v>
      </c>
      <c r="J57" s="115">
        <v>1</v>
      </c>
      <c r="K57" s="116">
        <v>1.5384615384615385</v>
      </c>
    </row>
    <row r="58" spans="1:11" ht="14.1" customHeight="1" x14ac:dyDescent="0.2">
      <c r="A58" s="306">
        <v>73</v>
      </c>
      <c r="B58" s="307" t="s">
        <v>286</v>
      </c>
      <c r="C58" s="308"/>
      <c r="D58" s="113">
        <v>5.5636422448649521</v>
      </c>
      <c r="E58" s="115">
        <v>688</v>
      </c>
      <c r="F58" s="114">
        <v>677</v>
      </c>
      <c r="G58" s="114">
        <v>677</v>
      </c>
      <c r="H58" s="114">
        <v>661</v>
      </c>
      <c r="I58" s="140">
        <v>658</v>
      </c>
      <c r="J58" s="115">
        <v>30</v>
      </c>
      <c r="K58" s="116">
        <v>4.5592705167173255</v>
      </c>
    </row>
    <row r="59" spans="1:11" ht="14.1" customHeight="1" x14ac:dyDescent="0.2">
      <c r="A59" s="306" t="s">
        <v>287</v>
      </c>
      <c r="B59" s="307" t="s">
        <v>288</v>
      </c>
      <c r="C59" s="308"/>
      <c r="D59" s="113">
        <v>5.1350477114669255</v>
      </c>
      <c r="E59" s="115">
        <v>635</v>
      </c>
      <c r="F59" s="114">
        <v>625</v>
      </c>
      <c r="G59" s="114">
        <v>625</v>
      </c>
      <c r="H59" s="114">
        <v>614</v>
      </c>
      <c r="I59" s="140">
        <v>611</v>
      </c>
      <c r="J59" s="115">
        <v>24</v>
      </c>
      <c r="K59" s="116">
        <v>3.927986906710311</v>
      </c>
    </row>
    <row r="60" spans="1:11" ht="14.1" customHeight="1" x14ac:dyDescent="0.2">
      <c r="A60" s="306">
        <v>81</v>
      </c>
      <c r="B60" s="307" t="s">
        <v>289</v>
      </c>
      <c r="C60" s="308"/>
      <c r="D60" s="113">
        <v>9.825327510917031</v>
      </c>
      <c r="E60" s="115">
        <v>1215</v>
      </c>
      <c r="F60" s="114">
        <v>1216</v>
      </c>
      <c r="G60" s="114">
        <v>1199</v>
      </c>
      <c r="H60" s="114">
        <v>1199</v>
      </c>
      <c r="I60" s="140">
        <v>1213</v>
      </c>
      <c r="J60" s="115">
        <v>2</v>
      </c>
      <c r="K60" s="116">
        <v>0.16488046166529266</v>
      </c>
    </row>
    <row r="61" spans="1:11" ht="14.1" customHeight="1" x14ac:dyDescent="0.2">
      <c r="A61" s="306" t="s">
        <v>290</v>
      </c>
      <c r="B61" s="307" t="s">
        <v>291</v>
      </c>
      <c r="C61" s="308"/>
      <c r="D61" s="113">
        <v>3.0810286268801552</v>
      </c>
      <c r="E61" s="115">
        <v>381</v>
      </c>
      <c r="F61" s="114">
        <v>382</v>
      </c>
      <c r="G61" s="114">
        <v>381</v>
      </c>
      <c r="H61" s="114">
        <v>382</v>
      </c>
      <c r="I61" s="140">
        <v>382</v>
      </c>
      <c r="J61" s="115">
        <v>-1</v>
      </c>
      <c r="K61" s="116">
        <v>-0.26178010471204188</v>
      </c>
    </row>
    <row r="62" spans="1:11" ht="14.1" customHeight="1" x14ac:dyDescent="0.2">
      <c r="A62" s="306" t="s">
        <v>292</v>
      </c>
      <c r="B62" s="307" t="s">
        <v>293</v>
      </c>
      <c r="C62" s="308"/>
      <c r="D62" s="113">
        <v>3.9382176936762088</v>
      </c>
      <c r="E62" s="115">
        <v>487</v>
      </c>
      <c r="F62" s="114">
        <v>481</v>
      </c>
      <c r="G62" s="114">
        <v>476</v>
      </c>
      <c r="H62" s="114">
        <v>475</v>
      </c>
      <c r="I62" s="140">
        <v>485</v>
      </c>
      <c r="J62" s="115">
        <v>2</v>
      </c>
      <c r="K62" s="116">
        <v>0.41237113402061853</v>
      </c>
    </row>
    <row r="63" spans="1:11" ht="14.1" customHeight="1" x14ac:dyDescent="0.2">
      <c r="A63" s="306"/>
      <c r="B63" s="307" t="s">
        <v>294</v>
      </c>
      <c r="C63" s="308"/>
      <c r="D63" s="113">
        <v>3.63901018922853</v>
      </c>
      <c r="E63" s="115">
        <v>450</v>
      </c>
      <c r="F63" s="114">
        <v>447</v>
      </c>
      <c r="G63" s="114">
        <v>439</v>
      </c>
      <c r="H63" s="114">
        <v>437</v>
      </c>
      <c r="I63" s="140">
        <v>447</v>
      </c>
      <c r="J63" s="115">
        <v>3</v>
      </c>
      <c r="K63" s="116">
        <v>0.67114093959731547</v>
      </c>
    </row>
    <row r="64" spans="1:11" ht="14.1" customHeight="1" x14ac:dyDescent="0.2">
      <c r="A64" s="306" t="s">
        <v>295</v>
      </c>
      <c r="B64" s="307" t="s">
        <v>296</v>
      </c>
      <c r="C64" s="308"/>
      <c r="D64" s="113">
        <v>0.76014879508329292</v>
      </c>
      <c r="E64" s="115">
        <v>94</v>
      </c>
      <c r="F64" s="114">
        <v>98</v>
      </c>
      <c r="G64" s="114">
        <v>95</v>
      </c>
      <c r="H64" s="114">
        <v>98</v>
      </c>
      <c r="I64" s="140">
        <v>94</v>
      </c>
      <c r="J64" s="115">
        <v>0</v>
      </c>
      <c r="K64" s="116">
        <v>0</v>
      </c>
    </row>
    <row r="65" spans="1:11" ht="14.1" customHeight="1" x14ac:dyDescent="0.2">
      <c r="A65" s="306" t="s">
        <v>297</v>
      </c>
      <c r="B65" s="307" t="s">
        <v>298</v>
      </c>
      <c r="C65" s="308"/>
      <c r="D65" s="113">
        <v>1.2534368429564937</v>
      </c>
      <c r="E65" s="115">
        <v>155</v>
      </c>
      <c r="F65" s="114">
        <v>154</v>
      </c>
      <c r="G65" s="114">
        <v>151</v>
      </c>
      <c r="H65" s="114">
        <v>149</v>
      </c>
      <c r="I65" s="140">
        <v>155</v>
      </c>
      <c r="J65" s="115">
        <v>0</v>
      </c>
      <c r="K65" s="116">
        <v>0</v>
      </c>
    </row>
    <row r="66" spans="1:11" ht="14.1" customHeight="1" x14ac:dyDescent="0.2">
      <c r="A66" s="306">
        <v>82</v>
      </c>
      <c r="B66" s="307" t="s">
        <v>299</v>
      </c>
      <c r="C66" s="308"/>
      <c r="D66" s="113">
        <v>4.512372634643377</v>
      </c>
      <c r="E66" s="115">
        <v>558</v>
      </c>
      <c r="F66" s="114">
        <v>560</v>
      </c>
      <c r="G66" s="114">
        <v>557</v>
      </c>
      <c r="H66" s="114">
        <v>539</v>
      </c>
      <c r="I66" s="140">
        <v>540</v>
      </c>
      <c r="J66" s="115">
        <v>18</v>
      </c>
      <c r="K66" s="116">
        <v>3.3333333333333335</v>
      </c>
    </row>
    <row r="67" spans="1:11" ht="14.1" customHeight="1" x14ac:dyDescent="0.2">
      <c r="A67" s="306" t="s">
        <v>300</v>
      </c>
      <c r="B67" s="307" t="s">
        <v>301</v>
      </c>
      <c r="C67" s="308"/>
      <c r="D67" s="113">
        <v>3.1295487627365355</v>
      </c>
      <c r="E67" s="115">
        <v>387</v>
      </c>
      <c r="F67" s="114">
        <v>387</v>
      </c>
      <c r="G67" s="114">
        <v>380</v>
      </c>
      <c r="H67" s="114">
        <v>374</v>
      </c>
      <c r="I67" s="140">
        <v>377</v>
      </c>
      <c r="J67" s="115">
        <v>10</v>
      </c>
      <c r="K67" s="116">
        <v>2.6525198938992043</v>
      </c>
    </row>
    <row r="68" spans="1:11" ht="14.1" customHeight="1" x14ac:dyDescent="0.2">
      <c r="A68" s="306" t="s">
        <v>302</v>
      </c>
      <c r="B68" s="307" t="s">
        <v>303</v>
      </c>
      <c r="C68" s="308"/>
      <c r="D68" s="113">
        <v>0.96231602781821124</v>
      </c>
      <c r="E68" s="115">
        <v>119</v>
      </c>
      <c r="F68" s="114">
        <v>117</v>
      </c>
      <c r="G68" s="114">
        <v>120</v>
      </c>
      <c r="H68" s="114">
        <v>112</v>
      </c>
      <c r="I68" s="140">
        <v>109</v>
      </c>
      <c r="J68" s="115">
        <v>10</v>
      </c>
      <c r="K68" s="116">
        <v>9.1743119266055047</v>
      </c>
    </row>
    <row r="69" spans="1:11" ht="14.1" customHeight="1" x14ac:dyDescent="0.2">
      <c r="A69" s="306">
        <v>83</v>
      </c>
      <c r="B69" s="307" t="s">
        <v>304</v>
      </c>
      <c r="C69" s="308"/>
      <c r="D69" s="113">
        <v>8.361636745916222</v>
      </c>
      <c r="E69" s="115">
        <v>1034</v>
      </c>
      <c r="F69" s="114">
        <v>1045</v>
      </c>
      <c r="G69" s="114">
        <v>1046</v>
      </c>
      <c r="H69" s="114">
        <v>1032</v>
      </c>
      <c r="I69" s="140">
        <v>1110</v>
      </c>
      <c r="J69" s="115">
        <v>-76</v>
      </c>
      <c r="K69" s="116">
        <v>-6.8468468468468471</v>
      </c>
    </row>
    <row r="70" spans="1:11" ht="14.1" customHeight="1" x14ac:dyDescent="0.2">
      <c r="A70" s="306" t="s">
        <v>305</v>
      </c>
      <c r="B70" s="307" t="s">
        <v>306</v>
      </c>
      <c r="C70" s="308"/>
      <c r="D70" s="113">
        <v>6.865599223677826</v>
      </c>
      <c r="E70" s="115">
        <v>849</v>
      </c>
      <c r="F70" s="114">
        <v>857</v>
      </c>
      <c r="G70" s="114">
        <v>856</v>
      </c>
      <c r="H70" s="114">
        <v>842</v>
      </c>
      <c r="I70" s="140">
        <v>915</v>
      </c>
      <c r="J70" s="115">
        <v>-66</v>
      </c>
      <c r="K70" s="116">
        <v>-7.2131147540983607</v>
      </c>
    </row>
    <row r="71" spans="1:11" ht="14.1" customHeight="1" x14ac:dyDescent="0.2">
      <c r="A71" s="306"/>
      <c r="B71" s="307" t="s">
        <v>307</v>
      </c>
      <c r="C71" s="308"/>
      <c r="D71" s="113">
        <v>5.2240012938702893</v>
      </c>
      <c r="E71" s="115">
        <v>646</v>
      </c>
      <c r="F71" s="114">
        <v>652</v>
      </c>
      <c r="G71" s="114">
        <v>647</v>
      </c>
      <c r="H71" s="114">
        <v>624</v>
      </c>
      <c r="I71" s="140">
        <v>688</v>
      </c>
      <c r="J71" s="115">
        <v>-42</v>
      </c>
      <c r="K71" s="116">
        <v>-6.1046511627906979</v>
      </c>
    </row>
    <row r="72" spans="1:11" ht="14.1" customHeight="1" x14ac:dyDescent="0.2">
      <c r="A72" s="306">
        <v>84</v>
      </c>
      <c r="B72" s="307" t="s">
        <v>308</v>
      </c>
      <c r="C72" s="308"/>
      <c r="D72" s="113">
        <v>1.544557658094776</v>
      </c>
      <c r="E72" s="115">
        <v>191</v>
      </c>
      <c r="F72" s="114">
        <v>198</v>
      </c>
      <c r="G72" s="114">
        <v>195</v>
      </c>
      <c r="H72" s="114">
        <v>202</v>
      </c>
      <c r="I72" s="140">
        <v>212</v>
      </c>
      <c r="J72" s="115">
        <v>-21</v>
      </c>
      <c r="K72" s="116">
        <v>-9.9056603773584904</v>
      </c>
    </row>
    <row r="73" spans="1:11" ht="14.1" customHeight="1" x14ac:dyDescent="0.2">
      <c r="A73" s="306" t="s">
        <v>309</v>
      </c>
      <c r="B73" s="307" t="s">
        <v>310</v>
      </c>
      <c r="C73" s="308"/>
      <c r="D73" s="113">
        <v>0.65502183406113534</v>
      </c>
      <c r="E73" s="115">
        <v>81</v>
      </c>
      <c r="F73" s="114">
        <v>89</v>
      </c>
      <c r="G73" s="114">
        <v>84</v>
      </c>
      <c r="H73" s="114">
        <v>83</v>
      </c>
      <c r="I73" s="140">
        <v>96</v>
      </c>
      <c r="J73" s="115">
        <v>-15</v>
      </c>
      <c r="K73" s="116">
        <v>-15.625</v>
      </c>
    </row>
    <row r="74" spans="1:11" ht="14.1" customHeight="1" x14ac:dyDescent="0.2">
      <c r="A74" s="306" t="s">
        <v>311</v>
      </c>
      <c r="B74" s="307" t="s">
        <v>312</v>
      </c>
      <c r="C74" s="308"/>
      <c r="D74" s="113">
        <v>0.2183406113537118</v>
      </c>
      <c r="E74" s="115">
        <v>27</v>
      </c>
      <c r="F74" s="114">
        <v>28</v>
      </c>
      <c r="G74" s="114">
        <v>28</v>
      </c>
      <c r="H74" s="114">
        <v>34</v>
      </c>
      <c r="I74" s="140">
        <v>35</v>
      </c>
      <c r="J74" s="115">
        <v>-8</v>
      </c>
      <c r="K74" s="116">
        <v>-22.857142857142858</v>
      </c>
    </row>
    <row r="75" spans="1:11" ht="14.1" customHeight="1" x14ac:dyDescent="0.2">
      <c r="A75" s="306" t="s">
        <v>313</v>
      </c>
      <c r="B75" s="307" t="s">
        <v>314</v>
      </c>
      <c r="C75" s="308"/>
      <c r="D75" s="113">
        <v>5.6606825165777128E-2</v>
      </c>
      <c r="E75" s="115">
        <v>7</v>
      </c>
      <c r="F75" s="114">
        <v>4</v>
      </c>
      <c r="G75" s="114">
        <v>5</v>
      </c>
      <c r="H75" s="114">
        <v>5</v>
      </c>
      <c r="I75" s="140">
        <v>6</v>
      </c>
      <c r="J75" s="115">
        <v>1</v>
      </c>
      <c r="K75" s="116">
        <v>16.666666666666668</v>
      </c>
    </row>
    <row r="76" spans="1:11" ht="14.1" customHeight="1" x14ac:dyDescent="0.2">
      <c r="A76" s="306">
        <v>91</v>
      </c>
      <c r="B76" s="307" t="s">
        <v>315</v>
      </c>
      <c r="C76" s="308"/>
      <c r="D76" s="113">
        <v>9.7040271712760792E-2</v>
      </c>
      <c r="E76" s="115">
        <v>12</v>
      </c>
      <c r="F76" s="114">
        <v>13</v>
      </c>
      <c r="G76" s="114">
        <v>13</v>
      </c>
      <c r="H76" s="114">
        <v>16</v>
      </c>
      <c r="I76" s="140">
        <v>18</v>
      </c>
      <c r="J76" s="115">
        <v>-6</v>
      </c>
      <c r="K76" s="116">
        <v>-33.333333333333336</v>
      </c>
    </row>
    <row r="77" spans="1:11" ht="14.1" customHeight="1" x14ac:dyDescent="0.2">
      <c r="A77" s="306">
        <v>92</v>
      </c>
      <c r="B77" s="307" t="s">
        <v>316</v>
      </c>
      <c r="C77" s="308"/>
      <c r="D77" s="113">
        <v>0.35581432961345627</v>
      </c>
      <c r="E77" s="115">
        <v>44</v>
      </c>
      <c r="F77" s="114">
        <v>45</v>
      </c>
      <c r="G77" s="114">
        <v>43</v>
      </c>
      <c r="H77" s="114">
        <v>42</v>
      </c>
      <c r="I77" s="140">
        <v>42</v>
      </c>
      <c r="J77" s="115">
        <v>2</v>
      </c>
      <c r="K77" s="116">
        <v>4.7619047619047619</v>
      </c>
    </row>
    <row r="78" spans="1:11" ht="14.1" customHeight="1" x14ac:dyDescent="0.2">
      <c r="A78" s="306">
        <v>93</v>
      </c>
      <c r="B78" s="307" t="s">
        <v>317</v>
      </c>
      <c r="C78" s="308"/>
      <c r="D78" s="113" t="s">
        <v>513</v>
      </c>
      <c r="E78" s="115" t="s">
        <v>513</v>
      </c>
      <c r="F78" s="114" t="s">
        <v>513</v>
      </c>
      <c r="G78" s="114" t="s">
        <v>513</v>
      </c>
      <c r="H78" s="114" t="s">
        <v>513</v>
      </c>
      <c r="I78" s="140">
        <v>9</v>
      </c>
      <c r="J78" s="115" t="s">
        <v>513</v>
      </c>
      <c r="K78" s="116" t="s">
        <v>513</v>
      </c>
    </row>
    <row r="79" spans="1:11" ht="14.1" customHeight="1" x14ac:dyDescent="0.2">
      <c r="A79" s="306">
        <v>94</v>
      </c>
      <c r="B79" s="307" t="s">
        <v>318</v>
      </c>
      <c r="C79" s="308"/>
      <c r="D79" s="113" t="s">
        <v>513</v>
      </c>
      <c r="E79" s="115" t="s">
        <v>513</v>
      </c>
      <c r="F79" s="114" t="s">
        <v>513</v>
      </c>
      <c r="G79" s="114" t="s">
        <v>513</v>
      </c>
      <c r="H79" s="114" t="s">
        <v>513</v>
      </c>
      <c r="I79" s="140">
        <v>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4581</v>
      </c>
      <c r="E12" s="114">
        <v>4868</v>
      </c>
      <c r="F12" s="114">
        <v>4878</v>
      </c>
      <c r="G12" s="114">
        <v>4994</v>
      </c>
      <c r="H12" s="140">
        <v>4882</v>
      </c>
      <c r="I12" s="115">
        <v>-301</v>
      </c>
      <c r="J12" s="116">
        <v>-6.1655059401884476</v>
      </c>
      <c r="K12"/>
      <c r="L12"/>
      <c r="M12"/>
      <c r="N12"/>
      <c r="O12"/>
      <c r="P12"/>
    </row>
    <row r="13" spans="1:16" s="110" customFormat="1" ht="14.45" customHeight="1" x14ac:dyDescent="0.2">
      <c r="A13" s="120" t="s">
        <v>105</v>
      </c>
      <c r="B13" s="119" t="s">
        <v>106</v>
      </c>
      <c r="C13" s="113">
        <v>37.328094302554028</v>
      </c>
      <c r="D13" s="115">
        <v>1710</v>
      </c>
      <c r="E13" s="114">
        <v>1832</v>
      </c>
      <c r="F13" s="114">
        <v>1852</v>
      </c>
      <c r="G13" s="114">
        <v>1894</v>
      </c>
      <c r="H13" s="140">
        <v>1814</v>
      </c>
      <c r="I13" s="115">
        <v>-104</v>
      </c>
      <c r="J13" s="116">
        <v>-5.7331863285556777</v>
      </c>
      <c r="K13"/>
      <c r="L13"/>
      <c r="M13"/>
      <c r="N13"/>
      <c r="O13"/>
      <c r="P13"/>
    </row>
    <row r="14" spans="1:16" s="110" customFormat="1" ht="14.45" customHeight="1" x14ac:dyDescent="0.2">
      <c r="A14" s="120"/>
      <c r="B14" s="119" t="s">
        <v>107</v>
      </c>
      <c r="C14" s="113">
        <v>62.671905697445972</v>
      </c>
      <c r="D14" s="115">
        <v>2871</v>
      </c>
      <c r="E14" s="114">
        <v>3036</v>
      </c>
      <c r="F14" s="114">
        <v>3026</v>
      </c>
      <c r="G14" s="114">
        <v>3100</v>
      </c>
      <c r="H14" s="140">
        <v>3068</v>
      </c>
      <c r="I14" s="115">
        <v>-197</v>
      </c>
      <c r="J14" s="116">
        <v>-6.4211212516297262</v>
      </c>
      <c r="K14"/>
      <c r="L14"/>
      <c r="M14"/>
      <c r="N14"/>
      <c r="O14"/>
      <c r="P14"/>
    </row>
    <row r="15" spans="1:16" s="110" customFormat="1" ht="14.45" customHeight="1" x14ac:dyDescent="0.2">
      <c r="A15" s="118" t="s">
        <v>105</v>
      </c>
      <c r="B15" s="121" t="s">
        <v>108</v>
      </c>
      <c r="C15" s="113">
        <v>12.355380921196245</v>
      </c>
      <c r="D15" s="115">
        <v>566</v>
      </c>
      <c r="E15" s="114">
        <v>596</v>
      </c>
      <c r="F15" s="114">
        <v>597</v>
      </c>
      <c r="G15" s="114">
        <v>653</v>
      </c>
      <c r="H15" s="140">
        <v>620</v>
      </c>
      <c r="I15" s="115">
        <v>-54</v>
      </c>
      <c r="J15" s="116">
        <v>-8.7096774193548381</v>
      </c>
      <c r="K15"/>
      <c r="L15"/>
      <c r="M15"/>
      <c r="N15"/>
      <c r="O15"/>
      <c r="P15"/>
    </row>
    <row r="16" spans="1:16" s="110" customFormat="1" ht="14.45" customHeight="1" x14ac:dyDescent="0.2">
      <c r="A16" s="118"/>
      <c r="B16" s="121" t="s">
        <v>109</v>
      </c>
      <c r="C16" s="113">
        <v>42.960052390307794</v>
      </c>
      <c r="D16" s="115">
        <v>1968</v>
      </c>
      <c r="E16" s="114">
        <v>2166</v>
      </c>
      <c r="F16" s="114">
        <v>2183</v>
      </c>
      <c r="G16" s="114">
        <v>2220</v>
      </c>
      <c r="H16" s="140">
        <v>2170</v>
      </c>
      <c r="I16" s="115">
        <v>-202</v>
      </c>
      <c r="J16" s="116">
        <v>-9.3087557603686637</v>
      </c>
      <c r="K16"/>
      <c r="L16"/>
      <c r="M16"/>
      <c r="N16"/>
      <c r="O16"/>
      <c r="P16"/>
    </row>
    <row r="17" spans="1:16" s="110" customFormat="1" ht="14.45" customHeight="1" x14ac:dyDescent="0.2">
      <c r="A17" s="118"/>
      <c r="B17" s="121" t="s">
        <v>110</v>
      </c>
      <c r="C17" s="113">
        <v>25.387469984719495</v>
      </c>
      <c r="D17" s="115">
        <v>1163</v>
      </c>
      <c r="E17" s="114">
        <v>1215</v>
      </c>
      <c r="F17" s="114">
        <v>1213</v>
      </c>
      <c r="G17" s="114">
        <v>1261</v>
      </c>
      <c r="H17" s="140">
        <v>1249</v>
      </c>
      <c r="I17" s="115">
        <v>-86</v>
      </c>
      <c r="J17" s="116">
        <v>-6.8855084067253802</v>
      </c>
      <c r="K17"/>
      <c r="L17"/>
      <c r="M17"/>
      <c r="N17"/>
      <c r="O17"/>
      <c r="P17"/>
    </row>
    <row r="18" spans="1:16" s="110" customFormat="1" ht="14.45" customHeight="1" x14ac:dyDescent="0.2">
      <c r="A18" s="120"/>
      <c r="B18" s="121" t="s">
        <v>111</v>
      </c>
      <c r="C18" s="113">
        <v>19.297096703776468</v>
      </c>
      <c r="D18" s="115">
        <v>884</v>
      </c>
      <c r="E18" s="114">
        <v>891</v>
      </c>
      <c r="F18" s="114">
        <v>885</v>
      </c>
      <c r="G18" s="114">
        <v>860</v>
      </c>
      <c r="H18" s="140">
        <v>843</v>
      </c>
      <c r="I18" s="115">
        <v>41</v>
      </c>
      <c r="J18" s="116">
        <v>4.8635824436536179</v>
      </c>
      <c r="K18"/>
      <c r="L18"/>
      <c r="M18"/>
      <c r="N18"/>
      <c r="O18"/>
      <c r="P18"/>
    </row>
    <row r="19" spans="1:16" s="110" customFormat="1" ht="14.45" customHeight="1" x14ac:dyDescent="0.2">
      <c r="A19" s="120"/>
      <c r="B19" s="121" t="s">
        <v>112</v>
      </c>
      <c r="C19" s="113">
        <v>2.5758567998253659</v>
      </c>
      <c r="D19" s="115">
        <v>118</v>
      </c>
      <c r="E19" s="114">
        <v>114</v>
      </c>
      <c r="F19" s="114">
        <v>116</v>
      </c>
      <c r="G19" s="114">
        <v>83</v>
      </c>
      <c r="H19" s="140">
        <v>78</v>
      </c>
      <c r="I19" s="115">
        <v>40</v>
      </c>
      <c r="J19" s="116">
        <v>51.282051282051285</v>
      </c>
      <c r="K19"/>
      <c r="L19"/>
      <c r="M19"/>
      <c r="N19"/>
      <c r="O19"/>
      <c r="P19"/>
    </row>
    <row r="20" spans="1:16" s="110" customFormat="1" ht="14.45" customHeight="1" x14ac:dyDescent="0.2">
      <c r="A20" s="120" t="s">
        <v>113</v>
      </c>
      <c r="B20" s="119" t="s">
        <v>116</v>
      </c>
      <c r="C20" s="113">
        <v>95.13206723422833</v>
      </c>
      <c r="D20" s="115">
        <v>4358</v>
      </c>
      <c r="E20" s="114">
        <v>4566</v>
      </c>
      <c r="F20" s="114">
        <v>4569</v>
      </c>
      <c r="G20" s="114">
        <v>4662</v>
      </c>
      <c r="H20" s="140">
        <v>4571</v>
      </c>
      <c r="I20" s="115">
        <v>-213</v>
      </c>
      <c r="J20" s="116">
        <v>-4.6598118573616274</v>
      </c>
      <c r="K20"/>
      <c r="L20"/>
      <c r="M20"/>
      <c r="N20"/>
      <c r="O20"/>
      <c r="P20"/>
    </row>
    <row r="21" spans="1:16" s="110" customFormat="1" ht="14.45" customHeight="1" x14ac:dyDescent="0.2">
      <c r="A21" s="123"/>
      <c r="B21" s="124" t="s">
        <v>117</v>
      </c>
      <c r="C21" s="125">
        <v>4.6932984064614711</v>
      </c>
      <c r="D21" s="143">
        <v>215</v>
      </c>
      <c r="E21" s="144">
        <v>293</v>
      </c>
      <c r="F21" s="144">
        <v>300</v>
      </c>
      <c r="G21" s="144">
        <v>322</v>
      </c>
      <c r="H21" s="145">
        <v>301</v>
      </c>
      <c r="I21" s="143">
        <v>-86</v>
      </c>
      <c r="J21" s="146">
        <v>-28.571428571428573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6007</v>
      </c>
      <c r="E56" s="114">
        <v>6197</v>
      </c>
      <c r="F56" s="114">
        <v>6238</v>
      </c>
      <c r="G56" s="114">
        <v>6280</v>
      </c>
      <c r="H56" s="140">
        <v>6168</v>
      </c>
      <c r="I56" s="115">
        <v>-161</v>
      </c>
      <c r="J56" s="116">
        <v>-2.6102464332036317</v>
      </c>
      <c r="K56"/>
      <c r="L56"/>
      <c r="M56"/>
      <c r="N56"/>
      <c r="O56"/>
      <c r="P56"/>
    </row>
    <row r="57" spans="1:16" s="110" customFormat="1" ht="14.45" customHeight="1" x14ac:dyDescent="0.2">
      <c r="A57" s="120" t="s">
        <v>105</v>
      </c>
      <c r="B57" s="119" t="s">
        <v>106</v>
      </c>
      <c r="C57" s="113">
        <v>37.872482104211755</v>
      </c>
      <c r="D57" s="115">
        <v>2275</v>
      </c>
      <c r="E57" s="114">
        <v>2313</v>
      </c>
      <c r="F57" s="114">
        <v>2339</v>
      </c>
      <c r="G57" s="114">
        <v>2353</v>
      </c>
      <c r="H57" s="140">
        <v>2299</v>
      </c>
      <c r="I57" s="115">
        <v>-24</v>
      </c>
      <c r="J57" s="116">
        <v>-1.0439321444106133</v>
      </c>
    </row>
    <row r="58" spans="1:16" s="110" customFormat="1" ht="14.45" customHeight="1" x14ac:dyDescent="0.2">
      <c r="A58" s="120"/>
      <c r="B58" s="119" t="s">
        <v>107</v>
      </c>
      <c r="C58" s="113">
        <v>62.127517895788245</v>
      </c>
      <c r="D58" s="115">
        <v>3732</v>
      </c>
      <c r="E58" s="114">
        <v>3884</v>
      </c>
      <c r="F58" s="114">
        <v>3899</v>
      </c>
      <c r="G58" s="114">
        <v>3927</v>
      </c>
      <c r="H58" s="140">
        <v>3869</v>
      </c>
      <c r="I58" s="115">
        <v>-137</v>
      </c>
      <c r="J58" s="116">
        <v>-3.5409666580511758</v>
      </c>
    </row>
    <row r="59" spans="1:16" s="110" customFormat="1" ht="14.45" customHeight="1" x14ac:dyDescent="0.2">
      <c r="A59" s="118" t="s">
        <v>105</v>
      </c>
      <c r="B59" s="121" t="s">
        <v>108</v>
      </c>
      <c r="C59" s="113">
        <v>11.802896620609289</v>
      </c>
      <c r="D59" s="115">
        <v>709</v>
      </c>
      <c r="E59" s="114">
        <v>735</v>
      </c>
      <c r="F59" s="114">
        <v>743</v>
      </c>
      <c r="G59" s="114">
        <v>786</v>
      </c>
      <c r="H59" s="140">
        <v>753</v>
      </c>
      <c r="I59" s="115">
        <v>-44</v>
      </c>
      <c r="J59" s="116">
        <v>-5.8432934926958833</v>
      </c>
    </row>
    <row r="60" spans="1:16" s="110" customFormat="1" ht="14.45" customHeight="1" x14ac:dyDescent="0.2">
      <c r="A60" s="118"/>
      <c r="B60" s="121" t="s">
        <v>109</v>
      </c>
      <c r="C60" s="113">
        <v>45.347095055768271</v>
      </c>
      <c r="D60" s="115">
        <v>2724</v>
      </c>
      <c r="E60" s="114">
        <v>2834</v>
      </c>
      <c r="F60" s="114">
        <v>2878</v>
      </c>
      <c r="G60" s="114">
        <v>2876</v>
      </c>
      <c r="H60" s="140">
        <v>2840</v>
      </c>
      <c r="I60" s="115">
        <v>-116</v>
      </c>
      <c r="J60" s="116">
        <v>-4.084507042253521</v>
      </c>
    </row>
    <row r="61" spans="1:16" s="110" customFormat="1" ht="14.45" customHeight="1" x14ac:dyDescent="0.2">
      <c r="A61" s="118"/>
      <c r="B61" s="121" t="s">
        <v>110</v>
      </c>
      <c r="C61" s="113">
        <v>24.13850507740969</v>
      </c>
      <c r="D61" s="115">
        <v>1450</v>
      </c>
      <c r="E61" s="114">
        <v>1507</v>
      </c>
      <c r="F61" s="114">
        <v>1510</v>
      </c>
      <c r="G61" s="114">
        <v>1549</v>
      </c>
      <c r="H61" s="140">
        <v>1529</v>
      </c>
      <c r="I61" s="115">
        <v>-79</v>
      </c>
      <c r="J61" s="116">
        <v>-5.1667756703727923</v>
      </c>
    </row>
    <row r="62" spans="1:16" s="110" customFormat="1" ht="14.45" customHeight="1" x14ac:dyDescent="0.2">
      <c r="A62" s="120"/>
      <c r="B62" s="121" t="s">
        <v>111</v>
      </c>
      <c r="C62" s="113">
        <v>18.71150324621275</v>
      </c>
      <c r="D62" s="115">
        <v>1124</v>
      </c>
      <c r="E62" s="114">
        <v>1121</v>
      </c>
      <c r="F62" s="114">
        <v>1107</v>
      </c>
      <c r="G62" s="114">
        <v>1069</v>
      </c>
      <c r="H62" s="140">
        <v>1046</v>
      </c>
      <c r="I62" s="115">
        <v>78</v>
      </c>
      <c r="J62" s="116">
        <v>7.4569789674952203</v>
      </c>
    </row>
    <row r="63" spans="1:16" s="110" customFormat="1" ht="14.45" customHeight="1" x14ac:dyDescent="0.2">
      <c r="A63" s="120"/>
      <c r="B63" s="121" t="s">
        <v>112</v>
      </c>
      <c r="C63" s="113">
        <v>2.2973197935741636</v>
      </c>
      <c r="D63" s="115">
        <v>138</v>
      </c>
      <c r="E63" s="114">
        <v>136</v>
      </c>
      <c r="F63" s="114">
        <v>143</v>
      </c>
      <c r="G63" s="114">
        <v>113</v>
      </c>
      <c r="H63" s="140">
        <v>108</v>
      </c>
      <c r="I63" s="115">
        <v>30</v>
      </c>
      <c r="J63" s="116">
        <v>27.777777777777779</v>
      </c>
    </row>
    <row r="64" spans="1:16" s="110" customFormat="1" ht="14.45" customHeight="1" x14ac:dyDescent="0.2">
      <c r="A64" s="120" t="s">
        <v>113</v>
      </c>
      <c r="B64" s="119" t="s">
        <v>116</v>
      </c>
      <c r="C64" s="113">
        <v>94.656234393207924</v>
      </c>
      <c r="D64" s="115">
        <v>5686</v>
      </c>
      <c r="E64" s="114">
        <v>5875</v>
      </c>
      <c r="F64" s="114">
        <v>5899</v>
      </c>
      <c r="G64" s="114">
        <v>5956</v>
      </c>
      <c r="H64" s="140">
        <v>5867</v>
      </c>
      <c r="I64" s="115">
        <v>-181</v>
      </c>
      <c r="J64" s="116">
        <v>-3.0850519856826315</v>
      </c>
    </row>
    <row r="65" spans="1:10" s="110" customFormat="1" ht="14.45" customHeight="1" x14ac:dyDescent="0.2">
      <c r="A65" s="123"/>
      <c r="B65" s="124" t="s">
        <v>117</v>
      </c>
      <c r="C65" s="125">
        <v>5.1939404028633263</v>
      </c>
      <c r="D65" s="143">
        <v>312</v>
      </c>
      <c r="E65" s="144">
        <v>313</v>
      </c>
      <c r="F65" s="144">
        <v>330</v>
      </c>
      <c r="G65" s="144">
        <v>315</v>
      </c>
      <c r="H65" s="145">
        <v>292</v>
      </c>
      <c r="I65" s="143">
        <v>20</v>
      </c>
      <c r="J65" s="146">
        <v>6.8493150684931505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4581</v>
      </c>
      <c r="G11" s="114">
        <v>4868</v>
      </c>
      <c r="H11" s="114">
        <v>4878</v>
      </c>
      <c r="I11" s="114">
        <v>4994</v>
      </c>
      <c r="J11" s="140">
        <v>4882</v>
      </c>
      <c r="K11" s="114">
        <v>-301</v>
      </c>
      <c r="L11" s="116">
        <v>-6.1655059401884476</v>
      </c>
    </row>
    <row r="12" spans="1:17" s="110" customFormat="1" ht="24" customHeight="1" x14ac:dyDescent="0.2">
      <c r="A12" s="604" t="s">
        <v>185</v>
      </c>
      <c r="B12" s="605"/>
      <c r="C12" s="605"/>
      <c r="D12" s="606"/>
      <c r="E12" s="113">
        <v>37.328094302554028</v>
      </c>
      <c r="F12" s="115">
        <v>1710</v>
      </c>
      <c r="G12" s="114">
        <v>1832</v>
      </c>
      <c r="H12" s="114">
        <v>1852</v>
      </c>
      <c r="I12" s="114">
        <v>1894</v>
      </c>
      <c r="J12" s="140">
        <v>1814</v>
      </c>
      <c r="K12" s="114">
        <v>-104</v>
      </c>
      <c r="L12" s="116">
        <v>-5.7331863285556777</v>
      </c>
    </row>
    <row r="13" spans="1:17" s="110" customFormat="1" ht="15" customHeight="1" x14ac:dyDescent="0.2">
      <c r="A13" s="120"/>
      <c r="B13" s="612" t="s">
        <v>107</v>
      </c>
      <c r="C13" s="612"/>
      <c r="E13" s="113">
        <v>62.671905697445972</v>
      </c>
      <c r="F13" s="115">
        <v>2871</v>
      </c>
      <c r="G13" s="114">
        <v>3036</v>
      </c>
      <c r="H13" s="114">
        <v>3026</v>
      </c>
      <c r="I13" s="114">
        <v>3100</v>
      </c>
      <c r="J13" s="140">
        <v>3068</v>
      </c>
      <c r="K13" s="114">
        <v>-197</v>
      </c>
      <c r="L13" s="116">
        <v>-6.4211212516297262</v>
      </c>
    </row>
    <row r="14" spans="1:17" s="110" customFormat="1" ht="22.5" customHeight="1" x14ac:dyDescent="0.2">
      <c r="A14" s="604" t="s">
        <v>186</v>
      </c>
      <c r="B14" s="605"/>
      <c r="C14" s="605"/>
      <c r="D14" s="606"/>
      <c r="E14" s="113">
        <v>12.355380921196245</v>
      </c>
      <c r="F14" s="115">
        <v>566</v>
      </c>
      <c r="G14" s="114">
        <v>596</v>
      </c>
      <c r="H14" s="114">
        <v>597</v>
      </c>
      <c r="I14" s="114">
        <v>653</v>
      </c>
      <c r="J14" s="140">
        <v>620</v>
      </c>
      <c r="K14" s="114">
        <v>-54</v>
      </c>
      <c r="L14" s="116">
        <v>-8.7096774193548381</v>
      </c>
    </row>
    <row r="15" spans="1:17" s="110" customFormat="1" ht="15" customHeight="1" x14ac:dyDescent="0.2">
      <c r="A15" s="120"/>
      <c r="B15" s="119"/>
      <c r="C15" s="258" t="s">
        <v>106</v>
      </c>
      <c r="E15" s="113">
        <v>45.759717314487631</v>
      </c>
      <c r="F15" s="115">
        <v>259</v>
      </c>
      <c r="G15" s="114">
        <v>278</v>
      </c>
      <c r="H15" s="114">
        <v>294</v>
      </c>
      <c r="I15" s="114">
        <v>307</v>
      </c>
      <c r="J15" s="140">
        <v>287</v>
      </c>
      <c r="K15" s="114">
        <v>-28</v>
      </c>
      <c r="L15" s="116">
        <v>-9.7560975609756095</v>
      </c>
    </row>
    <row r="16" spans="1:17" s="110" customFormat="1" ht="15" customHeight="1" x14ac:dyDescent="0.2">
      <c r="A16" s="120"/>
      <c r="B16" s="119"/>
      <c r="C16" s="258" t="s">
        <v>107</v>
      </c>
      <c r="E16" s="113">
        <v>54.240282685512369</v>
      </c>
      <c r="F16" s="115">
        <v>307</v>
      </c>
      <c r="G16" s="114">
        <v>318</v>
      </c>
      <c r="H16" s="114">
        <v>303</v>
      </c>
      <c r="I16" s="114">
        <v>346</v>
      </c>
      <c r="J16" s="140">
        <v>333</v>
      </c>
      <c r="K16" s="114">
        <v>-26</v>
      </c>
      <c r="L16" s="116">
        <v>-7.8078078078078077</v>
      </c>
    </row>
    <row r="17" spans="1:12" s="110" customFormat="1" ht="15" customHeight="1" x14ac:dyDescent="0.2">
      <c r="A17" s="120"/>
      <c r="B17" s="121" t="s">
        <v>109</v>
      </c>
      <c r="C17" s="258"/>
      <c r="E17" s="113">
        <v>42.960052390307794</v>
      </c>
      <c r="F17" s="115">
        <v>1968</v>
      </c>
      <c r="G17" s="114">
        <v>2166</v>
      </c>
      <c r="H17" s="114">
        <v>2183</v>
      </c>
      <c r="I17" s="114">
        <v>2220</v>
      </c>
      <c r="J17" s="140">
        <v>2170</v>
      </c>
      <c r="K17" s="114">
        <v>-202</v>
      </c>
      <c r="L17" s="116">
        <v>-9.3087557603686637</v>
      </c>
    </row>
    <row r="18" spans="1:12" s="110" customFormat="1" ht="15" customHeight="1" x14ac:dyDescent="0.2">
      <c r="A18" s="120"/>
      <c r="B18" s="119"/>
      <c r="C18" s="258" t="s">
        <v>106</v>
      </c>
      <c r="E18" s="113">
        <v>32.012195121951223</v>
      </c>
      <c r="F18" s="115">
        <v>630</v>
      </c>
      <c r="G18" s="114">
        <v>721</v>
      </c>
      <c r="H18" s="114">
        <v>719</v>
      </c>
      <c r="I18" s="114">
        <v>724</v>
      </c>
      <c r="J18" s="140">
        <v>680</v>
      </c>
      <c r="K18" s="114">
        <v>-50</v>
      </c>
      <c r="L18" s="116">
        <v>-7.3529411764705879</v>
      </c>
    </row>
    <row r="19" spans="1:12" s="110" customFormat="1" ht="15" customHeight="1" x14ac:dyDescent="0.2">
      <c r="A19" s="120"/>
      <c r="B19" s="119"/>
      <c r="C19" s="258" t="s">
        <v>107</v>
      </c>
      <c r="E19" s="113">
        <v>67.987804878048777</v>
      </c>
      <c r="F19" s="115">
        <v>1338</v>
      </c>
      <c r="G19" s="114">
        <v>1445</v>
      </c>
      <c r="H19" s="114">
        <v>1464</v>
      </c>
      <c r="I19" s="114">
        <v>1496</v>
      </c>
      <c r="J19" s="140">
        <v>1490</v>
      </c>
      <c r="K19" s="114">
        <v>-152</v>
      </c>
      <c r="L19" s="116">
        <v>-10.201342281879194</v>
      </c>
    </row>
    <row r="20" spans="1:12" s="110" customFormat="1" ht="15" customHeight="1" x14ac:dyDescent="0.2">
      <c r="A20" s="120"/>
      <c r="B20" s="121" t="s">
        <v>110</v>
      </c>
      <c r="C20" s="258"/>
      <c r="E20" s="113">
        <v>25.387469984719495</v>
      </c>
      <c r="F20" s="115">
        <v>1163</v>
      </c>
      <c r="G20" s="114">
        <v>1215</v>
      </c>
      <c r="H20" s="114">
        <v>1213</v>
      </c>
      <c r="I20" s="114">
        <v>1261</v>
      </c>
      <c r="J20" s="140">
        <v>1249</v>
      </c>
      <c r="K20" s="114">
        <v>-86</v>
      </c>
      <c r="L20" s="116">
        <v>-6.8855084067253802</v>
      </c>
    </row>
    <row r="21" spans="1:12" s="110" customFormat="1" ht="15" customHeight="1" x14ac:dyDescent="0.2">
      <c r="A21" s="120"/>
      <c r="B21" s="119"/>
      <c r="C21" s="258" t="s">
        <v>106</v>
      </c>
      <c r="E21" s="113">
        <v>30.782459157351678</v>
      </c>
      <c r="F21" s="115">
        <v>358</v>
      </c>
      <c r="G21" s="114">
        <v>365</v>
      </c>
      <c r="H21" s="114">
        <v>373</v>
      </c>
      <c r="I21" s="114">
        <v>400</v>
      </c>
      <c r="J21" s="140">
        <v>401</v>
      </c>
      <c r="K21" s="114">
        <v>-43</v>
      </c>
      <c r="L21" s="116">
        <v>-10.723192019950124</v>
      </c>
    </row>
    <row r="22" spans="1:12" s="110" customFormat="1" ht="15" customHeight="1" x14ac:dyDescent="0.2">
      <c r="A22" s="120"/>
      <c r="B22" s="119"/>
      <c r="C22" s="258" t="s">
        <v>107</v>
      </c>
      <c r="E22" s="113">
        <v>69.217540842648319</v>
      </c>
      <c r="F22" s="115">
        <v>805</v>
      </c>
      <c r="G22" s="114">
        <v>850</v>
      </c>
      <c r="H22" s="114">
        <v>840</v>
      </c>
      <c r="I22" s="114">
        <v>861</v>
      </c>
      <c r="J22" s="140">
        <v>848</v>
      </c>
      <c r="K22" s="114">
        <v>-43</v>
      </c>
      <c r="L22" s="116">
        <v>-5.0707547169811322</v>
      </c>
    </row>
    <row r="23" spans="1:12" s="110" customFormat="1" ht="15" customHeight="1" x14ac:dyDescent="0.2">
      <c r="A23" s="120"/>
      <c r="B23" s="121" t="s">
        <v>111</v>
      </c>
      <c r="C23" s="258"/>
      <c r="E23" s="113">
        <v>19.297096703776468</v>
      </c>
      <c r="F23" s="115">
        <v>884</v>
      </c>
      <c r="G23" s="114">
        <v>891</v>
      </c>
      <c r="H23" s="114">
        <v>885</v>
      </c>
      <c r="I23" s="114">
        <v>860</v>
      </c>
      <c r="J23" s="140">
        <v>843</v>
      </c>
      <c r="K23" s="114">
        <v>41</v>
      </c>
      <c r="L23" s="116">
        <v>4.8635824436536179</v>
      </c>
    </row>
    <row r="24" spans="1:12" s="110" customFormat="1" ht="15" customHeight="1" x14ac:dyDescent="0.2">
      <c r="A24" s="120"/>
      <c r="B24" s="119"/>
      <c r="C24" s="258" t="s">
        <v>106</v>
      </c>
      <c r="E24" s="113">
        <v>52.375565610859731</v>
      </c>
      <c r="F24" s="115">
        <v>463</v>
      </c>
      <c r="G24" s="114">
        <v>468</v>
      </c>
      <c r="H24" s="114">
        <v>466</v>
      </c>
      <c r="I24" s="114">
        <v>463</v>
      </c>
      <c r="J24" s="140">
        <v>446</v>
      </c>
      <c r="K24" s="114">
        <v>17</v>
      </c>
      <c r="L24" s="116">
        <v>3.811659192825112</v>
      </c>
    </row>
    <row r="25" spans="1:12" s="110" customFormat="1" ht="15" customHeight="1" x14ac:dyDescent="0.2">
      <c r="A25" s="120"/>
      <c r="B25" s="119"/>
      <c r="C25" s="258" t="s">
        <v>107</v>
      </c>
      <c r="E25" s="113">
        <v>47.624434389140269</v>
      </c>
      <c r="F25" s="115">
        <v>421</v>
      </c>
      <c r="G25" s="114">
        <v>423</v>
      </c>
      <c r="H25" s="114">
        <v>419</v>
      </c>
      <c r="I25" s="114">
        <v>397</v>
      </c>
      <c r="J25" s="140">
        <v>397</v>
      </c>
      <c r="K25" s="114">
        <v>24</v>
      </c>
      <c r="L25" s="116">
        <v>6.0453400503778338</v>
      </c>
    </row>
    <row r="26" spans="1:12" s="110" customFormat="1" ht="15" customHeight="1" x14ac:dyDescent="0.2">
      <c r="A26" s="120"/>
      <c r="C26" s="121" t="s">
        <v>187</v>
      </c>
      <c r="D26" s="110" t="s">
        <v>188</v>
      </c>
      <c r="E26" s="113">
        <v>2.5758567998253659</v>
      </c>
      <c r="F26" s="115">
        <v>118</v>
      </c>
      <c r="G26" s="114">
        <v>114</v>
      </c>
      <c r="H26" s="114">
        <v>116</v>
      </c>
      <c r="I26" s="114">
        <v>83</v>
      </c>
      <c r="J26" s="140">
        <v>78</v>
      </c>
      <c r="K26" s="114">
        <v>40</v>
      </c>
      <c r="L26" s="116">
        <v>51.282051282051285</v>
      </c>
    </row>
    <row r="27" spans="1:12" s="110" customFormat="1" ht="15" customHeight="1" x14ac:dyDescent="0.2">
      <c r="A27" s="120"/>
      <c r="B27" s="119"/>
      <c r="D27" s="259" t="s">
        <v>106</v>
      </c>
      <c r="E27" s="113">
        <v>45.762711864406782</v>
      </c>
      <c r="F27" s="115">
        <v>54</v>
      </c>
      <c r="G27" s="114">
        <v>54</v>
      </c>
      <c r="H27" s="114">
        <v>55</v>
      </c>
      <c r="I27" s="114">
        <v>37</v>
      </c>
      <c r="J27" s="140">
        <v>28</v>
      </c>
      <c r="K27" s="114">
        <v>26</v>
      </c>
      <c r="L27" s="116">
        <v>92.857142857142861</v>
      </c>
    </row>
    <row r="28" spans="1:12" s="110" customFormat="1" ht="15" customHeight="1" x14ac:dyDescent="0.2">
      <c r="A28" s="120"/>
      <c r="B28" s="119"/>
      <c r="D28" s="259" t="s">
        <v>107</v>
      </c>
      <c r="E28" s="113">
        <v>54.237288135593218</v>
      </c>
      <c r="F28" s="115">
        <v>64</v>
      </c>
      <c r="G28" s="114">
        <v>60</v>
      </c>
      <c r="H28" s="114">
        <v>61</v>
      </c>
      <c r="I28" s="114">
        <v>46</v>
      </c>
      <c r="J28" s="140">
        <v>50</v>
      </c>
      <c r="K28" s="114">
        <v>14</v>
      </c>
      <c r="L28" s="116">
        <v>28</v>
      </c>
    </row>
    <row r="29" spans="1:12" s="110" customFormat="1" ht="24" customHeight="1" x14ac:dyDescent="0.2">
      <c r="A29" s="604" t="s">
        <v>189</v>
      </c>
      <c r="B29" s="605"/>
      <c r="C29" s="605"/>
      <c r="D29" s="606"/>
      <c r="E29" s="113">
        <v>95.13206723422833</v>
      </c>
      <c r="F29" s="115">
        <v>4358</v>
      </c>
      <c r="G29" s="114">
        <v>4566</v>
      </c>
      <c r="H29" s="114">
        <v>4569</v>
      </c>
      <c r="I29" s="114">
        <v>4662</v>
      </c>
      <c r="J29" s="140">
        <v>4571</v>
      </c>
      <c r="K29" s="114">
        <v>-213</v>
      </c>
      <c r="L29" s="116">
        <v>-4.6598118573616274</v>
      </c>
    </row>
    <row r="30" spans="1:12" s="110" customFormat="1" ht="15" customHeight="1" x14ac:dyDescent="0.2">
      <c r="A30" s="120"/>
      <c r="B30" s="119"/>
      <c r="C30" s="258" t="s">
        <v>106</v>
      </c>
      <c r="E30" s="113">
        <v>37.333639284075261</v>
      </c>
      <c r="F30" s="115">
        <v>1627</v>
      </c>
      <c r="G30" s="114">
        <v>1706</v>
      </c>
      <c r="H30" s="114">
        <v>1719</v>
      </c>
      <c r="I30" s="114">
        <v>1751</v>
      </c>
      <c r="J30" s="140">
        <v>1687</v>
      </c>
      <c r="K30" s="114">
        <v>-60</v>
      </c>
      <c r="L30" s="116">
        <v>-3.5566093657379962</v>
      </c>
    </row>
    <row r="31" spans="1:12" s="110" customFormat="1" ht="15" customHeight="1" x14ac:dyDescent="0.2">
      <c r="A31" s="120"/>
      <c r="B31" s="119"/>
      <c r="C31" s="258" t="s">
        <v>107</v>
      </c>
      <c r="E31" s="113">
        <v>62.666360715924739</v>
      </c>
      <c r="F31" s="115">
        <v>2731</v>
      </c>
      <c r="G31" s="114">
        <v>2860</v>
      </c>
      <c r="H31" s="114">
        <v>2850</v>
      </c>
      <c r="I31" s="114">
        <v>2911</v>
      </c>
      <c r="J31" s="140">
        <v>2884</v>
      </c>
      <c r="K31" s="114">
        <v>-153</v>
      </c>
      <c r="L31" s="116">
        <v>-5.3051317614424409</v>
      </c>
    </row>
    <row r="32" spans="1:12" s="110" customFormat="1" ht="15" customHeight="1" x14ac:dyDescent="0.2">
      <c r="A32" s="120"/>
      <c r="B32" s="119" t="s">
        <v>117</v>
      </c>
      <c r="C32" s="258"/>
      <c r="E32" s="113">
        <v>4.6932984064614711</v>
      </c>
      <c r="F32" s="114">
        <v>215</v>
      </c>
      <c r="G32" s="114">
        <v>293</v>
      </c>
      <c r="H32" s="114">
        <v>300</v>
      </c>
      <c r="I32" s="114">
        <v>322</v>
      </c>
      <c r="J32" s="140">
        <v>301</v>
      </c>
      <c r="K32" s="114">
        <v>-86</v>
      </c>
      <c r="L32" s="116">
        <v>-28.571428571428573</v>
      </c>
    </row>
    <row r="33" spans="1:12" s="110" customFormat="1" ht="15" customHeight="1" x14ac:dyDescent="0.2">
      <c r="A33" s="120"/>
      <c r="B33" s="119"/>
      <c r="C33" s="258" t="s">
        <v>106</v>
      </c>
      <c r="E33" s="113">
        <v>37.209302325581397</v>
      </c>
      <c r="F33" s="114">
        <v>80</v>
      </c>
      <c r="G33" s="114">
        <v>122</v>
      </c>
      <c r="H33" s="114">
        <v>130</v>
      </c>
      <c r="I33" s="114">
        <v>139</v>
      </c>
      <c r="J33" s="140">
        <v>125</v>
      </c>
      <c r="K33" s="114">
        <v>-45</v>
      </c>
      <c r="L33" s="116">
        <v>-36</v>
      </c>
    </row>
    <row r="34" spans="1:12" s="110" customFormat="1" ht="15" customHeight="1" x14ac:dyDescent="0.2">
      <c r="A34" s="120"/>
      <c r="B34" s="119"/>
      <c r="C34" s="258" t="s">
        <v>107</v>
      </c>
      <c r="E34" s="113">
        <v>62.790697674418603</v>
      </c>
      <c r="F34" s="114">
        <v>135</v>
      </c>
      <c r="G34" s="114">
        <v>171</v>
      </c>
      <c r="H34" s="114">
        <v>170</v>
      </c>
      <c r="I34" s="114">
        <v>183</v>
      </c>
      <c r="J34" s="140">
        <v>176</v>
      </c>
      <c r="K34" s="114">
        <v>-41</v>
      </c>
      <c r="L34" s="116">
        <v>-23.295454545454547</v>
      </c>
    </row>
    <row r="35" spans="1:12" s="110" customFormat="1" ht="24" customHeight="1" x14ac:dyDescent="0.2">
      <c r="A35" s="604" t="s">
        <v>192</v>
      </c>
      <c r="B35" s="605"/>
      <c r="C35" s="605"/>
      <c r="D35" s="606"/>
      <c r="E35" s="113">
        <v>16.371971185330715</v>
      </c>
      <c r="F35" s="114">
        <v>750</v>
      </c>
      <c r="G35" s="114">
        <v>855</v>
      </c>
      <c r="H35" s="114">
        <v>852</v>
      </c>
      <c r="I35" s="114">
        <v>908</v>
      </c>
      <c r="J35" s="114">
        <v>854</v>
      </c>
      <c r="K35" s="318">
        <v>-104</v>
      </c>
      <c r="L35" s="319">
        <v>-12.177985948477751</v>
      </c>
    </row>
    <row r="36" spans="1:12" s="110" customFormat="1" ht="15" customHeight="1" x14ac:dyDescent="0.2">
      <c r="A36" s="120"/>
      <c r="B36" s="119"/>
      <c r="C36" s="258" t="s">
        <v>106</v>
      </c>
      <c r="E36" s="113">
        <v>32.666666666666664</v>
      </c>
      <c r="F36" s="114">
        <v>245</v>
      </c>
      <c r="G36" s="114">
        <v>302</v>
      </c>
      <c r="H36" s="114">
        <v>311</v>
      </c>
      <c r="I36" s="114">
        <v>329</v>
      </c>
      <c r="J36" s="114">
        <v>298</v>
      </c>
      <c r="K36" s="318">
        <v>-53</v>
      </c>
      <c r="L36" s="116">
        <v>-17.785234899328859</v>
      </c>
    </row>
    <row r="37" spans="1:12" s="110" customFormat="1" ht="15" customHeight="1" x14ac:dyDescent="0.2">
      <c r="A37" s="120"/>
      <c r="B37" s="119"/>
      <c r="C37" s="258" t="s">
        <v>107</v>
      </c>
      <c r="E37" s="113">
        <v>67.333333333333329</v>
      </c>
      <c r="F37" s="114">
        <v>505</v>
      </c>
      <c r="G37" s="114">
        <v>553</v>
      </c>
      <c r="H37" s="114">
        <v>541</v>
      </c>
      <c r="I37" s="114">
        <v>579</v>
      </c>
      <c r="J37" s="140">
        <v>556</v>
      </c>
      <c r="K37" s="114">
        <v>-51</v>
      </c>
      <c r="L37" s="116">
        <v>-9.1726618705035978</v>
      </c>
    </row>
    <row r="38" spans="1:12" s="110" customFormat="1" ht="15" customHeight="1" x14ac:dyDescent="0.2">
      <c r="A38" s="120"/>
      <c r="B38" s="119" t="s">
        <v>328</v>
      </c>
      <c r="C38" s="258"/>
      <c r="E38" s="113">
        <v>58.655315433311507</v>
      </c>
      <c r="F38" s="114">
        <v>2687</v>
      </c>
      <c r="G38" s="114">
        <v>2796</v>
      </c>
      <c r="H38" s="114">
        <v>2796</v>
      </c>
      <c r="I38" s="114">
        <v>2814</v>
      </c>
      <c r="J38" s="140">
        <v>2765</v>
      </c>
      <c r="K38" s="114">
        <v>-78</v>
      </c>
      <c r="L38" s="116">
        <v>-2.8209764918625679</v>
      </c>
    </row>
    <row r="39" spans="1:12" s="110" customFormat="1" ht="15" customHeight="1" x14ac:dyDescent="0.2">
      <c r="A39" s="120"/>
      <c r="B39" s="119"/>
      <c r="C39" s="258" t="s">
        <v>106</v>
      </c>
      <c r="E39" s="113">
        <v>39.933010792705616</v>
      </c>
      <c r="F39" s="115">
        <v>1073</v>
      </c>
      <c r="G39" s="114">
        <v>1118</v>
      </c>
      <c r="H39" s="114">
        <v>1119</v>
      </c>
      <c r="I39" s="114">
        <v>1126</v>
      </c>
      <c r="J39" s="140">
        <v>1091</v>
      </c>
      <c r="K39" s="114">
        <v>-18</v>
      </c>
      <c r="L39" s="116">
        <v>-1.6498625114573786</v>
      </c>
    </row>
    <row r="40" spans="1:12" s="110" customFormat="1" ht="15" customHeight="1" x14ac:dyDescent="0.2">
      <c r="A40" s="120"/>
      <c r="B40" s="119"/>
      <c r="C40" s="258" t="s">
        <v>107</v>
      </c>
      <c r="E40" s="113">
        <v>60.066989207294384</v>
      </c>
      <c r="F40" s="115">
        <v>1614</v>
      </c>
      <c r="G40" s="114">
        <v>1678</v>
      </c>
      <c r="H40" s="114">
        <v>1677</v>
      </c>
      <c r="I40" s="114">
        <v>1688</v>
      </c>
      <c r="J40" s="140">
        <v>1674</v>
      </c>
      <c r="K40" s="114">
        <v>-60</v>
      </c>
      <c r="L40" s="116">
        <v>-3.5842293906810037</v>
      </c>
    </row>
    <row r="41" spans="1:12" s="110" customFormat="1" ht="15" customHeight="1" x14ac:dyDescent="0.2">
      <c r="A41" s="120"/>
      <c r="B41" s="320" t="s">
        <v>517</v>
      </c>
      <c r="C41" s="258"/>
      <c r="E41" s="113">
        <v>4.6714691115476974</v>
      </c>
      <c r="F41" s="115">
        <v>214</v>
      </c>
      <c r="G41" s="114">
        <v>226</v>
      </c>
      <c r="H41" s="114">
        <v>233</v>
      </c>
      <c r="I41" s="114">
        <v>235</v>
      </c>
      <c r="J41" s="140">
        <v>225</v>
      </c>
      <c r="K41" s="114">
        <v>-11</v>
      </c>
      <c r="L41" s="116">
        <v>-4.8888888888888893</v>
      </c>
    </row>
    <row r="42" spans="1:12" s="110" customFormat="1" ht="15" customHeight="1" x14ac:dyDescent="0.2">
      <c r="A42" s="120"/>
      <c r="B42" s="119"/>
      <c r="C42" s="268" t="s">
        <v>106</v>
      </c>
      <c r="D42" s="182"/>
      <c r="E42" s="113">
        <v>43.925233644859816</v>
      </c>
      <c r="F42" s="115">
        <v>94</v>
      </c>
      <c r="G42" s="114">
        <v>94</v>
      </c>
      <c r="H42" s="114">
        <v>96</v>
      </c>
      <c r="I42" s="114">
        <v>100</v>
      </c>
      <c r="J42" s="140">
        <v>90</v>
      </c>
      <c r="K42" s="114">
        <v>4</v>
      </c>
      <c r="L42" s="116">
        <v>4.4444444444444446</v>
      </c>
    </row>
    <row r="43" spans="1:12" s="110" customFormat="1" ht="15" customHeight="1" x14ac:dyDescent="0.2">
      <c r="A43" s="120"/>
      <c r="B43" s="119"/>
      <c r="C43" s="268" t="s">
        <v>107</v>
      </c>
      <c r="D43" s="182"/>
      <c r="E43" s="113">
        <v>56.074766355140184</v>
      </c>
      <c r="F43" s="115">
        <v>120</v>
      </c>
      <c r="G43" s="114">
        <v>132</v>
      </c>
      <c r="H43" s="114">
        <v>137</v>
      </c>
      <c r="I43" s="114">
        <v>135</v>
      </c>
      <c r="J43" s="140">
        <v>135</v>
      </c>
      <c r="K43" s="114">
        <v>-15</v>
      </c>
      <c r="L43" s="116">
        <v>-11.111111111111111</v>
      </c>
    </row>
    <row r="44" spans="1:12" s="110" customFormat="1" ht="15" customHeight="1" x14ac:dyDescent="0.2">
      <c r="A44" s="120"/>
      <c r="B44" s="119" t="s">
        <v>205</v>
      </c>
      <c r="C44" s="268"/>
      <c r="D44" s="182"/>
      <c r="E44" s="113">
        <v>20.301244269810084</v>
      </c>
      <c r="F44" s="115">
        <v>930</v>
      </c>
      <c r="G44" s="114">
        <v>991</v>
      </c>
      <c r="H44" s="114">
        <v>997</v>
      </c>
      <c r="I44" s="114">
        <v>1037</v>
      </c>
      <c r="J44" s="140">
        <v>1038</v>
      </c>
      <c r="K44" s="114">
        <v>-108</v>
      </c>
      <c r="L44" s="116">
        <v>-10.404624277456648</v>
      </c>
    </row>
    <row r="45" spans="1:12" s="110" customFormat="1" ht="15" customHeight="1" x14ac:dyDescent="0.2">
      <c r="A45" s="120"/>
      <c r="B45" s="119"/>
      <c r="C45" s="268" t="s">
        <v>106</v>
      </c>
      <c r="D45" s="182"/>
      <c r="E45" s="113">
        <v>32.043010752688176</v>
      </c>
      <c r="F45" s="115">
        <v>298</v>
      </c>
      <c r="G45" s="114">
        <v>318</v>
      </c>
      <c r="H45" s="114">
        <v>326</v>
      </c>
      <c r="I45" s="114">
        <v>339</v>
      </c>
      <c r="J45" s="140">
        <v>335</v>
      </c>
      <c r="K45" s="114">
        <v>-37</v>
      </c>
      <c r="L45" s="116">
        <v>-11.044776119402986</v>
      </c>
    </row>
    <row r="46" spans="1:12" s="110" customFormat="1" ht="15" customHeight="1" x14ac:dyDescent="0.2">
      <c r="A46" s="123"/>
      <c r="B46" s="124"/>
      <c r="C46" s="260" t="s">
        <v>107</v>
      </c>
      <c r="D46" s="261"/>
      <c r="E46" s="125">
        <v>67.956989247311824</v>
      </c>
      <c r="F46" s="143">
        <v>632</v>
      </c>
      <c r="G46" s="144">
        <v>673</v>
      </c>
      <c r="H46" s="144">
        <v>671</v>
      </c>
      <c r="I46" s="144">
        <v>698</v>
      </c>
      <c r="J46" s="145">
        <v>703</v>
      </c>
      <c r="K46" s="144">
        <v>-71</v>
      </c>
      <c r="L46" s="146">
        <v>-10.099573257467995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4581</v>
      </c>
      <c r="E11" s="114">
        <v>4868</v>
      </c>
      <c r="F11" s="114">
        <v>4878</v>
      </c>
      <c r="G11" s="114">
        <v>4994</v>
      </c>
      <c r="H11" s="140">
        <v>4882</v>
      </c>
      <c r="I11" s="115">
        <v>-301</v>
      </c>
      <c r="J11" s="116">
        <v>-6.1655059401884476</v>
      </c>
    </row>
    <row r="12" spans="1:15" s="110" customFormat="1" ht="24.95" customHeight="1" x14ac:dyDescent="0.2">
      <c r="A12" s="193" t="s">
        <v>132</v>
      </c>
      <c r="B12" s="194" t="s">
        <v>133</v>
      </c>
      <c r="C12" s="113">
        <v>1.9428072473259115</v>
      </c>
      <c r="D12" s="115">
        <v>89</v>
      </c>
      <c r="E12" s="114">
        <v>87</v>
      </c>
      <c r="F12" s="114">
        <v>82</v>
      </c>
      <c r="G12" s="114">
        <v>78</v>
      </c>
      <c r="H12" s="140">
        <v>64</v>
      </c>
      <c r="I12" s="115">
        <v>25</v>
      </c>
      <c r="J12" s="116">
        <v>39.0625</v>
      </c>
    </row>
    <row r="13" spans="1:15" s="110" customFormat="1" ht="24.95" customHeight="1" x14ac:dyDescent="0.2">
      <c r="A13" s="193" t="s">
        <v>134</v>
      </c>
      <c r="B13" s="199" t="s">
        <v>214</v>
      </c>
      <c r="C13" s="113">
        <v>0.52390307793058288</v>
      </c>
      <c r="D13" s="115">
        <v>24</v>
      </c>
      <c r="E13" s="114">
        <v>27</v>
      </c>
      <c r="F13" s="114">
        <v>27</v>
      </c>
      <c r="G13" s="114">
        <v>42</v>
      </c>
      <c r="H13" s="140">
        <v>43</v>
      </c>
      <c r="I13" s="115">
        <v>-19</v>
      </c>
      <c r="J13" s="116">
        <v>-44.186046511627907</v>
      </c>
    </row>
    <row r="14" spans="1:15" s="287" customFormat="1" ht="24.95" customHeight="1" x14ac:dyDescent="0.2">
      <c r="A14" s="193" t="s">
        <v>215</v>
      </c>
      <c r="B14" s="199" t="s">
        <v>137</v>
      </c>
      <c r="C14" s="113">
        <v>9.8231827111984291</v>
      </c>
      <c r="D14" s="115">
        <v>450</v>
      </c>
      <c r="E14" s="114">
        <v>459</v>
      </c>
      <c r="F14" s="114">
        <v>451</v>
      </c>
      <c r="G14" s="114">
        <v>476</v>
      </c>
      <c r="H14" s="140">
        <v>460</v>
      </c>
      <c r="I14" s="115">
        <v>-10</v>
      </c>
      <c r="J14" s="116">
        <v>-2.1739130434782608</v>
      </c>
      <c r="K14" s="110"/>
      <c r="L14" s="110"/>
      <c r="M14" s="110"/>
      <c r="N14" s="110"/>
      <c r="O14" s="110"/>
    </row>
    <row r="15" spans="1:15" s="110" customFormat="1" ht="24.95" customHeight="1" x14ac:dyDescent="0.2">
      <c r="A15" s="193" t="s">
        <v>216</v>
      </c>
      <c r="B15" s="199" t="s">
        <v>217</v>
      </c>
      <c r="C15" s="113">
        <v>6.1558611656843487</v>
      </c>
      <c r="D15" s="115">
        <v>282</v>
      </c>
      <c r="E15" s="114">
        <v>294</v>
      </c>
      <c r="F15" s="114">
        <v>284</v>
      </c>
      <c r="G15" s="114">
        <v>299</v>
      </c>
      <c r="H15" s="140">
        <v>289</v>
      </c>
      <c r="I15" s="115">
        <v>-7</v>
      </c>
      <c r="J15" s="116">
        <v>-2.422145328719723</v>
      </c>
    </row>
    <row r="16" spans="1:15" s="287" customFormat="1" ht="24.95" customHeight="1" x14ac:dyDescent="0.2">
      <c r="A16" s="193" t="s">
        <v>218</v>
      </c>
      <c r="B16" s="199" t="s">
        <v>141</v>
      </c>
      <c r="C16" s="113">
        <v>2.9687841082733026</v>
      </c>
      <c r="D16" s="115">
        <v>136</v>
      </c>
      <c r="E16" s="114">
        <v>132</v>
      </c>
      <c r="F16" s="114">
        <v>136</v>
      </c>
      <c r="G16" s="114">
        <v>141</v>
      </c>
      <c r="H16" s="140">
        <v>139</v>
      </c>
      <c r="I16" s="115">
        <v>-3</v>
      </c>
      <c r="J16" s="116">
        <v>-2.1582733812949639</v>
      </c>
      <c r="K16" s="110"/>
      <c r="L16" s="110"/>
      <c r="M16" s="110"/>
      <c r="N16" s="110"/>
      <c r="O16" s="110"/>
    </row>
    <row r="17" spans="1:15" s="110" customFormat="1" ht="24.95" customHeight="1" x14ac:dyDescent="0.2">
      <c r="A17" s="193" t="s">
        <v>142</v>
      </c>
      <c r="B17" s="199" t="s">
        <v>220</v>
      </c>
      <c r="C17" s="113">
        <v>0.6985374372407771</v>
      </c>
      <c r="D17" s="115">
        <v>32</v>
      </c>
      <c r="E17" s="114">
        <v>33</v>
      </c>
      <c r="F17" s="114">
        <v>31</v>
      </c>
      <c r="G17" s="114">
        <v>36</v>
      </c>
      <c r="H17" s="140">
        <v>32</v>
      </c>
      <c r="I17" s="115">
        <v>0</v>
      </c>
      <c r="J17" s="116">
        <v>0</v>
      </c>
    </row>
    <row r="18" spans="1:15" s="287" customFormat="1" ht="24.95" customHeight="1" x14ac:dyDescent="0.2">
      <c r="A18" s="201" t="s">
        <v>144</v>
      </c>
      <c r="B18" s="202" t="s">
        <v>145</v>
      </c>
      <c r="C18" s="113">
        <v>5.391835843702248</v>
      </c>
      <c r="D18" s="115">
        <v>247</v>
      </c>
      <c r="E18" s="114">
        <v>243</v>
      </c>
      <c r="F18" s="114">
        <v>244</v>
      </c>
      <c r="G18" s="114">
        <v>253</v>
      </c>
      <c r="H18" s="140">
        <v>246</v>
      </c>
      <c r="I18" s="115">
        <v>1</v>
      </c>
      <c r="J18" s="116">
        <v>0.4065040650406504</v>
      </c>
      <c r="K18" s="110"/>
      <c r="L18" s="110"/>
      <c r="M18" s="110"/>
      <c r="N18" s="110"/>
      <c r="O18" s="110"/>
    </row>
    <row r="19" spans="1:15" s="110" customFormat="1" ht="24.95" customHeight="1" x14ac:dyDescent="0.2">
      <c r="A19" s="193" t="s">
        <v>146</v>
      </c>
      <c r="B19" s="199" t="s">
        <v>147</v>
      </c>
      <c r="C19" s="113">
        <v>16.328312595503164</v>
      </c>
      <c r="D19" s="115">
        <v>748</v>
      </c>
      <c r="E19" s="114">
        <v>750</v>
      </c>
      <c r="F19" s="114">
        <v>738</v>
      </c>
      <c r="G19" s="114">
        <v>749</v>
      </c>
      <c r="H19" s="140">
        <v>739</v>
      </c>
      <c r="I19" s="115">
        <v>9</v>
      </c>
      <c r="J19" s="116">
        <v>1.2178619756427604</v>
      </c>
    </row>
    <row r="20" spans="1:15" s="287" customFormat="1" ht="24.95" customHeight="1" x14ac:dyDescent="0.2">
      <c r="A20" s="193" t="s">
        <v>148</v>
      </c>
      <c r="B20" s="199" t="s">
        <v>149</v>
      </c>
      <c r="C20" s="113">
        <v>8.775376555337262</v>
      </c>
      <c r="D20" s="115">
        <v>402</v>
      </c>
      <c r="E20" s="114">
        <v>398</v>
      </c>
      <c r="F20" s="114">
        <v>413</v>
      </c>
      <c r="G20" s="114">
        <v>411</v>
      </c>
      <c r="H20" s="140">
        <v>411</v>
      </c>
      <c r="I20" s="115">
        <v>-9</v>
      </c>
      <c r="J20" s="116">
        <v>-2.1897810218978102</v>
      </c>
      <c r="K20" s="110"/>
      <c r="L20" s="110"/>
      <c r="M20" s="110"/>
      <c r="N20" s="110"/>
      <c r="O20" s="110"/>
    </row>
    <row r="21" spans="1:15" s="110" customFormat="1" ht="24.95" customHeight="1" x14ac:dyDescent="0.2">
      <c r="A21" s="201" t="s">
        <v>150</v>
      </c>
      <c r="B21" s="202" t="s">
        <v>151</v>
      </c>
      <c r="C21" s="113">
        <v>12.551844575420214</v>
      </c>
      <c r="D21" s="115">
        <v>575</v>
      </c>
      <c r="E21" s="114">
        <v>613</v>
      </c>
      <c r="F21" s="114">
        <v>639</v>
      </c>
      <c r="G21" s="114">
        <v>655</v>
      </c>
      <c r="H21" s="140">
        <v>614</v>
      </c>
      <c r="I21" s="115">
        <v>-39</v>
      </c>
      <c r="J21" s="116">
        <v>-6.3517915309446256</v>
      </c>
    </row>
    <row r="22" spans="1:15" s="110" customFormat="1" ht="24.95" customHeight="1" x14ac:dyDescent="0.2">
      <c r="A22" s="201" t="s">
        <v>152</v>
      </c>
      <c r="B22" s="199" t="s">
        <v>153</v>
      </c>
      <c r="C22" s="113" t="s">
        <v>513</v>
      </c>
      <c r="D22" s="115" t="s">
        <v>513</v>
      </c>
      <c r="E22" s="114" t="s">
        <v>513</v>
      </c>
      <c r="F22" s="114">
        <v>38</v>
      </c>
      <c r="G22" s="114">
        <v>38</v>
      </c>
      <c r="H22" s="140">
        <v>34</v>
      </c>
      <c r="I22" s="115" t="s">
        <v>513</v>
      </c>
      <c r="J22" s="116" t="s">
        <v>513</v>
      </c>
    </row>
    <row r="23" spans="1:15" s="110" customFormat="1" ht="24.95" customHeight="1" x14ac:dyDescent="0.2">
      <c r="A23" s="193" t="s">
        <v>154</v>
      </c>
      <c r="B23" s="199" t="s">
        <v>155</v>
      </c>
      <c r="C23" s="113">
        <v>1.3097576948264571</v>
      </c>
      <c r="D23" s="115">
        <v>60</v>
      </c>
      <c r="E23" s="114">
        <v>59</v>
      </c>
      <c r="F23" s="114">
        <v>59</v>
      </c>
      <c r="G23" s="114">
        <v>62</v>
      </c>
      <c r="H23" s="140">
        <v>63</v>
      </c>
      <c r="I23" s="115">
        <v>-3</v>
      </c>
      <c r="J23" s="116">
        <v>-4.7619047619047619</v>
      </c>
    </row>
    <row r="24" spans="1:15" s="110" customFormat="1" ht="24.95" customHeight="1" x14ac:dyDescent="0.2">
      <c r="A24" s="193" t="s">
        <v>156</v>
      </c>
      <c r="B24" s="199" t="s">
        <v>221</v>
      </c>
      <c r="C24" s="113">
        <v>6.0467146911154765</v>
      </c>
      <c r="D24" s="115">
        <v>277</v>
      </c>
      <c r="E24" s="114">
        <v>290</v>
      </c>
      <c r="F24" s="114">
        <v>297</v>
      </c>
      <c r="G24" s="114">
        <v>300</v>
      </c>
      <c r="H24" s="140">
        <v>287</v>
      </c>
      <c r="I24" s="115">
        <v>-10</v>
      </c>
      <c r="J24" s="116">
        <v>-3.484320557491289</v>
      </c>
    </row>
    <row r="25" spans="1:15" s="110" customFormat="1" ht="24.95" customHeight="1" x14ac:dyDescent="0.2">
      <c r="A25" s="193" t="s">
        <v>222</v>
      </c>
      <c r="B25" s="204" t="s">
        <v>159</v>
      </c>
      <c r="C25" s="113">
        <v>2.4230517354289458</v>
      </c>
      <c r="D25" s="115">
        <v>111</v>
      </c>
      <c r="E25" s="114">
        <v>276</v>
      </c>
      <c r="F25" s="114">
        <v>275</v>
      </c>
      <c r="G25" s="114">
        <v>296</v>
      </c>
      <c r="H25" s="140">
        <v>302</v>
      </c>
      <c r="I25" s="115">
        <v>-191</v>
      </c>
      <c r="J25" s="116">
        <v>-63.245033112582782</v>
      </c>
    </row>
    <row r="26" spans="1:15" s="110" customFormat="1" ht="24.95" customHeight="1" x14ac:dyDescent="0.2">
      <c r="A26" s="201">
        <v>782.78300000000002</v>
      </c>
      <c r="B26" s="203" t="s">
        <v>160</v>
      </c>
      <c r="C26" s="113" t="s">
        <v>513</v>
      </c>
      <c r="D26" s="115" t="s">
        <v>513</v>
      </c>
      <c r="E26" s="114" t="s">
        <v>513</v>
      </c>
      <c r="F26" s="114">
        <v>8</v>
      </c>
      <c r="G26" s="114">
        <v>8</v>
      </c>
      <c r="H26" s="140">
        <v>10</v>
      </c>
      <c r="I26" s="115" t="s">
        <v>513</v>
      </c>
      <c r="J26" s="116" t="s">
        <v>513</v>
      </c>
    </row>
    <row r="27" spans="1:15" s="110" customFormat="1" ht="24.95" customHeight="1" x14ac:dyDescent="0.2">
      <c r="A27" s="193" t="s">
        <v>161</v>
      </c>
      <c r="B27" s="199" t="s">
        <v>162</v>
      </c>
      <c r="C27" s="113">
        <v>10.041475660336172</v>
      </c>
      <c r="D27" s="115">
        <v>460</v>
      </c>
      <c r="E27" s="114">
        <v>491</v>
      </c>
      <c r="F27" s="114">
        <v>474</v>
      </c>
      <c r="G27" s="114">
        <v>493</v>
      </c>
      <c r="H27" s="140">
        <v>460</v>
      </c>
      <c r="I27" s="115">
        <v>0</v>
      </c>
      <c r="J27" s="116">
        <v>0</v>
      </c>
    </row>
    <row r="28" spans="1:15" s="110" customFormat="1" ht="24.95" customHeight="1" x14ac:dyDescent="0.2">
      <c r="A28" s="193" t="s">
        <v>163</v>
      </c>
      <c r="B28" s="199" t="s">
        <v>164</v>
      </c>
      <c r="C28" s="113">
        <v>3.6454922506003058</v>
      </c>
      <c r="D28" s="115">
        <v>167</v>
      </c>
      <c r="E28" s="114">
        <v>168</v>
      </c>
      <c r="F28" s="114">
        <v>166</v>
      </c>
      <c r="G28" s="114">
        <v>156</v>
      </c>
      <c r="H28" s="140">
        <v>171</v>
      </c>
      <c r="I28" s="115">
        <v>-4</v>
      </c>
      <c r="J28" s="116">
        <v>-2.3391812865497075</v>
      </c>
    </row>
    <row r="29" spans="1:15" s="110" customFormat="1" ht="24.95" customHeight="1" x14ac:dyDescent="0.2">
      <c r="A29" s="193">
        <v>86</v>
      </c>
      <c r="B29" s="199" t="s">
        <v>165</v>
      </c>
      <c r="C29" s="113">
        <v>6.7889107181838027</v>
      </c>
      <c r="D29" s="115">
        <v>311</v>
      </c>
      <c r="E29" s="114">
        <v>320</v>
      </c>
      <c r="F29" s="114">
        <v>327</v>
      </c>
      <c r="G29" s="114">
        <v>323</v>
      </c>
      <c r="H29" s="140">
        <v>325</v>
      </c>
      <c r="I29" s="115">
        <v>-14</v>
      </c>
      <c r="J29" s="116">
        <v>-4.3076923076923075</v>
      </c>
    </row>
    <row r="30" spans="1:15" s="110" customFormat="1" ht="24.95" customHeight="1" x14ac:dyDescent="0.2">
      <c r="A30" s="193">
        <v>87.88</v>
      </c>
      <c r="B30" s="204" t="s">
        <v>166</v>
      </c>
      <c r="C30" s="113">
        <v>1.768172888015717</v>
      </c>
      <c r="D30" s="115">
        <v>81</v>
      </c>
      <c r="E30" s="114">
        <v>76</v>
      </c>
      <c r="F30" s="114">
        <v>71</v>
      </c>
      <c r="G30" s="114">
        <v>73</v>
      </c>
      <c r="H30" s="140">
        <v>80</v>
      </c>
      <c r="I30" s="115">
        <v>1</v>
      </c>
      <c r="J30" s="116">
        <v>1.25</v>
      </c>
    </row>
    <row r="31" spans="1:15" s="110" customFormat="1" ht="24.95" customHeight="1" x14ac:dyDescent="0.2">
      <c r="A31" s="193" t="s">
        <v>167</v>
      </c>
      <c r="B31" s="199" t="s">
        <v>168</v>
      </c>
      <c r="C31" s="113">
        <v>11.722331368696791</v>
      </c>
      <c r="D31" s="115">
        <v>537</v>
      </c>
      <c r="E31" s="114">
        <v>564</v>
      </c>
      <c r="F31" s="114">
        <v>569</v>
      </c>
      <c r="G31" s="114">
        <v>581</v>
      </c>
      <c r="H31" s="140">
        <v>573</v>
      </c>
      <c r="I31" s="115">
        <v>-36</v>
      </c>
      <c r="J31" s="116">
        <v>-6.2827225130890056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1.9428072473259115</v>
      </c>
      <c r="D34" s="115">
        <v>89</v>
      </c>
      <c r="E34" s="114">
        <v>87</v>
      </c>
      <c r="F34" s="114">
        <v>82</v>
      </c>
      <c r="G34" s="114">
        <v>78</v>
      </c>
      <c r="H34" s="140">
        <v>64</v>
      </c>
      <c r="I34" s="115">
        <v>25</v>
      </c>
      <c r="J34" s="116">
        <v>39.0625</v>
      </c>
    </row>
    <row r="35" spans="1:10" s="110" customFormat="1" ht="24.95" customHeight="1" x14ac:dyDescent="0.2">
      <c r="A35" s="292" t="s">
        <v>171</v>
      </c>
      <c r="B35" s="293" t="s">
        <v>172</v>
      </c>
      <c r="C35" s="113">
        <v>15.738921632831259</v>
      </c>
      <c r="D35" s="115">
        <v>721</v>
      </c>
      <c r="E35" s="114">
        <v>729</v>
      </c>
      <c r="F35" s="114">
        <v>722</v>
      </c>
      <c r="G35" s="114">
        <v>771</v>
      </c>
      <c r="H35" s="140">
        <v>749</v>
      </c>
      <c r="I35" s="115">
        <v>-28</v>
      </c>
      <c r="J35" s="116">
        <v>-3.7383177570093458</v>
      </c>
    </row>
    <row r="36" spans="1:10" s="110" customFormat="1" ht="24.95" customHeight="1" x14ac:dyDescent="0.2">
      <c r="A36" s="294" t="s">
        <v>173</v>
      </c>
      <c r="B36" s="295" t="s">
        <v>174</v>
      </c>
      <c r="C36" s="125">
        <v>82.318271119842834</v>
      </c>
      <c r="D36" s="143">
        <v>3771</v>
      </c>
      <c r="E36" s="144">
        <v>4052</v>
      </c>
      <c r="F36" s="144">
        <v>4074</v>
      </c>
      <c r="G36" s="144">
        <v>4145</v>
      </c>
      <c r="H36" s="145">
        <v>4069</v>
      </c>
      <c r="I36" s="143">
        <v>-298</v>
      </c>
      <c r="J36" s="146">
        <v>-7.3236667485868763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4581</v>
      </c>
      <c r="F11" s="264">
        <v>4868</v>
      </c>
      <c r="G11" s="264">
        <v>4878</v>
      </c>
      <c r="H11" s="264">
        <v>4994</v>
      </c>
      <c r="I11" s="265">
        <v>4882</v>
      </c>
      <c r="J11" s="263">
        <v>-301</v>
      </c>
      <c r="K11" s="266">
        <v>-6.1655059401884476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42.174197773411919</v>
      </c>
      <c r="E13" s="115">
        <v>1932</v>
      </c>
      <c r="F13" s="114">
        <v>2135</v>
      </c>
      <c r="G13" s="114">
        <v>2177</v>
      </c>
      <c r="H13" s="114">
        <v>2261</v>
      </c>
      <c r="I13" s="140">
        <v>2170</v>
      </c>
      <c r="J13" s="115">
        <v>-238</v>
      </c>
      <c r="K13" s="116">
        <v>-10.96774193548387</v>
      </c>
    </row>
    <row r="14" spans="1:15" ht="15.95" customHeight="1" x14ac:dyDescent="0.2">
      <c r="A14" s="306" t="s">
        <v>230</v>
      </c>
      <c r="B14" s="307"/>
      <c r="C14" s="308"/>
      <c r="D14" s="113">
        <v>43.942370661427638</v>
      </c>
      <c r="E14" s="115">
        <v>2013</v>
      </c>
      <c r="F14" s="114">
        <v>2072</v>
      </c>
      <c r="G14" s="114">
        <v>2053</v>
      </c>
      <c r="H14" s="114">
        <v>2085</v>
      </c>
      <c r="I14" s="140">
        <v>2065</v>
      </c>
      <c r="J14" s="115">
        <v>-52</v>
      </c>
      <c r="K14" s="116">
        <v>-2.5181598062953996</v>
      </c>
    </row>
    <row r="15" spans="1:15" ht="15.95" customHeight="1" x14ac:dyDescent="0.2">
      <c r="A15" s="306" t="s">
        <v>231</v>
      </c>
      <c r="B15" s="307"/>
      <c r="C15" s="308"/>
      <c r="D15" s="113">
        <v>4.1475660336171138</v>
      </c>
      <c r="E15" s="115">
        <v>190</v>
      </c>
      <c r="F15" s="114">
        <v>203</v>
      </c>
      <c r="G15" s="114">
        <v>198</v>
      </c>
      <c r="H15" s="114">
        <v>201</v>
      </c>
      <c r="I15" s="140">
        <v>205</v>
      </c>
      <c r="J15" s="115">
        <v>-15</v>
      </c>
      <c r="K15" s="116">
        <v>-7.3170731707317076</v>
      </c>
    </row>
    <row r="16" spans="1:15" ht="15.95" customHeight="1" x14ac:dyDescent="0.2">
      <c r="A16" s="306" t="s">
        <v>232</v>
      </c>
      <c r="B16" s="307"/>
      <c r="C16" s="308"/>
      <c r="D16" s="113">
        <v>4.387688277668631</v>
      </c>
      <c r="E16" s="115">
        <v>201</v>
      </c>
      <c r="F16" s="114">
        <v>202</v>
      </c>
      <c r="G16" s="114">
        <v>197</v>
      </c>
      <c r="H16" s="114">
        <v>195</v>
      </c>
      <c r="I16" s="140">
        <v>192</v>
      </c>
      <c r="J16" s="115">
        <v>9</v>
      </c>
      <c r="K16" s="116">
        <v>4.6875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1.9209779524121371</v>
      </c>
      <c r="E18" s="115">
        <v>88</v>
      </c>
      <c r="F18" s="114">
        <v>85</v>
      </c>
      <c r="G18" s="114">
        <v>80</v>
      </c>
      <c r="H18" s="114">
        <v>76</v>
      </c>
      <c r="I18" s="140">
        <v>68</v>
      </c>
      <c r="J18" s="115">
        <v>20</v>
      </c>
      <c r="K18" s="116">
        <v>29.411764705882351</v>
      </c>
    </row>
    <row r="19" spans="1:11" ht="14.1" customHeight="1" x14ac:dyDescent="0.2">
      <c r="A19" s="306" t="s">
        <v>235</v>
      </c>
      <c r="B19" s="307" t="s">
        <v>236</v>
      </c>
      <c r="C19" s="308"/>
      <c r="D19" s="113">
        <v>1.3097576948264571</v>
      </c>
      <c r="E19" s="115">
        <v>60</v>
      </c>
      <c r="F19" s="114">
        <v>60</v>
      </c>
      <c r="G19" s="114">
        <v>56</v>
      </c>
      <c r="H19" s="114">
        <v>54</v>
      </c>
      <c r="I19" s="140">
        <v>44</v>
      </c>
      <c r="J19" s="115">
        <v>16</v>
      </c>
      <c r="K19" s="116">
        <v>36.363636363636367</v>
      </c>
    </row>
    <row r="20" spans="1:11" ht="14.1" customHeight="1" x14ac:dyDescent="0.2">
      <c r="A20" s="306">
        <v>12</v>
      </c>
      <c r="B20" s="307" t="s">
        <v>237</v>
      </c>
      <c r="C20" s="308"/>
      <c r="D20" s="113">
        <v>2.0301244269810086</v>
      </c>
      <c r="E20" s="115">
        <v>93</v>
      </c>
      <c r="F20" s="114">
        <v>92</v>
      </c>
      <c r="G20" s="114">
        <v>87</v>
      </c>
      <c r="H20" s="114">
        <v>93</v>
      </c>
      <c r="I20" s="140">
        <v>72</v>
      </c>
      <c r="J20" s="115">
        <v>21</v>
      </c>
      <c r="K20" s="116">
        <v>29.166666666666668</v>
      </c>
    </row>
    <row r="21" spans="1:11" ht="14.1" customHeight="1" x14ac:dyDescent="0.2">
      <c r="A21" s="306">
        <v>21</v>
      </c>
      <c r="B21" s="307" t="s">
        <v>238</v>
      </c>
      <c r="C21" s="308"/>
      <c r="D21" s="113">
        <v>8.7317179655097138E-2</v>
      </c>
      <c r="E21" s="115">
        <v>4</v>
      </c>
      <c r="F21" s="114">
        <v>6</v>
      </c>
      <c r="G21" s="114">
        <v>7</v>
      </c>
      <c r="H21" s="114">
        <v>8</v>
      </c>
      <c r="I21" s="140">
        <v>7</v>
      </c>
      <c r="J21" s="115">
        <v>-3</v>
      </c>
      <c r="K21" s="116">
        <v>-42.857142857142854</v>
      </c>
    </row>
    <row r="22" spans="1:11" ht="14.1" customHeight="1" x14ac:dyDescent="0.2">
      <c r="A22" s="306">
        <v>22</v>
      </c>
      <c r="B22" s="307" t="s">
        <v>239</v>
      </c>
      <c r="C22" s="308"/>
      <c r="D22" s="113">
        <v>0.8076839118096486</v>
      </c>
      <c r="E22" s="115">
        <v>37</v>
      </c>
      <c r="F22" s="114">
        <v>37</v>
      </c>
      <c r="G22" s="114">
        <v>35</v>
      </c>
      <c r="H22" s="114">
        <v>41</v>
      </c>
      <c r="I22" s="140">
        <v>42</v>
      </c>
      <c r="J22" s="115">
        <v>-5</v>
      </c>
      <c r="K22" s="116">
        <v>-11.904761904761905</v>
      </c>
    </row>
    <row r="23" spans="1:11" ht="14.1" customHeight="1" x14ac:dyDescent="0.2">
      <c r="A23" s="306">
        <v>23</v>
      </c>
      <c r="B23" s="307" t="s">
        <v>240</v>
      </c>
      <c r="C23" s="308"/>
      <c r="D23" s="113">
        <v>0.13097576948264572</v>
      </c>
      <c r="E23" s="115">
        <v>6</v>
      </c>
      <c r="F23" s="114">
        <v>5</v>
      </c>
      <c r="G23" s="114">
        <v>4</v>
      </c>
      <c r="H23" s="114">
        <v>5</v>
      </c>
      <c r="I23" s="140">
        <v>5</v>
      </c>
      <c r="J23" s="115">
        <v>1</v>
      </c>
      <c r="K23" s="116">
        <v>20</v>
      </c>
    </row>
    <row r="24" spans="1:11" ht="14.1" customHeight="1" x14ac:dyDescent="0.2">
      <c r="A24" s="306">
        <v>24</v>
      </c>
      <c r="B24" s="307" t="s">
        <v>241</v>
      </c>
      <c r="C24" s="308"/>
      <c r="D24" s="113">
        <v>0.96048897620606855</v>
      </c>
      <c r="E24" s="115">
        <v>44</v>
      </c>
      <c r="F24" s="114">
        <v>38</v>
      </c>
      <c r="G24" s="114">
        <v>41</v>
      </c>
      <c r="H24" s="114">
        <v>43</v>
      </c>
      <c r="I24" s="140">
        <v>43</v>
      </c>
      <c r="J24" s="115">
        <v>1</v>
      </c>
      <c r="K24" s="116">
        <v>2.3255813953488373</v>
      </c>
    </row>
    <row r="25" spans="1:11" ht="14.1" customHeight="1" x14ac:dyDescent="0.2">
      <c r="A25" s="306">
        <v>25</v>
      </c>
      <c r="B25" s="307" t="s">
        <v>242</v>
      </c>
      <c r="C25" s="308"/>
      <c r="D25" s="113">
        <v>1.1787819253438114</v>
      </c>
      <c r="E25" s="115">
        <v>54</v>
      </c>
      <c r="F25" s="114">
        <v>55</v>
      </c>
      <c r="G25" s="114">
        <v>60</v>
      </c>
      <c r="H25" s="114">
        <v>66</v>
      </c>
      <c r="I25" s="140">
        <v>65</v>
      </c>
      <c r="J25" s="115">
        <v>-11</v>
      </c>
      <c r="K25" s="116">
        <v>-16.923076923076923</v>
      </c>
    </row>
    <row r="26" spans="1:11" ht="14.1" customHeight="1" x14ac:dyDescent="0.2">
      <c r="A26" s="306">
        <v>26</v>
      </c>
      <c r="B26" s="307" t="s">
        <v>243</v>
      </c>
      <c r="C26" s="308"/>
      <c r="D26" s="113">
        <v>1.1132940406024885</v>
      </c>
      <c r="E26" s="115">
        <v>51</v>
      </c>
      <c r="F26" s="114">
        <v>54</v>
      </c>
      <c r="G26" s="114">
        <v>57</v>
      </c>
      <c r="H26" s="114">
        <v>59</v>
      </c>
      <c r="I26" s="140">
        <v>54</v>
      </c>
      <c r="J26" s="115">
        <v>-3</v>
      </c>
      <c r="K26" s="116">
        <v>-5.5555555555555554</v>
      </c>
    </row>
    <row r="27" spans="1:11" ht="14.1" customHeight="1" x14ac:dyDescent="0.2">
      <c r="A27" s="306">
        <v>27</v>
      </c>
      <c r="B27" s="307" t="s">
        <v>244</v>
      </c>
      <c r="C27" s="308"/>
      <c r="D27" s="113">
        <v>0.32743942370661427</v>
      </c>
      <c r="E27" s="115">
        <v>15</v>
      </c>
      <c r="F27" s="114">
        <v>16</v>
      </c>
      <c r="G27" s="114">
        <v>14</v>
      </c>
      <c r="H27" s="114">
        <v>12</v>
      </c>
      <c r="I27" s="140">
        <v>11</v>
      </c>
      <c r="J27" s="115">
        <v>4</v>
      </c>
      <c r="K27" s="116">
        <v>36.363636363636367</v>
      </c>
    </row>
    <row r="28" spans="1:11" ht="14.1" customHeight="1" x14ac:dyDescent="0.2">
      <c r="A28" s="306">
        <v>28</v>
      </c>
      <c r="B28" s="307" t="s">
        <v>245</v>
      </c>
      <c r="C28" s="308"/>
      <c r="D28" s="113" t="s">
        <v>513</v>
      </c>
      <c r="E28" s="115" t="s">
        <v>513</v>
      </c>
      <c r="F28" s="114">
        <v>4</v>
      </c>
      <c r="G28" s="114">
        <v>4</v>
      </c>
      <c r="H28" s="114">
        <v>6</v>
      </c>
      <c r="I28" s="140">
        <v>6</v>
      </c>
      <c r="J28" s="115" t="s">
        <v>513</v>
      </c>
      <c r="K28" s="116" t="s">
        <v>513</v>
      </c>
    </row>
    <row r="29" spans="1:11" ht="14.1" customHeight="1" x14ac:dyDescent="0.2">
      <c r="A29" s="306">
        <v>29</v>
      </c>
      <c r="B29" s="307" t="s">
        <v>246</v>
      </c>
      <c r="C29" s="308"/>
      <c r="D29" s="113">
        <v>3.1870770574110456</v>
      </c>
      <c r="E29" s="115">
        <v>146</v>
      </c>
      <c r="F29" s="114">
        <v>166</v>
      </c>
      <c r="G29" s="114">
        <v>175</v>
      </c>
      <c r="H29" s="114">
        <v>168</v>
      </c>
      <c r="I29" s="140">
        <v>166</v>
      </c>
      <c r="J29" s="115">
        <v>-20</v>
      </c>
      <c r="K29" s="116">
        <v>-12.048192771084338</v>
      </c>
    </row>
    <row r="30" spans="1:11" ht="14.1" customHeight="1" x14ac:dyDescent="0.2">
      <c r="A30" s="306" t="s">
        <v>247</v>
      </c>
      <c r="B30" s="307" t="s">
        <v>248</v>
      </c>
      <c r="C30" s="308"/>
      <c r="D30" s="113">
        <v>0.6985374372407771</v>
      </c>
      <c r="E30" s="115">
        <v>32</v>
      </c>
      <c r="F30" s="114">
        <v>32</v>
      </c>
      <c r="G30" s="114">
        <v>29</v>
      </c>
      <c r="H30" s="114">
        <v>31</v>
      </c>
      <c r="I30" s="140">
        <v>31</v>
      </c>
      <c r="J30" s="115">
        <v>1</v>
      </c>
      <c r="K30" s="116">
        <v>3.225806451612903</v>
      </c>
    </row>
    <row r="31" spans="1:11" ht="14.1" customHeight="1" x14ac:dyDescent="0.2">
      <c r="A31" s="306" t="s">
        <v>249</v>
      </c>
      <c r="B31" s="307" t="s">
        <v>250</v>
      </c>
      <c r="C31" s="308"/>
      <c r="D31" s="113">
        <v>2.4885396201702683</v>
      </c>
      <c r="E31" s="115">
        <v>114</v>
      </c>
      <c r="F31" s="114">
        <v>134</v>
      </c>
      <c r="G31" s="114">
        <v>146</v>
      </c>
      <c r="H31" s="114">
        <v>137</v>
      </c>
      <c r="I31" s="140">
        <v>135</v>
      </c>
      <c r="J31" s="115">
        <v>-21</v>
      </c>
      <c r="K31" s="116">
        <v>-15.555555555555555</v>
      </c>
    </row>
    <row r="32" spans="1:11" ht="14.1" customHeight="1" x14ac:dyDescent="0.2">
      <c r="A32" s="306">
        <v>31</v>
      </c>
      <c r="B32" s="307" t="s">
        <v>251</v>
      </c>
      <c r="C32" s="308"/>
      <c r="D32" s="113">
        <v>0.19646365422396855</v>
      </c>
      <c r="E32" s="115">
        <v>9</v>
      </c>
      <c r="F32" s="114">
        <v>10</v>
      </c>
      <c r="G32" s="114">
        <v>9</v>
      </c>
      <c r="H32" s="114">
        <v>12</v>
      </c>
      <c r="I32" s="140">
        <v>12</v>
      </c>
      <c r="J32" s="115">
        <v>-3</v>
      </c>
      <c r="K32" s="116">
        <v>-25</v>
      </c>
    </row>
    <row r="33" spans="1:11" ht="14.1" customHeight="1" x14ac:dyDescent="0.2">
      <c r="A33" s="306">
        <v>32</v>
      </c>
      <c r="B33" s="307" t="s">
        <v>252</v>
      </c>
      <c r="C33" s="308"/>
      <c r="D33" s="113">
        <v>2.2047587862912028</v>
      </c>
      <c r="E33" s="115">
        <v>101</v>
      </c>
      <c r="F33" s="114">
        <v>103</v>
      </c>
      <c r="G33" s="114">
        <v>110</v>
      </c>
      <c r="H33" s="114">
        <v>107</v>
      </c>
      <c r="I33" s="140">
        <v>105</v>
      </c>
      <c r="J33" s="115">
        <v>-4</v>
      </c>
      <c r="K33" s="116">
        <v>-3.8095238095238093</v>
      </c>
    </row>
    <row r="34" spans="1:11" ht="14.1" customHeight="1" x14ac:dyDescent="0.2">
      <c r="A34" s="306">
        <v>33</v>
      </c>
      <c r="B34" s="307" t="s">
        <v>253</v>
      </c>
      <c r="C34" s="308"/>
      <c r="D34" s="113">
        <v>0.78585461689587421</v>
      </c>
      <c r="E34" s="115">
        <v>36</v>
      </c>
      <c r="F34" s="114">
        <v>34</v>
      </c>
      <c r="G34" s="114">
        <v>37</v>
      </c>
      <c r="H34" s="114">
        <v>42</v>
      </c>
      <c r="I34" s="140">
        <v>40</v>
      </c>
      <c r="J34" s="115">
        <v>-4</v>
      </c>
      <c r="K34" s="116">
        <v>-10</v>
      </c>
    </row>
    <row r="35" spans="1:11" ht="14.1" customHeight="1" x14ac:dyDescent="0.2">
      <c r="A35" s="306">
        <v>34</v>
      </c>
      <c r="B35" s="307" t="s">
        <v>254</v>
      </c>
      <c r="C35" s="308"/>
      <c r="D35" s="113">
        <v>3.5363457760314341</v>
      </c>
      <c r="E35" s="115">
        <v>162</v>
      </c>
      <c r="F35" s="114">
        <v>163</v>
      </c>
      <c r="G35" s="114">
        <v>165</v>
      </c>
      <c r="H35" s="114">
        <v>172</v>
      </c>
      <c r="I35" s="140">
        <v>176</v>
      </c>
      <c r="J35" s="115">
        <v>-14</v>
      </c>
      <c r="K35" s="116">
        <v>-7.9545454545454541</v>
      </c>
    </row>
    <row r="36" spans="1:11" ht="14.1" customHeight="1" x14ac:dyDescent="0.2">
      <c r="A36" s="306">
        <v>41</v>
      </c>
      <c r="B36" s="307" t="s">
        <v>255</v>
      </c>
      <c r="C36" s="308"/>
      <c r="D36" s="113" t="s">
        <v>513</v>
      </c>
      <c r="E36" s="115" t="s">
        <v>513</v>
      </c>
      <c r="F36" s="114" t="s">
        <v>513</v>
      </c>
      <c r="G36" s="114" t="s">
        <v>513</v>
      </c>
      <c r="H36" s="114" t="s">
        <v>513</v>
      </c>
      <c r="I36" s="140" t="s">
        <v>513</v>
      </c>
      <c r="J36" s="115" t="s">
        <v>513</v>
      </c>
      <c r="K36" s="116" t="s">
        <v>513</v>
      </c>
    </row>
    <row r="37" spans="1:11" ht="14.1" customHeight="1" x14ac:dyDescent="0.2">
      <c r="A37" s="306">
        <v>42</v>
      </c>
      <c r="B37" s="307" t="s">
        <v>256</v>
      </c>
      <c r="C37" s="308"/>
      <c r="D37" s="113">
        <v>0</v>
      </c>
      <c r="E37" s="115">
        <v>0</v>
      </c>
      <c r="F37" s="114">
        <v>0</v>
      </c>
      <c r="G37" s="114">
        <v>0</v>
      </c>
      <c r="H37" s="114">
        <v>0</v>
      </c>
      <c r="I37" s="140">
        <v>0</v>
      </c>
      <c r="J37" s="115">
        <v>0</v>
      </c>
      <c r="K37" s="116">
        <v>0</v>
      </c>
    </row>
    <row r="38" spans="1:11" ht="14.1" customHeight="1" x14ac:dyDescent="0.2">
      <c r="A38" s="306">
        <v>43</v>
      </c>
      <c r="B38" s="307" t="s">
        <v>257</v>
      </c>
      <c r="C38" s="308"/>
      <c r="D38" s="113">
        <v>0.26195153896529144</v>
      </c>
      <c r="E38" s="115">
        <v>12</v>
      </c>
      <c r="F38" s="114">
        <v>10</v>
      </c>
      <c r="G38" s="114">
        <v>10</v>
      </c>
      <c r="H38" s="114">
        <v>10</v>
      </c>
      <c r="I38" s="140">
        <v>10</v>
      </c>
      <c r="J38" s="115">
        <v>2</v>
      </c>
      <c r="K38" s="116">
        <v>20</v>
      </c>
    </row>
    <row r="39" spans="1:11" ht="14.1" customHeight="1" x14ac:dyDescent="0.2">
      <c r="A39" s="306">
        <v>51</v>
      </c>
      <c r="B39" s="307" t="s">
        <v>258</v>
      </c>
      <c r="C39" s="308"/>
      <c r="D39" s="113">
        <v>8.7535472604234883</v>
      </c>
      <c r="E39" s="115">
        <v>401</v>
      </c>
      <c r="F39" s="114">
        <v>401</v>
      </c>
      <c r="G39" s="114">
        <v>409</v>
      </c>
      <c r="H39" s="114">
        <v>401</v>
      </c>
      <c r="I39" s="140">
        <v>409</v>
      </c>
      <c r="J39" s="115">
        <v>-8</v>
      </c>
      <c r="K39" s="116">
        <v>-1.9559902200488997</v>
      </c>
    </row>
    <row r="40" spans="1:11" ht="14.1" customHeight="1" x14ac:dyDescent="0.2">
      <c r="A40" s="306" t="s">
        <v>259</v>
      </c>
      <c r="B40" s="307" t="s">
        <v>260</v>
      </c>
      <c r="C40" s="308"/>
      <c r="D40" s="113">
        <v>8.7098886705959391</v>
      </c>
      <c r="E40" s="115">
        <v>399</v>
      </c>
      <c r="F40" s="114">
        <v>399</v>
      </c>
      <c r="G40" s="114">
        <v>407</v>
      </c>
      <c r="H40" s="114">
        <v>399</v>
      </c>
      <c r="I40" s="140">
        <v>408</v>
      </c>
      <c r="J40" s="115">
        <v>-9</v>
      </c>
      <c r="K40" s="116">
        <v>-2.2058823529411766</v>
      </c>
    </row>
    <row r="41" spans="1:11" ht="14.1" customHeight="1" x14ac:dyDescent="0.2">
      <c r="A41" s="306"/>
      <c r="B41" s="307" t="s">
        <v>261</v>
      </c>
      <c r="C41" s="308"/>
      <c r="D41" s="113">
        <v>1.5935385287055228</v>
      </c>
      <c r="E41" s="115">
        <v>73</v>
      </c>
      <c r="F41" s="114">
        <v>74</v>
      </c>
      <c r="G41" s="114">
        <v>75</v>
      </c>
      <c r="H41" s="114">
        <v>67</v>
      </c>
      <c r="I41" s="140">
        <v>70</v>
      </c>
      <c r="J41" s="115">
        <v>3</v>
      </c>
      <c r="K41" s="116">
        <v>4.2857142857142856</v>
      </c>
    </row>
    <row r="42" spans="1:11" ht="14.1" customHeight="1" x14ac:dyDescent="0.2">
      <c r="A42" s="306">
        <v>52</v>
      </c>
      <c r="B42" s="307" t="s">
        <v>262</v>
      </c>
      <c r="C42" s="308"/>
      <c r="D42" s="113">
        <v>4.9989085352543112</v>
      </c>
      <c r="E42" s="115">
        <v>229</v>
      </c>
      <c r="F42" s="114">
        <v>217</v>
      </c>
      <c r="G42" s="114">
        <v>219</v>
      </c>
      <c r="H42" s="114">
        <v>230</v>
      </c>
      <c r="I42" s="140">
        <v>234</v>
      </c>
      <c r="J42" s="115">
        <v>-5</v>
      </c>
      <c r="K42" s="116">
        <v>-2.1367521367521367</v>
      </c>
    </row>
    <row r="43" spans="1:11" ht="14.1" customHeight="1" x14ac:dyDescent="0.2">
      <c r="A43" s="306" t="s">
        <v>263</v>
      </c>
      <c r="B43" s="307" t="s">
        <v>264</v>
      </c>
      <c r="C43" s="308"/>
      <c r="D43" s="113">
        <v>4.7587862912027941</v>
      </c>
      <c r="E43" s="115">
        <v>218</v>
      </c>
      <c r="F43" s="114">
        <v>207</v>
      </c>
      <c r="G43" s="114">
        <v>208</v>
      </c>
      <c r="H43" s="114">
        <v>216</v>
      </c>
      <c r="I43" s="140">
        <v>221</v>
      </c>
      <c r="J43" s="115">
        <v>-3</v>
      </c>
      <c r="K43" s="116">
        <v>-1.3574660633484164</v>
      </c>
    </row>
    <row r="44" spans="1:11" ht="14.1" customHeight="1" x14ac:dyDescent="0.2">
      <c r="A44" s="306">
        <v>53</v>
      </c>
      <c r="B44" s="307" t="s">
        <v>265</v>
      </c>
      <c r="C44" s="308"/>
      <c r="D44" s="113">
        <v>0.61122025758567999</v>
      </c>
      <c r="E44" s="115">
        <v>28</v>
      </c>
      <c r="F44" s="114">
        <v>30</v>
      </c>
      <c r="G44" s="114">
        <v>33</v>
      </c>
      <c r="H44" s="114">
        <v>41</v>
      </c>
      <c r="I44" s="140">
        <v>43</v>
      </c>
      <c r="J44" s="115">
        <v>-15</v>
      </c>
      <c r="K44" s="116">
        <v>-34.883720930232556</v>
      </c>
    </row>
    <row r="45" spans="1:11" ht="14.1" customHeight="1" x14ac:dyDescent="0.2">
      <c r="A45" s="306" t="s">
        <v>266</v>
      </c>
      <c r="B45" s="307" t="s">
        <v>267</v>
      </c>
      <c r="C45" s="308"/>
      <c r="D45" s="113">
        <v>0.58939096267190572</v>
      </c>
      <c r="E45" s="115">
        <v>27</v>
      </c>
      <c r="F45" s="114">
        <v>29</v>
      </c>
      <c r="G45" s="114">
        <v>31</v>
      </c>
      <c r="H45" s="114">
        <v>39</v>
      </c>
      <c r="I45" s="140">
        <v>40</v>
      </c>
      <c r="J45" s="115">
        <v>-13</v>
      </c>
      <c r="K45" s="116">
        <v>-32.5</v>
      </c>
    </row>
    <row r="46" spans="1:11" ht="14.1" customHeight="1" x14ac:dyDescent="0.2">
      <c r="A46" s="306">
        <v>54</v>
      </c>
      <c r="B46" s="307" t="s">
        <v>268</v>
      </c>
      <c r="C46" s="308"/>
      <c r="D46" s="113">
        <v>12.704649639816633</v>
      </c>
      <c r="E46" s="115">
        <v>582</v>
      </c>
      <c r="F46" s="114">
        <v>782</v>
      </c>
      <c r="G46" s="114">
        <v>775</v>
      </c>
      <c r="H46" s="114">
        <v>797</v>
      </c>
      <c r="I46" s="140">
        <v>802</v>
      </c>
      <c r="J46" s="115">
        <v>-220</v>
      </c>
      <c r="K46" s="116">
        <v>-27.431421446384039</v>
      </c>
    </row>
    <row r="47" spans="1:11" ht="14.1" customHeight="1" x14ac:dyDescent="0.2">
      <c r="A47" s="306">
        <v>61</v>
      </c>
      <c r="B47" s="307" t="s">
        <v>269</v>
      </c>
      <c r="C47" s="308"/>
      <c r="D47" s="113">
        <v>0.48024448810303427</v>
      </c>
      <c r="E47" s="115">
        <v>22</v>
      </c>
      <c r="F47" s="114">
        <v>25</v>
      </c>
      <c r="G47" s="114">
        <v>24</v>
      </c>
      <c r="H47" s="114">
        <v>22</v>
      </c>
      <c r="I47" s="140">
        <v>23</v>
      </c>
      <c r="J47" s="115">
        <v>-1</v>
      </c>
      <c r="K47" s="116">
        <v>-4.3478260869565215</v>
      </c>
    </row>
    <row r="48" spans="1:11" ht="14.1" customHeight="1" x14ac:dyDescent="0.2">
      <c r="A48" s="306">
        <v>62</v>
      </c>
      <c r="B48" s="307" t="s">
        <v>270</v>
      </c>
      <c r="C48" s="308"/>
      <c r="D48" s="113">
        <v>11.678672778869242</v>
      </c>
      <c r="E48" s="115">
        <v>535</v>
      </c>
      <c r="F48" s="114">
        <v>545</v>
      </c>
      <c r="G48" s="114">
        <v>546</v>
      </c>
      <c r="H48" s="114">
        <v>589</v>
      </c>
      <c r="I48" s="140">
        <v>550</v>
      </c>
      <c r="J48" s="115">
        <v>-15</v>
      </c>
      <c r="K48" s="116">
        <v>-2.7272727272727271</v>
      </c>
    </row>
    <row r="49" spans="1:11" ht="14.1" customHeight="1" x14ac:dyDescent="0.2">
      <c r="A49" s="306">
        <v>63</v>
      </c>
      <c r="B49" s="307" t="s">
        <v>271</v>
      </c>
      <c r="C49" s="308"/>
      <c r="D49" s="113">
        <v>8.6007421960270687</v>
      </c>
      <c r="E49" s="115">
        <v>394</v>
      </c>
      <c r="F49" s="114">
        <v>417</v>
      </c>
      <c r="G49" s="114">
        <v>423</v>
      </c>
      <c r="H49" s="114">
        <v>440</v>
      </c>
      <c r="I49" s="140">
        <v>400</v>
      </c>
      <c r="J49" s="115">
        <v>-6</v>
      </c>
      <c r="K49" s="116">
        <v>-1.5</v>
      </c>
    </row>
    <row r="50" spans="1:11" ht="14.1" customHeight="1" x14ac:dyDescent="0.2">
      <c r="A50" s="306" t="s">
        <v>272</v>
      </c>
      <c r="B50" s="307" t="s">
        <v>273</v>
      </c>
      <c r="C50" s="308"/>
      <c r="D50" s="113">
        <v>0.26195153896529144</v>
      </c>
      <c r="E50" s="115">
        <v>12</v>
      </c>
      <c r="F50" s="114">
        <v>11</v>
      </c>
      <c r="G50" s="114">
        <v>11</v>
      </c>
      <c r="H50" s="114">
        <v>11</v>
      </c>
      <c r="I50" s="140">
        <v>10</v>
      </c>
      <c r="J50" s="115">
        <v>2</v>
      </c>
      <c r="K50" s="116">
        <v>20</v>
      </c>
    </row>
    <row r="51" spans="1:11" ht="14.1" customHeight="1" x14ac:dyDescent="0.2">
      <c r="A51" s="306" t="s">
        <v>274</v>
      </c>
      <c r="B51" s="307" t="s">
        <v>275</v>
      </c>
      <c r="C51" s="308"/>
      <c r="D51" s="113">
        <v>8.207814887579131</v>
      </c>
      <c r="E51" s="115">
        <v>376</v>
      </c>
      <c r="F51" s="114">
        <v>399</v>
      </c>
      <c r="G51" s="114">
        <v>403</v>
      </c>
      <c r="H51" s="114">
        <v>420</v>
      </c>
      <c r="I51" s="140">
        <v>381</v>
      </c>
      <c r="J51" s="115">
        <v>-5</v>
      </c>
      <c r="K51" s="116">
        <v>-1.3123359580052494</v>
      </c>
    </row>
    <row r="52" spans="1:11" ht="14.1" customHeight="1" x14ac:dyDescent="0.2">
      <c r="A52" s="306">
        <v>71</v>
      </c>
      <c r="B52" s="307" t="s">
        <v>276</v>
      </c>
      <c r="C52" s="308"/>
      <c r="D52" s="113">
        <v>13.097576948264571</v>
      </c>
      <c r="E52" s="115">
        <v>600</v>
      </c>
      <c r="F52" s="114">
        <v>600</v>
      </c>
      <c r="G52" s="114">
        <v>597</v>
      </c>
      <c r="H52" s="114">
        <v>604</v>
      </c>
      <c r="I52" s="140">
        <v>584</v>
      </c>
      <c r="J52" s="115">
        <v>16</v>
      </c>
      <c r="K52" s="116">
        <v>2.7397260273972601</v>
      </c>
    </row>
    <row r="53" spans="1:11" ht="14.1" customHeight="1" x14ac:dyDescent="0.2">
      <c r="A53" s="306" t="s">
        <v>277</v>
      </c>
      <c r="B53" s="307" t="s">
        <v>278</v>
      </c>
      <c r="C53" s="308"/>
      <c r="D53" s="113">
        <v>0.74219602706832566</v>
      </c>
      <c r="E53" s="115">
        <v>34</v>
      </c>
      <c r="F53" s="114">
        <v>34</v>
      </c>
      <c r="G53" s="114">
        <v>31</v>
      </c>
      <c r="H53" s="114">
        <v>34</v>
      </c>
      <c r="I53" s="140">
        <v>33</v>
      </c>
      <c r="J53" s="115">
        <v>1</v>
      </c>
      <c r="K53" s="116">
        <v>3.0303030303030303</v>
      </c>
    </row>
    <row r="54" spans="1:11" ht="14.1" customHeight="1" x14ac:dyDescent="0.2">
      <c r="A54" s="306" t="s">
        <v>279</v>
      </c>
      <c r="B54" s="307" t="s">
        <v>280</v>
      </c>
      <c r="C54" s="308"/>
      <c r="D54" s="113">
        <v>10.150622134905042</v>
      </c>
      <c r="E54" s="115">
        <v>465</v>
      </c>
      <c r="F54" s="114">
        <v>462</v>
      </c>
      <c r="G54" s="114">
        <v>467</v>
      </c>
      <c r="H54" s="114">
        <v>471</v>
      </c>
      <c r="I54" s="140">
        <v>457</v>
      </c>
      <c r="J54" s="115">
        <v>8</v>
      </c>
      <c r="K54" s="116">
        <v>1.7505470459518599</v>
      </c>
    </row>
    <row r="55" spans="1:11" ht="14.1" customHeight="1" x14ac:dyDescent="0.2">
      <c r="A55" s="306">
        <v>72</v>
      </c>
      <c r="B55" s="307" t="s">
        <v>281</v>
      </c>
      <c r="C55" s="308"/>
      <c r="D55" s="113">
        <v>1.1132940406024885</v>
      </c>
      <c r="E55" s="115">
        <v>51</v>
      </c>
      <c r="F55" s="114">
        <v>49</v>
      </c>
      <c r="G55" s="114">
        <v>49</v>
      </c>
      <c r="H55" s="114">
        <v>45</v>
      </c>
      <c r="I55" s="140">
        <v>49</v>
      </c>
      <c r="J55" s="115">
        <v>2</v>
      </c>
      <c r="K55" s="116">
        <v>4.0816326530612246</v>
      </c>
    </row>
    <row r="56" spans="1:11" ht="14.1" customHeight="1" x14ac:dyDescent="0.2">
      <c r="A56" s="306" t="s">
        <v>282</v>
      </c>
      <c r="B56" s="307" t="s">
        <v>283</v>
      </c>
      <c r="C56" s="308"/>
      <c r="D56" s="113">
        <v>0.13097576948264572</v>
      </c>
      <c r="E56" s="115">
        <v>6</v>
      </c>
      <c r="F56" s="114" t="s">
        <v>513</v>
      </c>
      <c r="G56" s="114" t="s">
        <v>513</v>
      </c>
      <c r="H56" s="114" t="s">
        <v>513</v>
      </c>
      <c r="I56" s="140" t="s">
        <v>513</v>
      </c>
      <c r="J56" s="115" t="s">
        <v>513</v>
      </c>
      <c r="K56" s="116" t="s">
        <v>513</v>
      </c>
    </row>
    <row r="57" spans="1:11" ht="14.1" customHeight="1" x14ac:dyDescent="0.2">
      <c r="A57" s="306" t="s">
        <v>284</v>
      </c>
      <c r="B57" s="307" t="s">
        <v>285</v>
      </c>
      <c r="C57" s="308"/>
      <c r="D57" s="113">
        <v>0.48024448810303427</v>
      </c>
      <c r="E57" s="115">
        <v>22</v>
      </c>
      <c r="F57" s="114" t="s">
        <v>513</v>
      </c>
      <c r="G57" s="114" t="s">
        <v>513</v>
      </c>
      <c r="H57" s="114" t="s">
        <v>513</v>
      </c>
      <c r="I57" s="140" t="s">
        <v>513</v>
      </c>
      <c r="J57" s="115" t="s">
        <v>513</v>
      </c>
      <c r="K57" s="116" t="s">
        <v>513</v>
      </c>
    </row>
    <row r="58" spans="1:11" ht="14.1" customHeight="1" x14ac:dyDescent="0.2">
      <c r="A58" s="306">
        <v>73</v>
      </c>
      <c r="B58" s="307" t="s">
        <v>286</v>
      </c>
      <c r="C58" s="308"/>
      <c r="D58" s="113">
        <v>1.6590264134468458</v>
      </c>
      <c r="E58" s="115">
        <v>76</v>
      </c>
      <c r="F58" s="114">
        <v>80</v>
      </c>
      <c r="G58" s="114">
        <v>84</v>
      </c>
      <c r="H58" s="114">
        <v>88</v>
      </c>
      <c r="I58" s="140">
        <v>89</v>
      </c>
      <c r="J58" s="115">
        <v>-13</v>
      </c>
      <c r="K58" s="116">
        <v>-14.606741573033707</v>
      </c>
    </row>
    <row r="59" spans="1:11" ht="14.1" customHeight="1" x14ac:dyDescent="0.2">
      <c r="A59" s="306" t="s">
        <v>287</v>
      </c>
      <c r="B59" s="307" t="s">
        <v>288</v>
      </c>
      <c r="C59" s="308"/>
      <c r="D59" s="113">
        <v>1.2660991049989085</v>
      </c>
      <c r="E59" s="115">
        <v>58</v>
      </c>
      <c r="F59" s="114">
        <v>61</v>
      </c>
      <c r="G59" s="114">
        <v>65</v>
      </c>
      <c r="H59" s="114">
        <v>66</v>
      </c>
      <c r="I59" s="140">
        <v>67</v>
      </c>
      <c r="J59" s="115">
        <v>-9</v>
      </c>
      <c r="K59" s="116">
        <v>-13.432835820895523</v>
      </c>
    </row>
    <row r="60" spans="1:11" ht="14.1" customHeight="1" x14ac:dyDescent="0.2">
      <c r="A60" s="306">
        <v>81</v>
      </c>
      <c r="B60" s="307" t="s">
        <v>289</v>
      </c>
      <c r="C60" s="308"/>
      <c r="D60" s="113">
        <v>3.4708578912901111</v>
      </c>
      <c r="E60" s="115">
        <v>159</v>
      </c>
      <c r="F60" s="114">
        <v>172</v>
      </c>
      <c r="G60" s="114">
        <v>167</v>
      </c>
      <c r="H60" s="114">
        <v>165</v>
      </c>
      <c r="I60" s="140">
        <v>166</v>
      </c>
      <c r="J60" s="115">
        <v>-7</v>
      </c>
      <c r="K60" s="116">
        <v>-4.2168674698795181</v>
      </c>
    </row>
    <row r="61" spans="1:11" ht="14.1" customHeight="1" x14ac:dyDescent="0.2">
      <c r="A61" s="306" t="s">
        <v>290</v>
      </c>
      <c r="B61" s="307" t="s">
        <v>291</v>
      </c>
      <c r="C61" s="308"/>
      <c r="D61" s="113">
        <v>1.5935385287055228</v>
      </c>
      <c r="E61" s="115">
        <v>73</v>
      </c>
      <c r="F61" s="114">
        <v>78</v>
      </c>
      <c r="G61" s="114">
        <v>76</v>
      </c>
      <c r="H61" s="114">
        <v>74</v>
      </c>
      <c r="I61" s="140">
        <v>76</v>
      </c>
      <c r="J61" s="115">
        <v>-3</v>
      </c>
      <c r="K61" s="116">
        <v>-3.9473684210526314</v>
      </c>
    </row>
    <row r="62" spans="1:11" ht="14.1" customHeight="1" x14ac:dyDescent="0.2">
      <c r="A62" s="306" t="s">
        <v>292</v>
      </c>
      <c r="B62" s="307" t="s">
        <v>293</v>
      </c>
      <c r="C62" s="308"/>
      <c r="D62" s="113">
        <v>0.50207378301680861</v>
      </c>
      <c r="E62" s="115">
        <v>23</v>
      </c>
      <c r="F62" s="114">
        <v>24</v>
      </c>
      <c r="G62" s="114">
        <v>20</v>
      </c>
      <c r="H62" s="114">
        <v>19</v>
      </c>
      <c r="I62" s="140">
        <v>20</v>
      </c>
      <c r="J62" s="115">
        <v>3</v>
      </c>
      <c r="K62" s="116">
        <v>15</v>
      </c>
    </row>
    <row r="63" spans="1:11" ht="14.1" customHeight="1" x14ac:dyDescent="0.2">
      <c r="A63" s="306"/>
      <c r="B63" s="307" t="s">
        <v>294</v>
      </c>
      <c r="C63" s="308"/>
      <c r="D63" s="113">
        <v>0.39292730844793711</v>
      </c>
      <c r="E63" s="115">
        <v>18</v>
      </c>
      <c r="F63" s="114">
        <v>17</v>
      </c>
      <c r="G63" s="114">
        <v>16</v>
      </c>
      <c r="H63" s="114">
        <v>15</v>
      </c>
      <c r="I63" s="140">
        <v>16</v>
      </c>
      <c r="J63" s="115">
        <v>2</v>
      </c>
      <c r="K63" s="116">
        <v>12.5</v>
      </c>
    </row>
    <row r="64" spans="1:11" ht="14.1" customHeight="1" x14ac:dyDescent="0.2">
      <c r="A64" s="306" t="s">
        <v>295</v>
      </c>
      <c r="B64" s="307" t="s">
        <v>296</v>
      </c>
      <c r="C64" s="308"/>
      <c r="D64" s="113" t="s">
        <v>513</v>
      </c>
      <c r="E64" s="115" t="s">
        <v>513</v>
      </c>
      <c r="F64" s="114" t="s">
        <v>513</v>
      </c>
      <c r="G64" s="114" t="s">
        <v>513</v>
      </c>
      <c r="H64" s="114" t="s">
        <v>513</v>
      </c>
      <c r="I64" s="140">
        <v>3</v>
      </c>
      <c r="J64" s="115" t="s">
        <v>513</v>
      </c>
      <c r="K64" s="116" t="s">
        <v>513</v>
      </c>
    </row>
    <row r="65" spans="1:11" ht="14.1" customHeight="1" x14ac:dyDescent="0.2">
      <c r="A65" s="306" t="s">
        <v>297</v>
      </c>
      <c r="B65" s="307" t="s">
        <v>298</v>
      </c>
      <c r="C65" s="308"/>
      <c r="D65" s="113">
        <v>0.93865968129229427</v>
      </c>
      <c r="E65" s="115">
        <v>43</v>
      </c>
      <c r="F65" s="114">
        <v>50</v>
      </c>
      <c r="G65" s="114">
        <v>50</v>
      </c>
      <c r="H65" s="114">
        <v>52</v>
      </c>
      <c r="I65" s="140">
        <v>51</v>
      </c>
      <c r="J65" s="115">
        <v>-8</v>
      </c>
      <c r="K65" s="116">
        <v>-15.686274509803921</v>
      </c>
    </row>
    <row r="66" spans="1:11" ht="14.1" customHeight="1" x14ac:dyDescent="0.2">
      <c r="A66" s="306">
        <v>82</v>
      </c>
      <c r="B66" s="307" t="s">
        <v>299</v>
      </c>
      <c r="C66" s="308"/>
      <c r="D66" s="113">
        <v>1.8118314778432656</v>
      </c>
      <c r="E66" s="115">
        <v>83</v>
      </c>
      <c r="F66" s="114">
        <v>85</v>
      </c>
      <c r="G66" s="114">
        <v>78</v>
      </c>
      <c r="H66" s="114">
        <v>80</v>
      </c>
      <c r="I66" s="140">
        <v>85</v>
      </c>
      <c r="J66" s="115">
        <v>-2</v>
      </c>
      <c r="K66" s="116">
        <v>-2.3529411764705883</v>
      </c>
    </row>
    <row r="67" spans="1:11" ht="14.1" customHeight="1" x14ac:dyDescent="0.2">
      <c r="A67" s="306" t="s">
        <v>300</v>
      </c>
      <c r="B67" s="307" t="s">
        <v>301</v>
      </c>
      <c r="C67" s="308"/>
      <c r="D67" s="113">
        <v>0.34926871862038855</v>
      </c>
      <c r="E67" s="115">
        <v>16</v>
      </c>
      <c r="F67" s="114">
        <v>16</v>
      </c>
      <c r="G67" s="114">
        <v>13</v>
      </c>
      <c r="H67" s="114">
        <v>13</v>
      </c>
      <c r="I67" s="140">
        <v>13</v>
      </c>
      <c r="J67" s="115">
        <v>3</v>
      </c>
      <c r="K67" s="116">
        <v>23.076923076923077</v>
      </c>
    </row>
    <row r="68" spans="1:11" ht="14.1" customHeight="1" x14ac:dyDescent="0.2">
      <c r="A68" s="306" t="s">
        <v>302</v>
      </c>
      <c r="B68" s="307" t="s">
        <v>303</v>
      </c>
      <c r="C68" s="308"/>
      <c r="D68" s="113">
        <v>1.2006112202575856</v>
      </c>
      <c r="E68" s="115">
        <v>55</v>
      </c>
      <c r="F68" s="114">
        <v>58</v>
      </c>
      <c r="G68" s="114">
        <v>54</v>
      </c>
      <c r="H68" s="114">
        <v>57</v>
      </c>
      <c r="I68" s="140">
        <v>62</v>
      </c>
      <c r="J68" s="115">
        <v>-7</v>
      </c>
      <c r="K68" s="116">
        <v>-11.290322580645162</v>
      </c>
    </row>
    <row r="69" spans="1:11" ht="14.1" customHeight="1" x14ac:dyDescent="0.2">
      <c r="A69" s="306">
        <v>83</v>
      </c>
      <c r="B69" s="307" t="s">
        <v>304</v>
      </c>
      <c r="C69" s="308"/>
      <c r="D69" s="113">
        <v>5.1953721894782801</v>
      </c>
      <c r="E69" s="115">
        <v>238</v>
      </c>
      <c r="F69" s="114">
        <v>243</v>
      </c>
      <c r="G69" s="114">
        <v>244</v>
      </c>
      <c r="H69" s="114">
        <v>237</v>
      </c>
      <c r="I69" s="140">
        <v>236</v>
      </c>
      <c r="J69" s="115">
        <v>2</v>
      </c>
      <c r="K69" s="116">
        <v>0.84745762711864403</v>
      </c>
    </row>
    <row r="70" spans="1:11" ht="14.1" customHeight="1" x14ac:dyDescent="0.2">
      <c r="A70" s="306" t="s">
        <v>305</v>
      </c>
      <c r="B70" s="307" t="s">
        <v>306</v>
      </c>
      <c r="C70" s="308"/>
      <c r="D70" s="113">
        <v>1.6371971185330714</v>
      </c>
      <c r="E70" s="115">
        <v>75</v>
      </c>
      <c r="F70" s="114">
        <v>75</v>
      </c>
      <c r="G70" s="114">
        <v>71</v>
      </c>
      <c r="H70" s="114">
        <v>61</v>
      </c>
      <c r="I70" s="140">
        <v>58</v>
      </c>
      <c r="J70" s="115">
        <v>17</v>
      </c>
      <c r="K70" s="116">
        <v>29.310344827586206</v>
      </c>
    </row>
    <row r="71" spans="1:11" ht="14.1" customHeight="1" x14ac:dyDescent="0.2">
      <c r="A71" s="306"/>
      <c r="B71" s="307" t="s">
        <v>307</v>
      </c>
      <c r="C71" s="308"/>
      <c r="D71" s="113">
        <v>0.98231827111984282</v>
      </c>
      <c r="E71" s="115">
        <v>45</v>
      </c>
      <c r="F71" s="114">
        <v>43</v>
      </c>
      <c r="G71" s="114">
        <v>43</v>
      </c>
      <c r="H71" s="114">
        <v>37</v>
      </c>
      <c r="I71" s="140">
        <v>39</v>
      </c>
      <c r="J71" s="115">
        <v>6</v>
      </c>
      <c r="K71" s="116">
        <v>15.384615384615385</v>
      </c>
    </row>
    <row r="72" spans="1:11" ht="14.1" customHeight="1" x14ac:dyDescent="0.2">
      <c r="A72" s="306">
        <v>84</v>
      </c>
      <c r="B72" s="307" t="s">
        <v>308</v>
      </c>
      <c r="C72" s="308"/>
      <c r="D72" s="113">
        <v>1.156952630430037</v>
      </c>
      <c r="E72" s="115">
        <v>53</v>
      </c>
      <c r="F72" s="114">
        <v>60</v>
      </c>
      <c r="G72" s="114">
        <v>55</v>
      </c>
      <c r="H72" s="114">
        <v>59</v>
      </c>
      <c r="I72" s="140">
        <v>57</v>
      </c>
      <c r="J72" s="115">
        <v>-4</v>
      </c>
      <c r="K72" s="116">
        <v>-7.0175438596491224</v>
      </c>
    </row>
    <row r="73" spans="1:11" ht="14.1" customHeight="1" x14ac:dyDescent="0.2">
      <c r="A73" s="306" t="s">
        <v>309</v>
      </c>
      <c r="B73" s="307" t="s">
        <v>310</v>
      </c>
      <c r="C73" s="308"/>
      <c r="D73" s="113">
        <v>0.17463435931019428</v>
      </c>
      <c r="E73" s="115">
        <v>8</v>
      </c>
      <c r="F73" s="114">
        <v>10</v>
      </c>
      <c r="G73" s="114">
        <v>8</v>
      </c>
      <c r="H73" s="114">
        <v>8</v>
      </c>
      <c r="I73" s="140">
        <v>11</v>
      </c>
      <c r="J73" s="115">
        <v>-3</v>
      </c>
      <c r="K73" s="116">
        <v>-27.272727272727273</v>
      </c>
    </row>
    <row r="74" spans="1:11" ht="14.1" customHeight="1" x14ac:dyDescent="0.2">
      <c r="A74" s="306" t="s">
        <v>311</v>
      </c>
      <c r="B74" s="307" t="s">
        <v>312</v>
      </c>
      <c r="C74" s="308"/>
      <c r="D74" s="113">
        <v>0</v>
      </c>
      <c r="E74" s="115">
        <v>0</v>
      </c>
      <c r="F74" s="114">
        <v>0</v>
      </c>
      <c r="G74" s="114">
        <v>0</v>
      </c>
      <c r="H74" s="114">
        <v>0</v>
      </c>
      <c r="I74" s="140">
        <v>0</v>
      </c>
      <c r="J74" s="115">
        <v>0</v>
      </c>
      <c r="K74" s="116">
        <v>0</v>
      </c>
    </row>
    <row r="75" spans="1:11" ht="14.1" customHeight="1" x14ac:dyDescent="0.2">
      <c r="A75" s="306" t="s">
        <v>313</v>
      </c>
      <c r="B75" s="307" t="s">
        <v>314</v>
      </c>
      <c r="C75" s="308"/>
      <c r="D75" s="113">
        <v>0.13097576948264572</v>
      </c>
      <c r="E75" s="115">
        <v>6</v>
      </c>
      <c r="F75" s="114">
        <v>3</v>
      </c>
      <c r="G75" s="114">
        <v>3</v>
      </c>
      <c r="H75" s="114" t="s">
        <v>513</v>
      </c>
      <c r="I75" s="140" t="s">
        <v>513</v>
      </c>
      <c r="J75" s="115" t="s">
        <v>513</v>
      </c>
      <c r="K75" s="116" t="s">
        <v>513</v>
      </c>
    </row>
    <row r="76" spans="1:11" ht="14.1" customHeight="1" x14ac:dyDescent="0.2">
      <c r="A76" s="306">
        <v>91</v>
      </c>
      <c r="B76" s="307" t="s">
        <v>315</v>
      </c>
      <c r="C76" s="308"/>
      <c r="D76" s="113">
        <v>6.548788474132286E-2</v>
      </c>
      <c r="E76" s="115">
        <v>3</v>
      </c>
      <c r="F76" s="114" t="s">
        <v>513</v>
      </c>
      <c r="G76" s="114" t="s">
        <v>513</v>
      </c>
      <c r="H76" s="114" t="s">
        <v>513</v>
      </c>
      <c r="I76" s="140" t="s">
        <v>513</v>
      </c>
      <c r="J76" s="115" t="s">
        <v>513</v>
      </c>
      <c r="K76" s="116" t="s">
        <v>513</v>
      </c>
    </row>
    <row r="77" spans="1:11" ht="14.1" customHeight="1" x14ac:dyDescent="0.2">
      <c r="A77" s="306">
        <v>92</v>
      </c>
      <c r="B77" s="307" t="s">
        <v>316</v>
      </c>
      <c r="C77" s="308"/>
      <c r="D77" s="113">
        <v>0.10914647456887143</v>
      </c>
      <c r="E77" s="115">
        <v>5</v>
      </c>
      <c r="F77" s="114">
        <v>6</v>
      </c>
      <c r="G77" s="114">
        <v>7</v>
      </c>
      <c r="H77" s="114">
        <v>7</v>
      </c>
      <c r="I77" s="140">
        <v>6</v>
      </c>
      <c r="J77" s="115">
        <v>-1</v>
      </c>
      <c r="K77" s="116">
        <v>-16.666666666666668</v>
      </c>
    </row>
    <row r="78" spans="1:11" ht="14.1" customHeight="1" x14ac:dyDescent="0.2">
      <c r="A78" s="306">
        <v>93</v>
      </c>
      <c r="B78" s="307" t="s">
        <v>317</v>
      </c>
      <c r="C78" s="308"/>
      <c r="D78" s="113">
        <v>0.13097576948264572</v>
      </c>
      <c r="E78" s="115">
        <v>6</v>
      </c>
      <c r="F78" s="114">
        <v>7</v>
      </c>
      <c r="G78" s="114">
        <v>7</v>
      </c>
      <c r="H78" s="114">
        <v>7</v>
      </c>
      <c r="I78" s="140">
        <v>6</v>
      </c>
      <c r="J78" s="115">
        <v>0</v>
      </c>
      <c r="K78" s="116">
        <v>0</v>
      </c>
    </row>
    <row r="79" spans="1:11" ht="14.1" customHeight="1" x14ac:dyDescent="0.2">
      <c r="A79" s="306">
        <v>94</v>
      </c>
      <c r="B79" s="307" t="s">
        <v>318</v>
      </c>
      <c r="C79" s="308"/>
      <c r="D79" s="113">
        <v>0.19646365422396855</v>
      </c>
      <c r="E79" s="115">
        <v>9</v>
      </c>
      <c r="F79" s="114">
        <v>10</v>
      </c>
      <c r="G79" s="114">
        <v>9</v>
      </c>
      <c r="H79" s="114">
        <v>7</v>
      </c>
      <c r="I79" s="140">
        <v>8</v>
      </c>
      <c r="J79" s="115">
        <v>1</v>
      </c>
      <c r="K79" s="116">
        <v>12.5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5.3481772538746997</v>
      </c>
      <c r="E81" s="143">
        <v>245</v>
      </c>
      <c r="F81" s="144">
        <v>256</v>
      </c>
      <c r="G81" s="144">
        <v>253</v>
      </c>
      <c r="H81" s="144">
        <v>252</v>
      </c>
      <c r="I81" s="145">
        <v>250</v>
      </c>
      <c r="J81" s="143">
        <v>-5</v>
      </c>
      <c r="K81" s="146">
        <v>-2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1046</v>
      </c>
      <c r="G12" s="536">
        <v>809</v>
      </c>
      <c r="H12" s="536">
        <v>1238</v>
      </c>
      <c r="I12" s="536">
        <v>834</v>
      </c>
      <c r="J12" s="537">
        <v>1007</v>
      </c>
      <c r="K12" s="538">
        <v>39</v>
      </c>
      <c r="L12" s="349">
        <v>3.8728897715988082</v>
      </c>
    </row>
    <row r="13" spans="1:17" s="110" customFormat="1" ht="15" customHeight="1" x14ac:dyDescent="0.2">
      <c r="A13" s="350" t="s">
        <v>344</v>
      </c>
      <c r="B13" s="351" t="s">
        <v>345</v>
      </c>
      <c r="C13" s="347"/>
      <c r="D13" s="347"/>
      <c r="E13" s="348"/>
      <c r="F13" s="536">
        <v>634</v>
      </c>
      <c r="G13" s="536">
        <v>413</v>
      </c>
      <c r="H13" s="536">
        <v>640</v>
      </c>
      <c r="I13" s="536">
        <v>506</v>
      </c>
      <c r="J13" s="537">
        <v>579</v>
      </c>
      <c r="K13" s="538">
        <v>55</v>
      </c>
      <c r="L13" s="349">
        <v>9.4991364421416229</v>
      </c>
    </row>
    <row r="14" spans="1:17" s="110" customFormat="1" ht="22.5" customHeight="1" x14ac:dyDescent="0.2">
      <c r="A14" s="350"/>
      <c r="B14" s="351" t="s">
        <v>346</v>
      </c>
      <c r="C14" s="347"/>
      <c r="D14" s="347"/>
      <c r="E14" s="348"/>
      <c r="F14" s="536">
        <v>412</v>
      </c>
      <c r="G14" s="536">
        <v>396</v>
      </c>
      <c r="H14" s="536">
        <v>598</v>
      </c>
      <c r="I14" s="536">
        <v>328</v>
      </c>
      <c r="J14" s="537">
        <v>428</v>
      </c>
      <c r="K14" s="538">
        <v>-16</v>
      </c>
      <c r="L14" s="349">
        <v>-3.7383177570093458</v>
      </c>
    </row>
    <row r="15" spans="1:17" s="110" customFormat="1" ht="15" customHeight="1" x14ac:dyDescent="0.2">
      <c r="A15" s="350" t="s">
        <v>347</v>
      </c>
      <c r="B15" s="351" t="s">
        <v>108</v>
      </c>
      <c r="C15" s="347"/>
      <c r="D15" s="347"/>
      <c r="E15" s="348"/>
      <c r="F15" s="536">
        <v>187</v>
      </c>
      <c r="G15" s="536">
        <v>152</v>
      </c>
      <c r="H15" s="536">
        <v>520</v>
      </c>
      <c r="I15" s="536">
        <v>193</v>
      </c>
      <c r="J15" s="537">
        <v>200</v>
      </c>
      <c r="K15" s="538">
        <v>-13</v>
      </c>
      <c r="L15" s="349">
        <v>-6.5</v>
      </c>
    </row>
    <row r="16" spans="1:17" s="110" customFormat="1" ht="15" customHeight="1" x14ac:dyDescent="0.2">
      <c r="A16" s="350"/>
      <c r="B16" s="351" t="s">
        <v>109</v>
      </c>
      <c r="C16" s="347"/>
      <c r="D16" s="347"/>
      <c r="E16" s="348"/>
      <c r="F16" s="536">
        <v>711</v>
      </c>
      <c r="G16" s="536">
        <v>562</v>
      </c>
      <c r="H16" s="536">
        <v>623</v>
      </c>
      <c r="I16" s="536">
        <v>528</v>
      </c>
      <c r="J16" s="537">
        <v>653</v>
      </c>
      <c r="K16" s="538">
        <v>58</v>
      </c>
      <c r="L16" s="349">
        <v>8.8820826952526808</v>
      </c>
    </row>
    <row r="17" spans="1:12" s="110" customFormat="1" ht="15" customHeight="1" x14ac:dyDescent="0.2">
      <c r="A17" s="350"/>
      <c r="B17" s="351" t="s">
        <v>110</v>
      </c>
      <c r="C17" s="347"/>
      <c r="D17" s="347"/>
      <c r="E17" s="348"/>
      <c r="F17" s="536">
        <v>132</v>
      </c>
      <c r="G17" s="536">
        <v>84</v>
      </c>
      <c r="H17" s="536">
        <v>78</v>
      </c>
      <c r="I17" s="536">
        <v>83</v>
      </c>
      <c r="J17" s="537">
        <v>129</v>
      </c>
      <c r="K17" s="538">
        <v>3</v>
      </c>
      <c r="L17" s="349">
        <v>2.3255813953488373</v>
      </c>
    </row>
    <row r="18" spans="1:12" s="110" customFormat="1" ht="15" customHeight="1" x14ac:dyDescent="0.2">
      <c r="A18" s="350"/>
      <c r="B18" s="351" t="s">
        <v>111</v>
      </c>
      <c r="C18" s="347"/>
      <c r="D18" s="347"/>
      <c r="E18" s="348"/>
      <c r="F18" s="536">
        <v>16</v>
      </c>
      <c r="G18" s="536">
        <v>11</v>
      </c>
      <c r="H18" s="536">
        <v>17</v>
      </c>
      <c r="I18" s="536">
        <v>30</v>
      </c>
      <c r="J18" s="537">
        <v>25</v>
      </c>
      <c r="K18" s="538">
        <v>-9</v>
      </c>
      <c r="L18" s="349">
        <v>-36</v>
      </c>
    </row>
    <row r="19" spans="1:12" s="110" customFormat="1" ht="15" customHeight="1" x14ac:dyDescent="0.2">
      <c r="A19" s="118" t="s">
        <v>113</v>
      </c>
      <c r="B19" s="119" t="s">
        <v>181</v>
      </c>
      <c r="C19" s="347"/>
      <c r="D19" s="347"/>
      <c r="E19" s="348"/>
      <c r="F19" s="536">
        <v>624</v>
      </c>
      <c r="G19" s="536">
        <v>499</v>
      </c>
      <c r="H19" s="536">
        <v>874</v>
      </c>
      <c r="I19" s="536">
        <v>508</v>
      </c>
      <c r="J19" s="537">
        <v>647</v>
      </c>
      <c r="K19" s="538">
        <v>-23</v>
      </c>
      <c r="L19" s="349">
        <v>-3.554868624420402</v>
      </c>
    </row>
    <row r="20" spans="1:12" s="110" customFormat="1" ht="15" customHeight="1" x14ac:dyDescent="0.2">
      <c r="A20" s="118"/>
      <c r="B20" s="119" t="s">
        <v>182</v>
      </c>
      <c r="C20" s="347"/>
      <c r="D20" s="347"/>
      <c r="E20" s="348"/>
      <c r="F20" s="536">
        <v>422</v>
      </c>
      <c r="G20" s="536">
        <v>310</v>
      </c>
      <c r="H20" s="536">
        <v>364</v>
      </c>
      <c r="I20" s="536">
        <v>326</v>
      </c>
      <c r="J20" s="537">
        <v>360</v>
      </c>
      <c r="K20" s="538">
        <v>62</v>
      </c>
      <c r="L20" s="349">
        <v>17.222222222222221</v>
      </c>
    </row>
    <row r="21" spans="1:12" s="110" customFormat="1" ht="15" customHeight="1" x14ac:dyDescent="0.2">
      <c r="A21" s="118" t="s">
        <v>113</v>
      </c>
      <c r="B21" s="119" t="s">
        <v>116</v>
      </c>
      <c r="C21" s="347"/>
      <c r="D21" s="347"/>
      <c r="E21" s="348"/>
      <c r="F21" s="536">
        <v>853</v>
      </c>
      <c r="G21" s="536">
        <v>691</v>
      </c>
      <c r="H21" s="536">
        <v>1075</v>
      </c>
      <c r="I21" s="536">
        <v>684</v>
      </c>
      <c r="J21" s="537">
        <v>853</v>
      </c>
      <c r="K21" s="538">
        <v>0</v>
      </c>
      <c r="L21" s="349">
        <v>0</v>
      </c>
    </row>
    <row r="22" spans="1:12" s="110" customFormat="1" ht="15" customHeight="1" x14ac:dyDescent="0.2">
      <c r="A22" s="118"/>
      <c r="B22" s="119" t="s">
        <v>117</v>
      </c>
      <c r="C22" s="347"/>
      <c r="D22" s="347"/>
      <c r="E22" s="348"/>
      <c r="F22" s="536">
        <v>192</v>
      </c>
      <c r="G22" s="536">
        <v>118</v>
      </c>
      <c r="H22" s="536">
        <v>163</v>
      </c>
      <c r="I22" s="536">
        <v>150</v>
      </c>
      <c r="J22" s="537">
        <v>154</v>
      </c>
      <c r="K22" s="538">
        <v>38</v>
      </c>
      <c r="L22" s="349">
        <v>24.675324675324674</v>
      </c>
    </row>
    <row r="23" spans="1:12" s="110" customFormat="1" ht="15" customHeight="1" x14ac:dyDescent="0.2">
      <c r="A23" s="352" t="s">
        <v>347</v>
      </c>
      <c r="B23" s="353" t="s">
        <v>193</v>
      </c>
      <c r="C23" s="354"/>
      <c r="D23" s="354"/>
      <c r="E23" s="355"/>
      <c r="F23" s="539">
        <v>17</v>
      </c>
      <c r="G23" s="539">
        <v>48</v>
      </c>
      <c r="H23" s="539">
        <v>307</v>
      </c>
      <c r="I23" s="539">
        <v>19</v>
      </c>
      <c r="J23" s="540">
        <v>21</v>
      </c>
      <c r="K23" s="541">
        <v>-4</v>
      </c>
      <c r="L23" s="356">
        <v>-19.047619047619047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42.3</v>
      </c>
      <c r="G25" s="542">
        <v>39.799999999999997</v>
      </c>
      <c r="H25" s="542">
        <v>47.8</v>
      </c>
      <c r="I25" s="542">
        <v>46.2</v>
      </c>
      <c r="J25" s="542">
        <v>40.4</v>
      </c>
      <c r="K25" s="543" t="s">
        <v>349</v>
      </c>
      <c r="L25" s="364">
        <v>1.8999999999999986</v>
      </c>
    </row>
    <row r="26" spans="1:12" s="110" customFormat="1" ht="15" customHeight="1" x14ac:dyDescent="0.2">
      <c r="A26" s="365" t="s">
        <v>105</v>
      </c>
      <c r="B26" s="366" t="s">
        <v>345</v>
      </c>
      <c r="C26" s="362"/>
      <c r="D26" s="362"/>
      <c r="E26" s="363"/>
      <c r="F26" s="542">
        <v>44.2</v>
      </c>
      <c r="G26" s="542">
        <v>46.4</v>
      </c>
      <c r="H26" s="542">
        <v>47.9</v>
      </c>
      <c r="I26" s="542">
        <v>52.1</v>
      </c>
      <c r="J26" s="544">
        <v>42.3</v>
      </c>
      <c r="K26" s="543" t="s">
        <v>349</v>
      </c>
      <c r="L26" s="364">
        <v>1.9000000000000057</v>
      </c>
    </row>
    <row r="27" spans="1:12" s="110" customFormat="1" ht="15" customHeight="1" x14ac:dyDescent="0.2">
      <c r="A27" s="365"/>
      <c r="B27" s="366" t="s">
        <v>346</v>
      </c>
      <c r="C27" s="362"/>
      <c r="D27" s="362"/>
      <c r="E27" s="363"/>
      <c r="F27" s="542">
        <v>39.299999999999997</v>
      </c>
      <c r="G27" s="542">
        <v>33</v>
      </c>
      <c r="H27" s="542">
        <v>47.8</v>
      </c>
      <c r="I27" s="542">
        <v>36.9</v>
      </c>
      <c r="J27" s="542">
        <v>37.9</v>
      </c>
      <c r="K27" s="543" t="s">
        <v>349</v>
      </c>
      <c r="L27" s="364">
        <v>1.3999999999999986</v>
      </c>
    </row>
    <row r="28" spans="1:12" s="110" customFormat="1" ht="15" customHeight="1" x14ac:dyDescent="0.2">
      <c r="A28" s="365" t="s">
        <v>113</v>
      </c>
      <c r="B28" s="366" t="s">
        <v>108</v>
      </c>
      <c r="C28" s="362"/>
      <c r="D28" s="362"/>
      <c r="E28" s="363"/>
      <c r="F28" s="542">
        <v>48.5</v>
      </c>
      <c r="G28" s="542">
        <v>53.8</v>
      </c>
      <c r="H28" s="542">
        <v>53.1</v>
      </c>
      <c r="I28" s="542">
        <v>52</v>
      </c>
      <c r="J28" s="542">
        <v>58.3</v>
      </c>
      <c r="K28" s="543" t="s">
        <v>349</v>
      </c>
      <c r="L28" s="364">
        <v>-9.7999999999999972</v>
      </c>
    </row>
    <row r="29" spans="1:12" s="110" customFormat="1" ht="11.25" x14ac:dyDescent="0.2">
      <c r="A29" s="365"/>
      <c r="B29" s="366" t="s">
        <v>109</v>
      </c>
      <c r="C29" s="362"/>
      <c r="D29" s="362"/>
      <c r="E29" s="363"/>
      <c r="F29" s="542">
        <v>41.7</v>
      </c>
      <c r="G29" s="542">
        <v>38.700000000000003</v>
      </c>
      <c r="H29" s="542">
        <v>47.9</v>
      </c>
      <c r="I29" s="542">
        <v>44.7</v>
      </c>
      <c r="J29" s="544">
        <v>40</v>
      </c>
      <c r="K29" s="543" t="s">
        <v>349</v>
      </c>
      <c r="L29" s="364">
        <v>1.7000000000000028</v>
      </c>
    </row>
    <row r="30" spans="1:12" s="110" customFormat="1" ht="15" customHeight="1" x14ac:dyDescent="0.2">
      <c r="A30" s="365"/>
      <c r="B30" s="366" t="s">
        <v>110</v>
      </c>
      <c r="C30" s="362"/>
      <c r="D30" s="362"/>
      <c r="E30" s="363"/>
      <c r="F30" s="542">
        <v>39.4</v>
      </c>
      <c r="G30" s="542">
        <v>31</v>
      </c>
      <c r="H30" s="542">
        <v>34.6</v>
      </c>
      <c r="I30" s="542">
        <v>53</v>
      </c>
      <c r="J30" s="542">
        <v>24.8</v>
      </c>
      <c r="K30" s="543" t="s">
        <v>349</v>
      </c>
      <c r="L30" s="364">
        <v>14.599999999999998</v>
      </c>
    </row>
    <row r="31" spans="1:12" s="110" customFormat="1" ht="15" customHeight="1" x14ac:dyDescent="0.2">
      <c r="A31" s="365"/>
      <c r="B31" s="366" t="s">
        <v>111</v>
      </c>
      <c r="C31" s="362"/>
      <c r="D31" s="362"/>
      <c r="E31" s="363"/>
      <c r="F31" s="542">
        <v>25</v>
      </c>
      <c r="G31" s="542">
        <v>27.3</v>
      </c>
      <c r="H31" s="542">
        <v>47.1</v>
      </c>
      <c r="I31" s="542">
        <v>20</v>
      </c>
      <c r="J31" s="542">
        <v>8</v>
      </c>
      <c r="K31" s="543" t="s">
        <v>349</v>
      </c>
      <c r="L31" s="364">
        <v>17</v>
      </c>
    </row>
    <row r="32" spans="1:12" s="110" customFormat="1" ht="15" customHeight="1" x14ac:dyDescent="0.2">
      <c r="A32" s="367" t="s">
        <v>113</v>
      </c>
      <c r="B32" s="368" t="s">
        <v>181</v>
      </c>
      <c r="C32" s="362"/>
      <c r="D32" s="362"/>
      <c r="E32" s="363"/>
      <c r="F32" s="542">
        <v>42.2</v>
      </c>
      <c r="G32" s="542">
        <v>44.6</v>
      </c>
      <c r="H32" s="542">
        <v>51.5</v>
      </c>
      <c r="I32" s="542">
        <v>53.3</v>
      </c>
      <c r="J32" s="544">
        <v>42.6</v>
      </c>
      <c r="K32" s="543" t="s">
        <v>349</v>
      </c>
      <c r="L32" s="364">
        <v>-0.39999999999999858</v>
      </c>
    </row>
    <row r="33" spans="1:12" s="110" customFormat="1" ht="15" customHeight="1" x14ac:dyDescent="0.2">
      <c r="A33" s="367"/>
      <c r="B33" s="368" t="s">
        <v>182</v>
      </c>
      <c r="C33" s="362"/>
      <c r="D33" s="362"/>
      <c r="E33" s="363"/>
      <c r="F33" s="542">
        <v>42.4</v>
      </c>
      <c r="G33" s="542">
        <v>32.700000000000003</v>
      </c>
      <c r="H33" s="542">
        <v>42.3</v>
      </c>
      <c r="I33" s="542">
        <v>35.6</v>
      </c>
      <c r="J33" s="542">
        <v>36.700000000000003</v>
      </c>
      <c r="K33" s="543" t="s">
        <v>349</v>
      </c>
      <c r="L33" s="364">
        <v>5.6999999999999957</v>
      </c>
    </row>
    <row r="34" spans="1:12" s="369" customFormat="1" ht="15" customHeight="1" x14ac:dyDescent="0.2">
      <c r="A34" s="367" t="s">
        <v>113</v>
      </c>
      <c r="B34" s="368" t="s">
        <v>116</v>
      </c>
      <c r="C34" s="362"/>
      <c r="D34" s="362"/>
      <c r="E34" s="363"/>
      <c r="F34" s="542">
        <v>39.1</v>
      </c>
      <c r="G34" s="542">
        <v>37.9</v>
      </c>
      <c r="H34" s="542">
        <v>49.1</v>
      </c>
      <c r="I34" s="542">
        <v>45</v>
      </c>
      <c r="J34" s="542">
        <v>38.700000000000003</v>
      </c>
      <c r="K34" s="543" t="s">
        <v>349</v>
      </c>
      <c r="L34" s="364">
        <v>0.39999999999999858</v>
      </c>
    </row>
    <row r="35" spans="1:12" s="369" customFormat="1" ht="11.25" x14ac:dyDescent="0.2">
      <c r="A35" s="370"/>
      <c r="B35" s="371" t="s">
        <v>117</v>
      </c>
      <c r="C35" s="372"/>
      <c r="D35" s="372"/>
      <c r="E35" s="373"/>
      <c r="F35" s="545">
        <v>55.8</v>
      </c>
      <c r="G35" s="545">
        <v>50.9</v>
      </c>
      <c r="H35" s="545">
        <v>41</v>
      </c>
      <c r="I35" s="545">
        <v>51.3</v>
      </c>
      <c r="J35" s="546">
        <v>50</v>
      </c>
      <c r="K35" s="547" t="s">
        <v>349</v>
      </c>
      <c r="L35" s="374">
        <v>5.7999999999999972</v>
      </c>
    </row>
    <row r="36" spans="1:12" s="369" customFormat="1" ht="15.95" customHeight="1" x14ac:dyDescent="0.2">
      <c r="A36" s="375" t="s">
        <v>350</v>
      </c>
      <c r="B36" s="376"/>
      <c r="C36" s="377"/>
      <c r="D36" s="376"/>
      <c r="E36" s="378"/>
      <c r="F36" s="548">
        <v>1024</v>
      </c>
      <c r="G36" s="548">
        <v>754</v>
      </c>
      <c r="H36" s="548">
        <v>878</v>
      </c>
      <c r="I36" s="548">
        <v>812</v>
      </c>
      <c r="J36" s="548">
        <v>979</v>
      </c>
      <c r="K36" s="549">
        <v>45</v>
      </c>
      <c r="L36" s="380">
        <v>4.5965270684371804</v>
      </c>
    </row>
    <row r="37" spans="1:12" s="369" customFormat="1" ht="15.95" customHeight="1" x14ac:dyDescent="0.2">
      <c r="A37" s="381"/>
      <c r="B37" s="382" t="s">
        <v>113</v>
      </c>
      <c r="C37" s="382" t="s">
        <v>351</v>
      </c>
      <c r="D37" s="382"/>
      <c r="E37" s="383"/>
      <c r="F37" s="548">
        <v>433</v>
      </c>
      <c r="G37" s="548">
        <v>300</v>
      </c>
      <c r="H37" s="548">
        <v>420</v>
      </c>
      <c r="I37" s="548">
        <v>375</v>
      </c>
      <c r="J37" s="548">
        <v>396</v>
      </c>
      <c r="K37" s="549">
        <v>37</v>
      </c>
      <c r="L37" s="380">
        <v>9.3434343434343443</v>
      </c>
    </row>
    <row r="38" spans="1:12" s="369" customFormat="1" ht="15.95" customHeight="1" x14ac:dyDescent="0.2">
      <c r="A38" s="381"/>
      <c r="B38" s="384" t="s">
        <v>105</v>
      </c>
      <c r="C38" s="384" t="s">
        <v>106</v>
      </c>
      <c r="D38" s="385"/>
      <c r="E38" s="383"/>
      <c r="F38" s="548">
        <v>622</v>
      </c>
      <c r="G38" s="548">
        <v>384</v>
      </c>
      <c r="H38" s="548">
        <v>455</v>
      </c>
      <c r="I38" s="548">
        <v>495</v>
      </c>
      <c r="J38" s="550">
        <v>560</v>
      </c>
      <c r="K38" s="549">
        <v>62</v>
      </c>
      <c r="L38" s="380">
        <v>11.071428571428571</v>
      </c>
    </row>
    <row r="39" spans="1:12" s="369" customFormat="1" ht="15.95" customHeight="1" x14ac:dyDescent="0.2">
      <c r="A39" s="381"/>
      <c r="B39" s="385"/>
      <c r="C39" s="382" t="s">
        <v>352</v>
      </c>
      <c r="D39" s="385"/>
      <c r="E39" s="383"/>
      <c r="F39" s="548">
        <v>275</v>
      </c>
      <c r="G39" s="548">
        <v>178</v>
      </c>
      <c r="H39" s="548">
        <v>218</v>
      </c>
      <c r="I39" s="548">
        <v>258</v>
      </c>
      <c r="J39" s="548">
        <v>237</v>
      </c>
      <c r="K39" s="549">
        <v>38</v>
      </c>
      <c r="L39" s="380">
        <v>16.033755274261605</v>
      </c>
    </row>
    <row r="40" spans="1:12" s="369" customFormat="1" ht="15.95" customHeight="1" x14ac:dyDescent="0.2">
      <c r="A40" s="381"/>
      <c r="B40" s="384"/>
      <c r="C40" s="384" t="s">
        <v>107</v>
      </c>
      <c r="D40" s="385"/>
      <c r="E40" s="383"/>
      <c r="F40" s="548">
        <v>402</v>
      </c>
      <c r="G40" s="548">
        <v>370</v>
      </c>
      <c r="H40" s="548">
        <v>423</v>
      </c>
      <c r="I40" s="548">
        <v>317</v>
      </c>
      <c r="J40" s="548">
        <v>419</v>
      </c>
      <c r="K40" s="549">
        <v>-17</v>
      </c>
      <c r="L40" s="380">
        <v>-4.0572792362768499</v>
      </c>
    </row>
    <row r="41" spans="1:12" s="369" customFormat="1" ht="24" customHeight="1" x14ac:dyDescent="0.2">
      <c r="A41" s="381"/>
      <c r="B41" s="385"/>
      <c r="C41" s="382" t="s">
        <v>352</v>
      </c>
      <c r="D41" s="385"/>
      <c r="E41" s="383"/>
      <c r="F41" s="548">
        <v>158</v>
      </c>
      <c r="G41" s="548">
        <v>122</v>
      </c>
      <c r="H41" s="548">
        <v>202</v>
      </c>
      <c r="I41" s="548">
        <v>117</v>
      </c>
      <c r="J41" s="550">
        <v>159</v>
      </c>
      <c r="K41" s="549">
        <v>-1</v>
      </c>
      <c r="L41" s="380">
        <v>-0.62893081761006286</v>
      </c>
    </row>
    <row r="42" spans="1:12" s="110" customFormat="1" ht="15" customHeight="1" x14ac:dyDescent="0.2">
      <c r="A42" s="381"/>
      <c r="B42" s="384" t="s">
        <v>113</v>
      </c>
      <c r="C42" s="384" t="s">
        <v>353</v>
      </c>
      <c r="D42" s="385"/>
      <c r="E42" s="383"/>
      <c r="F42" s="548">
        <v>167</v>
      </c>
      <c r="G42" s="548">
        <v>104</v>
      </c>
      <c r="H42" s="548">
        <v>192</v>
      </c>
      <c r="I42" s="548">
        <v>175</v>
      </c>
      <c r="J42" s="548">
        <v>175</v>
      </c>
      <c r="K42" s="549">
        <v>-8</v>
      </c>
      <c r="L42" s="380">
        <v>-4.5714285714285712</v>
      </c>
    </row>
    <row r="43" spans="1:12" s="110" customFormat="1" ht="15" customHeight="1" x14ac:dyDescent="0.2">
      <c r="A43" s="381"/>
      <c r="B43" s="385"/>
      <c r="C43" s="382" t="s">
        <v>352</v>
      </c>
      <c r="D43" s="385"/>
      <c r="E43" s="383"/>
      <c r="F43" s="548">
        <v>81</v>
      </c>
      <c r="G43" s="548">
        <v>56</v>
      </c>
      <c r="H43" s="548">
        <v>102</v>
      </c>
      <c r="I43" s="548">
        <v>91</v>
      </c>
      <c r="J43" s="548">
        <v>102</v>
      </c>
      <c r="K43" s="549">
        <v>-21</v>
      </c>
      <c r="L43" s="380">
        <v>-20.588235294117649</v>
      </c>
    </row>
    <row r="44" spans="1:12" s="110" customFormat="1" ht="15" customHeight="1" x14ac:dyDescent="0.2">
      <c r="A44" s="381"/>
      <c r="B44" s="384"/>
      <c r="C44" s="366" t="s">
        <v>109</v>
      </c>
      <c r="D44" s="385"/>
      <c r="E44" s="383"/>
      <c r="F44" s="548">
        <v>709</v>
      </c>
      <c r="G44" s="548">
        <v>555</v>
      </c>
      <c r="H44" s="548">
        <v>591</v>
      </c>
      <c r="I44" s="548">
        <v>524</v>
      </c>
      <c r="J44" s="550">
        <v>650</v>
      </c>
      <c r="K44" s="549">
        <v>59</v>
      </c>
      <c r="L44" s="380">
        <v>9.0769230769230766</v>
      </c>
    </row>
    <row r="45" spans="1:12" s="110" customFormat="1" ht="15" customHeight="1" x14ac:dyDescent="0.2">
      <c r="A45" s="381"/>
      <c r="B45" s="385"/>
      <c r="C45" s="382" t="s">
        <v>352</v>
      </c>
      <c r="D45" s="385"/>
      <c r="E45" s="383"/>
      <c r="F45" s="548">
        <v>296</v>
      </c>
      <c r="G45" s="548">
        <v>215</v>
      </c>
      <c r="H45" s="548">
        <v>283</v>
      </c>
      <c r="I45" s="548">
        <v>234</v>
      </c>
      <c r="J45" s="548">
        <v>260</v>
      </c>
      <c r="K45" s="549">
        <v>36</v>
      </c>
      <c r="L45" s="380">
        <v>13.846153846153847</v>
      </c>
    </row>
    <row r="46" spans="1:12" s="110" customFormat="1" ht="15" customHeight="1" x14ac:dyDescent="0.2">
      <c r="A46" s="381"/>
      <c r="B46" s="384"/>
      <c r="C46" s="366" t="s">
        <v>110</v>
      </c>
      <c r="D46" s="385"/>
      <c r="E46" s="383"/>
      <c r="F46" s="548">
        <v>132</v>
      </c>
      <c r="G46" s="548">
        <v>84</v>
      </c>
      <c r="H46" s="548">
        <v>78</v>
      </c>
      <c r="I46" s="548">
        <v>83</v>
      </c>
      <c r="J46" s="548">
        <v>129</v>
      </c>
      <c r="K46" s="549">
        <v>3</v>
      </c>
      <c r="L46" s="380">
        <v>2.3255813953488373</v>
      </c>
    </row>
    <row r="47" spans="1:12" s="110" customFormat="1" ht="15" customHeight="1" x14ac:dyDescent="0.2">
      <c r="A47" s="381"/>
      <c r="B47" s="385"/>
      <c r="C47" s="382" t="s">
        <v>352</v>
      </c>
      <c r="D47" s="385"/>
      <c r="E47" s="383"/>
      <c r="F47" s="548">
        <v>52</v>
      </c>
      <c r="G47" s="548">
        <v>26</v>
      </c>
      <c r="H47" s="548">
        <v>27</v>
      </c>
      <c r="I47" s="548">
        <v>44</v>
      </c>
      <c r="J47" s="550" t="s">
        <v>513</v>
      </c>
      <c r="K47" s="549" t="s">
        <v>513</v>
      </c>
      <c r="L47" s="380" t="s">
        <v>513</v>
      </c>
    </row>
    <row r="48" spans="1:12" s="110" customFormat="1" ht="15" customHeight="1" x14ac:dyDescent="0.2">
      <c r="A48" s="381"/>
      <c r="B48" s="385"/>
      <c r="C48" s="366" t="s">
        <v>111</v>
      </c>
      <c r="D48" s="386"/>
      <c r="E48" s="387"/>
      <c r="F48" s="548">
        <v>16</v>
      </c>
      <c r="G48" s="548">
        <v>11</v>
      </c>
      <c r="H48" s="548">
        <v>17</v>
      </c>
      <c r="I48" s="548">
        <v>30</v>
      </c>
      <c r="J48" s="548">
        <v>25</v>
      </c>
      <c r="K48" s="549">
        <v>-9</v>
      </c>
      <c r="L48" s="380">
        <v>-36</v>
      </c>
    </row>
    <row r="49" spans="1:12" s="110" customFormat="1" ht="15" customHeight="1" x14ac:dyDescent="0.2">
      <c r="A49" s="381"/>
      <c r="B49" s="385"/>
      <c r="C49" s="382" t="s">
        <v>352</v>
      </c>
      <c r="D49" s="385"/>
      <c r="E49" s="383"/>
      <c r="F49" s="548">
        <v>4</v>
      </c>
      <c r="G49" s="548">
        <v>3</v>
      </c>
      <c r="H49" s="548">
        <v>8</v>
      </c>
      <c r="I49" s="548">
        <v>6</v>
      </c>
      <c r="J49" s="548" t="s">
        <v>513</v>
      </c>
      <c r="K49" s="549" t="s">
        <v>513</v>
      </c>
      <c r="L49" s="380" t="s">
        <v>513</v>
      </c>
    </row>
    <row r="50" spans="1:12" s="110" customFormat="1" ht="15" customHeight="1" x14ac:dyDescent="0.2">
      <c r="A50" s="381"/>
      <c r="B50" s="384" t="s">
        <v>113</v>
      </c>
      <c r="C50" s="382" t="s">
        <v>181</v>
      </c>
      <c r="D50" s="385"/>
      <c r="E50" s="383"/>
      <c r="F50" s="548">
        <v>604</v>
      </c>
      <c r="G50" s="548">
        <v>448</v>
      </c>
      <c r="H50" s="548">
        <v>526</v>
      </c>
      <c r="I50" s="548">
        <v>486</v>
      </c>
      <c r="J50" s="550" t="s">
        <v>513</v>
      </c>
      <c r="K50" s="549" t="s">
        <v>513</v>
      </c>
      <c r="L50" s="380" t="s">
        <v>513</v>
      </c>
    </row>
    <row r="51" spans="1:12" s="110" customFormat="1" ht="15" customHeight="1" x14ac:dyDescent="0.2">
      <c r="A51" s="381"/>
      <c r="B51" s="385"/>
      <c r="C51" s="382" t="s">
        <v>352</v>
      </c>
      <c r="D51" s="385"/>
      <c r="E51" s="383"/>
      <c r="F51" s="548">
        <v>255</v>
      </c>
      <c r="G51" s="548">
        <v>200</v>
      </c>
      <c r="H51" s="548">
        <v>271</v>
      </c>
      <c r="I51" s="548">
        <v>259</v>
      </c>
      <c r="J51" s="548">
        <v>265</v>
      </c>
      <c r="K51" s="549">
        <v>-10</v>
      </c>
      <c r="L51" s="380">
        <v>-3.7735849056603774</v>
      </c>
    </row>
    <row r="52" spans="1:12" s="110" customFormat="1" ht="15" customHeight="1" x14ac:dyDescent="0.2">
      <c r="A52" s="381"/>
      <c r="B52" s="384"/>
      <c r="C52" s="382" t="s">
        <v>182</v>
      </c>
      <c r="D52" s="385"/>
      <c r="E52" s="383"/>
      <c r="F52" s="548">
        <v>420</v>
      </c>
      <c r="G52" s="548">
        <v>306</v>
      </c>
      <c r="H52" s="548">
        <v>352</v>
      </c>
      <c r="I52" s="548">
        <v>326</v>
      </c>
      <c r="J52" s="548">
        <v>357</v>
      </c>
      <c r="K52" s="549">
        <v>63</v>
      </c>
      <c r="L52" s="380">
        <v>17.647058823529413</v>
      </c>
    </row>
    <row r="53" spans="1:12" s="269" customFormat="1" ht="11.25" customHeight="1" x14ac:dyDescent="0.2">
      <c r="A53" s="381"/>
      <c r="B53" s="385"/>
      <c r="C53" s="382" t="s">
        <v>352</v>
      </c>
      <c r="D53" s="385"/>
      <c r="E53" s="383"/>
      <c r="F53" s="548">
        <v>178</v>
      </c>
      <c r="G53" s="548">
        <v>100</v>
      </c>
      <c r="H53" s="548">
        <v>149</v>
      </c>
      <c r="I53" s="548">
        <v>116</v>
      </c>
      <c r="J53" s="550">
        <v>131</v>
      </c>
      <c r="K53" s="549">
        <v>47</v>
      </c>
      <c r="L53" s="380">
        <v>35.877862595419849</v>
      </c>
    </row>
    <row r="54" spans="1:12" s="151" customFormat="1" ht="12.75" customHeight="1" x14ac:dyDescent="0.2">
      <c r="A54" s="381"/>
      <c r="B54" s="384" t="s">
        <v>113</v>
      </c>
      <c r="C54" s="384" t="s">
        <v>116</v>
      </c>
      <c r="D54" s="385"/>
      <c r="E54" s="383"/>
      <c r="F54" s="548">
        <v>833</v>
      </c>
      <c r="G54" s="548">
        <v>642</v>
      </c>
      <c r="H54" s="548">
        <v>739</v>
      </c>
      <c r="I54" s="548">
        <v>662</v>
      </c>
      <c r="J54" s="548">
        <v>827</v>
      </c>
      <c r="K54" s="549">
        <v>6</v>
      </c>
      <c r="L54" s="380">
        <v>0.7255139056831923</v>
      </c>
    </row>
    <row r="55" spans="1:12" ht="11.25" x14ac:dyDescent="0.2">
      <c r="A55" s="381"/>
      <c r="B55" s="385"/>
      <c r="C55" s="382" t="s">
        <v>352</v>
      </c>
      <c r="D55" s="385"/>
      <c r="E55" s="383"/>
      <c r="F55" s="548">
        <v>326</v>
      </c>
      <c r="G55" s="548">
        <v>243</v>
      </c>
      <c r="H55" s="548">
        <v>363</v>
      </c>
      <c r="I55" s="548">
        <v>298</v>
      </c>
      <c r="J55" s="548">
        <v>320</v>
      </c>
      <c r="K55" s="549">
        <v>6</v>
      </c>
      <c r="L55" s="380">
        <v>1.875</v>
      </c>
    </row>
    <row r="56" spans="1:12" ht="14.25" customHeight="1" x14ac:dyDescent="0.2">
      <c r="A56" s="381"/>
      <c r="B56" s="385"/>
      <c r="C56" s="384" t="s">
        <v>117</v>
      </c>
      <c r="D56" s="385"/>
      <c r="E56" s="383"/>
      <c r="F56" s="548">
        <v>190</v>
      </c>
      <c r="G56" s="548">
        <v>112</v>
      </c>
      <c r="H56" s="548">
        <v>139</v>
      </c>
      <c r="I56" s="548">
        <v>150</v>
      </c>
      <c r="J56" s="548">
        <v>152</v>
      </c>
      <c r="K56" s="549">
        <v>38</v>
      </c>
      <c r="L56" s="380">
        <v>25</v>
      </c>
    </row>
    <row r="57" spans="1:12" ht="18.75" customHeight="1" x14ac:dyDescent="0.2">
      <c r="A57" s="388"/>
      <c r="B57" s="389"/>
      <c r="C57" s="390" t="s">
        <v>352</v>
      </c>
      <c r="D57" s="389"/>
      <c r="E57" s="391"/>
      <c r="F57" s="551">
        <v>106</v>
      </c>
      <c r="G57" s="552">
        <v>57</v>
      </c>
      <c r="H57" s="552">
        <v>57</v>
      </c>
      <c r="I57" s="552">
        <v>77</v>
      </c>
      <c r="J57" s="552">
        <v>76</v>
      </c>
      <c r="K57" s="553">
        <f t="shared" ref="K57" si="0">IF(OR(F57=".",J57=".")=TRUE,".",IF(OR(F57="*",J57="*")=TRUE,"*",IF(AND(F57="-",J57="-")=TRUE,"-",IF(AND(ISNUMBER(J57),ISNUMBER(F57))=TRUE,IF(F57-J57=0,0,F57-J57),IF(ISNUMBER(F57)=TRUE,F57,-J57)))))</f>
        <v>30</v>
      </c>
      <c r="L57" s="392">
        <f t="shared" ref="L57" si="1">IF(K57 =".",".",IF(K57 ="*","*",IF(K57="-","-",IF(K57=0,0,IF(OR(J57="-",J57=".",F57="-",F57=".")=TRUE,"X",IF(J57=0,"0,0",IF(ABS(K57*100/J57)&gt;250,".X",(K57*100/J57))))))))</f>
        <v>39.473684210526315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1046</v>
      </c>
      <c r="E11" s="114">
        <v>809</v>
      </c>
      <c r="F11" s="114">
        <v>1238</v>
      </c>
      <c r="G11" s="114">
        <v>834</v>
      </c>
      <c r="H11" s="140">
        <v>1007</v>
      </c>
      <c r="I11" s="115">
        <v>39</v>
      </c>
      <c r="J11" s="116">
        <v>3.8728897715988082</v>
      </c>
    </row>
    <row r="12" spans="1:15" s="110" customFormat="1" ht="24.95" customHeight="1" x14ac:dyDescent="0.2">
      <c r="A12" s="193" t="s">
        <v>132</v>
      </c>
      <c r="B12" s="194" t="s">
        <v>133</v>
      </c>
      <c r="C12" s="113">
        <v>1.7208413001912046</v>
      </c>
      <c r="D12" s="115">
        <v>18</v>
      </c>
      <c r="E12" s="114">
        <v>9</v>
      </c>
      <c r="F12" s="114">
        <v>25</v>
      </c>
      <c r="G12" s="114">
        <v>16</v>
      </c>
      <c r="H12" s="140">
        <v>15</v>
      </c>
      <c r="I12" s="115">
        <v>3</v>
      </c>
      <c r="J12" s="116">
        <v>20</v>
      </c>
    </row>
    <row r="13" spans="1:15" s="110" customFormat="1" ht="24.95" customHeight="1" x14ac:dyDescent="0.2">
      <c r="A13" s="193" t="s">
        <v>134</v>
      </c>
      <c r="B13" s="199" t="s">
        <v>214</v>
      </c>
      <c r="C13" s="113">
        <v>0.76481835564053535</v>
      </c>
      <c r="D13" s="115">
        <v>8</v>
      </c>
      <c r="E13" s="114" t="s">
        <v>513</v>
      </c>
      <c r="F13" s="114" t="s">
        <v>513</v>
      </c>
      <c r="G13" s="114">
        <v>5</v>
      </c>
      <c r="H13" s="140">
        <v>8</v>
      </c>
      <c r="I13" s="115">
        <v>0</v>
      </c>
      <c r="J13" s="116">
        <v>0</v>
      </c>
    </row>
    <row r="14" spans="1:15" s="287" customFormat="1" ht="24.95" customHeight="1" x14ac:dyDescent="0.2">
      <c r="A14" s="193" t="s">
        <v>215</v>
      </c>
      <c r="B14" s="199" t="s">
        <v>137</v>
      </c>
      <c r="C14" s="113">
        <v>11.47227533460803</v>
      </c>
      <c r="D14" s="115">
        <v>120</v>
      </c>
      <c r="E14" s="114">
        <v>118</v>
      </c>
      <c r="F14" s="114">
        <v>193</v>
      </c>
      <c r="G14" s="114">
        <v>109</v>
      </c>
      <c r="H14" s="140">
        <v>154</v>
      </c>
      <c r="I14" s="115">
        <v>-34</v>
      </c>
      <c r="J14" s="116">
        <v>-22.077922077922079</v>
      </c>
      <c r="K14" s="110"/>
      <c r="L14" s="110"/>
      <c r="M14" s="110"/>
      <c r="N14" s="110"/>
      <c r="O14" s="110"/>
    </row>
    <row r="15" spans="1:15" s="110" customFormat="1" ht="24.95" customHeight="1" x14ac:dyDescent="0.2">
      <c r="A15" s="193" t="s">
        <v>216</v>
      </c>
      <c r="B15" s="199" t="s">
        <v>217</v>
      </c>
      <c r="C15" s="113">
        <v>4.5889101338432123</v>
      </c>
      <c r="D15" s="115">
        <v>48</v>
      </c>
      <c r="E15" s="114">
        <v>67</v>
      </c>
      <c r="F15" s="114">
        <v>93</v>
      </c>
      <c r="G15" s="114">
        <v>48</v>
      </c>
      <c r="H15" s="140">
        <v>55</v>
      </c>
      <c r="I15" s="115">
        <v>-7</v>
      </c>
      <c r="J15" s="116">
        <v>-12.727272727272727</v>
      </c>
    </row>
    <row r="16" spans="1:15" s="287" customFormat="1" ht="24.95" customHeight="1" x14ac:dyDescent="0.2">
      <c r="A16" s="193" t="s">
        <v>218</v>
      </c>
      <c r="B16" s="199" t="s">
        <v>141</v>
      </c>
      <c r="C16" s="113">
        <v>5.5449330783938811</v>
      </c>
      <c r="D16" s="115">
        <v>58</v>
      </c>
      <c r="E16" s="114" t="s">
        <v>513</v>
      </c>
      <c r="F16" s="114">
        <v>78</v>
      </c>
      <c r="G16" s="114">
        <v>42</v>
      </c>
      <c r="H16" s="140">
        <v>87</v>
      </c>
      <c r="I16" s="115">
        <v>-29</v>
      </c>
      <c r="J16" s="116">
        <v>-33.333333333333336</v>
      </c>
      <c r="K16" s="110"/>
      <c r="L16" s="110"/>
      <c r="M16" s="110"/>
      <c r="N16" s="110"/>
      <c r="O16" s="110"/>
    </row>
    <row r="17" spans="1:15" s="110" customFormat="1" ht="24.95" customHeight="1" x14ac:dyDescent="0.2">
      <c r="A17" s="193" t="s">
        <v>142</v>
      </c>
      <c r="B17" s="199" t="s">
        <v>220</v>
      </c>
      <c r="C17" s="113">
        <v>1.338432122370937</v>
      </c>
      <c r="D17" s="115">
        <v>14</v>
      </c>
      <c r="E17" s="114" t="s">
        <v>513</v>
      </c>
      <c r="F17" s="114">
        <v>22</v>
      </c>
      <c r="G17" s="114">
        <v>19</v>
      </c>
      <c r="H17" s="140">
        <v>12</v>
      </c>
      <c r="I17" s="115">
        <v>2</v>
      </c>
      <c r="J17" s="116">
        <v>16.666666666666668</v>
      </c>
    </row>
    <row r="18" spans="1:15" s="287" customFormat="1" ht="24.95" customHeight="1" x14ac:dyDescent="0.2">
      <c r="A18" s="201" t="s">
        <v>144</v>
      </c>
      <c r="B18" s="202" t="s">
        <v>145</v>
      </c>
      <c r="C18" s="113">
        <v>7.3613766730401533</v>
      </c>
      <c r="D18" s="115">
        <v>77</v>
      </c>
      <c r="E18" s="114" t="s">
        <v>513</v>
      </c>
      <c r="F18" s="114" t="s">
        <v>513</v>
      </c>
      <c r="G18" s="114">
        <v>75</v>
      </c>
      <c r="H18" s="140">
        <v>97</v>
      </c>
      <c r="I18" s="115">
        <v>-20</v>
      </c>
      <c r="J18" s="116">
        <v>-20.618556701030929</v>
      </c>
      <c r="K18" s="110"/>
      <c r="L18" s="110"/>
      <c r="M18" s="110"/>
      <c r="N18" s="110"/>
      <c r="O18" s="110"/>
    </row>
    <row r="19" spans="1:15" s="110" customFormat="1" ht="24.95" customHeight="1" x14ac:dyDescent="0.2">
      <c r="A19" s="193" t="s">
        <v>146</v>
      </c>
      <c r="B19" s="199" t="s">
        <v>147</v>
      </c>
      <c r="C19" s="113">
        <v>15.774378585086042</v>
      </c>
      <c r="D19" s="115">
        <v>165</v>
      </c>
      <c r="E19" s="114">
        <v>142</v>
      </c>
      <c r="F19" s="114">
        <v>201</v>
      </c>
      <c r="G19" s="114">
        <v>110</v>
      </c>
      <c r="H19" s="140">
        <v>192</v>
      </c>
      <c r="I19" s="115">
        <v>-27</v>
      </c>
      <c r="J19" s="116">
        <v>-14.0625</v>
      </c>
    </row>
    <row r="20" spans="1:15" s="287" customFormat="1" ht="24.95" customHeight="1" x14ac:dyDescent="0.2">
      <c r="A20" s="193" t="s">
        <v>148</v>
      </c>
      <c r="B20" s="199" t="s">
        <v>149</v>
      </c>
      <c r="C20" s="113">
        <v>2.3900573613766731</v>
      </c>
      <c r="D20" s="115">
        <v>25</v>
      </c>
      <c r="E20" s="114">
        <v>17</v>
      </c>
      <c r="F20" s="114">
        <v>37</v>
      </c>
      <c r="G20" s="114">
        <v>23</v>
      </c>
      <c r="H20" s="140">
        <v>35</v>
      </c>
      <c r="I20" s="115">
        <v>-10</v>
      </c>
      <c r="J20" s="116">
        <v>-28.571428571428573</v>
      </c>
      <c r="K20" s="110"/>
      <c r="L20" s="110"/>
      <c r="M20" s="110"/>
      <c r="N20" s="110"/>
      <c r="O20" s="110"/>
    </row>
    <row r="21" spans="1:15" s="110" customFormat="1" ht="24.95" customHeight="1" x14ac:dyDescent="0.2">
      <c r="A21" s="201" t="s">
        <v>150</v>
      </c>
      <c r="B21" s="202" t="s">
        <v>151</v>
      </c>
      <c r="C21" s="113">
        <v>4.8757170172084132</v>
      </c>
      <c r="D21" s="115">
        <v>51</v>
      </c>
      <c r="E21" s="114">
        <v>25</v>
      </c>
      <c r="F21" s="114">
        <v>41</v>
      </c>
      <c r="G21" s="114">
        <v>49</v>
      </c>
      <c r="H21" s="140">
        <v>25</v>
      </c>
      <c r="I21" s="115">
        <v>26</v>
      </c>
      <c r="J21" s="116">
        <v>104</v>
      </c>
    </row>
    <row r="22" spans="1:15" s="110" customFormat="1" ht="24.95" customHeight="1" x14ac:dyDescent="0.2">
      <c r="A22" s="201" t="s">
        <v>152</v>
      </c>
      <c r="B22" s="199" t="s">
        <v>153</v>
      </c>
      <c r="C22" s="113" t="s">
        <v>513</v>
      </c>
      <c r="D22" s="115" t="s">
        <v>513</v>
      </c>
      <c r="E22" s="114" t="s">
        <v>513</v>
      </c>
      <c r="F22" s="114" t="s">
        <v>513</v>
      </c>
      <c r="G22" s="114" t="s">
        <v>513</v>
      </c>
      <c r="H22" s="140">
        <v>6</v>
      </c>
      <c r="I22" s="115" t="s">
        <v>513</v>
      </c>
      <c r="J22" s="116" t="s">
        <v>513</v>
      </c>
    </row>
    <row r="23" spans="1:15" s="110" customFormat="1" ht="24.95" customHeight="1" x14ac:dyDescent="0.2">
      <c r="A23" s="193" t="s">
        <v>154</v>
      </c>
      <c r="B23" s="199" t="s">
        <v>155</v>
      </c>
      <c r="C23" s="113">
        <v>1.0516252390057361</v>
      </c>
      <c r="D23" s="115">
        <v>11</v>
      </c>
      <c r="E23" s="114" t="s">
        <v>513</v>
      </c>
      <c r="F23" s="114" t="s">
        <v>513</v>
      </c>
      <c r="G23" s="114" t="s">
        <v>513</v>
      </c>
      <c r="H23" s="140">
        <v>23</v>
      </c>
      <c r="I23" s="115">
        <v>-12</v>
      </c>
      <c r="J23" s="116">
        <v>-52.173913043478258</v>
      </c>
    </row>
    <row r="24" spans="1:15" s="110" customFormat="1" ht="24.95" customHeight="1" x14ac:dyDescent="0.2">
      <c r="A24" s="193" t="s">
        <v>156</v>
      </c>
      <c r="B24" s="199" t="s">
        <v>221</v>
      </c>
      <c r="C24" s="113">
        <v>3.5372848948374762</v>
      </c>
      <c r="D24" s="115">
        <v>37</v>
      </c>
      <c r="E24" s="114">
        <v>14</v>
      </c>
      <c r="F24" s="114">
        <v>33</v>
      </c>
      <c r="G24" s="114">
        <v>29</v>
      </c>
      <c r="H24" s="140">
        <v>29</v>
      </c>
      <c r="I24" s="115">
        <v>8</v>
      </c>
      <c r="J24" s="116">
        <v>27.586206896551722</v>
      </c>
    </row>
    <row r="25" spans="1:15" s="110" customFormat="1" ht="24.95" customHeight="1" x14ac:dyDescent="0.2">
      <c r="A25" s="193" t="s">
        <v>222</v>
      </c>
      <c r="B25" s="204" t="s">
        <v>159</v>
      </c>
      <c r="C25" s="113">
        <v>11.376673040152964</v>
      </c>
      <c r="D25" s="115">
        <v>119</v>
      </c>
      <c r="E25" s="114">
        <v>18</v>
      </c>
      <c r="F25" s="114">
        <v>35</v>
      </c>
      <c r="G25" s="114">
        <v>33</v>
      </c>
      <c r="H25" s="140">
        <v>35</v>
      </c>
      <c r="I25" s="115">
        <v>84</v>
      </c>
      <c r="J25" s="116">
        <v>240</v>
      </c>
    </row>
    <row r="26" spans="1:15" s="110" customFormat="1" ht="24.95" customHeight="1" x14ac:dyDescent="0.2">
      <c r="A26" s="201">
        <v>782.78300000000002</v>
      </c>
      <c r="B26" s="203" t="s">
        <v>160</v>
      </c>
      <c r="C26" s="113" t="s">
        <v>513</v>
      </c>
      <c r="D26" s="115" t="s">
        <v>513</v>
      </c>
      <c r="E26" s="114" t="s">
        <v>513</v>
      </c>
      <c r="F26" s="114">
        <v>151</v>
      </c>
      <c r="G26" s="114">
        <v>155</v>
      </c>
      <c r="H26" s="140">
        <v>131</v>
      </c>
      <c r="I26" s="115" t="s">
        <v>513</v>
      </c>
      <c r="J26" s="116" t="s">
        <v>513</v>
      </c>
    </row>
    <row r="27" spans="1:15" s="110" customFormat="1" ht="24.95" customHeight="1" x14ac:dyDescent="0.2">
      <c r="A27" s="193" t="s">
        <v>161</v>
      </c>
      <c r="B27" s="199" t="s">
        <v>162</v>
      </c>
      <c r="C27" s="113">
        <v>4.7801147227533463</v>
      </c>
      <c r="D27" s="115">
        <v>50</v>
      </c>
      <c r="E27" s="114">
        <v>37</v>
      </c>
      <c r="F27" s="114">
        <v>97</v>
      </c>
      <c r="G27" s="114">
        <v>94</v>
      </c>
      <c r="H27" s="140">
        <v>70</v>
      </c>
      <c r="I27" s="115">
        <v>-20</v>
      </c>
      <c r="J27" s="116">
        <v>-28.571428571428573</v>
      </c>
    </row>
    <row r="28" spans="1:15" s="110" customFormat="1" ht="24.95" customHeight="1" x14ac:dyDescent="0.2">
      <c r="A28" s="193" t="s">
        <v>163</v>
      </c>
      <c r="B28" s="199" t="s">
        <v>164</v>
      </c>
      <c r="C28" s="113">
        <v>4.6845124282982793</v>
      </c>
      <c r="D28" s="115">
        <v>49</v>
      </c>
      <c r="E28" s="114">
        <v>42</v>
      </c>
      <c r="F28" s="114">
        <v>105</v>
      </c>
      <c r="G28" s="114">
        <v>24</v>
      </c>
      <c r="H28" s="140">
        <v>50</v>
      </c>
      <c r="I28" s="115">
        <v>-1</v>
      </c>
      <c r="J28" s="116">
        <v>-2</v>
      </c>
    </row>
    <row r="29" spans="1:15" s="110" customFormat="1" ht="24.95" customHeight="1" x14ac:dyDescent="0.2">
      <c r="A29" s="193">
        <v>86</v>
      </c>
      <c r="B29" s="199" t="s">
        <v>165</v>
      </c>
      <c r="C29" s="113">
        <v>4.1108986615678775</v>
      </c>
      <c r="D29" s="115">
        <v>43</v>
      </c>
      <c r="E29" s="114">
        <v>58</v>
      </c>
      <c r="F29" s="114">
        <v>57</v>
      </c>
      <c r="G29" s="114">
        <v>36</v>
      </c>
      <c r="H29" s="140">
        <v>41</v>
      </c>
      <c r="I29" s="115">
        <v>2</v>
      </c>
      <c r="J29" s="116">
        <v>4.8780487804878048</v>
      </c>
    </row>
    <row r="30" spans="1:15" s="110" customFormat="1" ht="24.95" customHeight="1" x14ac:dyDescent="0.2">
      <c r="A30" s="193">
        <v>87.88</v>
      </c>
      <c r="B30" s="204" t="s">
        <v>166</v>
      </c>
      <c r="C30" s="113">
        <v>7.9349904397705542</v>
      </c>
      <c r="D30" s="115">
        <v>83</v>
      </c>
      <c r="E30" s="114">
        <v>87</v>
      </c>
      <c r="F30" s="114">
        <v>93</v>
      </c>
      <c r="G30" s="114">
        <v>33</v>
      </c>
      <c r="H30" s="140">
        <v>51</v>
      </c>
      <c r="I30" s="115">
        <v>32</v>
      </c>
      <c r="J30" s="116">
        <v>62.745098039215684</v>
      </c>
    </row>
    <row r="31" spans="1:15" s="110" customFormat="1" ht="24.95" customHeight="1" x14ac:dyDescent="0.2">
      <c r="A31" s="193" t="s">
        <v>167</v>
      </c>
      <c r="B31" s="199" t="s">
        <v>168</v>
      </c>
      <c r="C31" s="113">
        <v>3.8240917782026767</v>
      </c>
      <c r="D31" s="115">
        <v>40</v>
      </c>
      <c r="E31" s="114">
        <v>32</v>
      </c>
      <c r="F31" s="114">
        <v>42</v>
      </c>
      <c r="G31" s="114">
        <v>38</v>
      </c>
      <c r="H31" s="140">
        <v>45</v>
      </c>
      <c r="I31" s="115">
        <v>-5</v>
      </c>
      <c r="J31" s="116">
        <v>-11.111111111111111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1.7208413001912046</v>
      </c>
      <c r="D34" s="115">
        <v>18</v>
      </c>
      <c r="E34" s="114">
        <v>9</v>
      </c>
      <c r="F34" s="114">
        <v>25</v>
      </c>
      <c r="G34" s="114">
        <v>16</v>
      </c>
      <c r="H34" s="140">
        <v>15</v>
      </c>
      <c r="I34" s="115">
        <v>3</v>
      </c>
      <c r="J34" s="116">
        <v>20</v>
      </c>
    </row>
    <row r="35" spans="1:10" s="110" customFormat="1" ht="24.95" customHeight="1" x14ac:dyDescent="0.2">
      <c r="A35" s="292" t="s">
        <v>171</v>
      </c>
      <c r="B35" s="293" t="s">
        <v>172</v>
      </c>
      <c r="C35" s="113">
        <v>19.598470363288719</v>
      </c>
      <c r="D35" s="115">
        <v>205</v>
      </c>
      <c r="E35" s="114">
        <v>183</v>
      </c>
      <c r="F35" s="114">
        <v>303</v>
      </c>
      <c r="G35" s="114">
        <v>189</v>
      </c>
      <c r="H35" s="140">
        <v>259</v>
      </c>
      <c r="I35" s="115">
        <v>-54</v>
      </c>
      <c r="J35" s="116">
        <v>-20.849420849420849</v>
      </c>
    </row>
    <row r="36" spans="1:10" s="110" customFormat="1" ht="24.95" customHeight="1" x14ac:dyDescent="0.2">
      <c r="A36" s="294" t="s">
        <v>173</v>
      </c>
      <c r="B36" s="295" t="s">
        <v>174</v>
      </c>
      <c r="C36" s="125">
        <v>78.680688336520078</v>
      </c>
      <c r="D36" s="143">
        <v>823</v>
      </c>
      <c r="E36" s="144">
        <v>617</v>
      </c>
      <c r="F36" s="144">
        <v>910</v>
      </c>
      <c r="G36" s="144">
        <v>629</v>
      </c>
      <c r="H36" s="145">
        <v>733</v>
      </c>
      <c r="I36" s="143">
        <v>90</v>
      </c>
      <c r="J36" s="146">
        <v>12.278308321964529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1046</v>
      </c>
      <c r="F11" s="264">
        <v>809</v>
      </c>
      <c r="G11" s="264">
        <v>1238</v>
      </c>
      <c r="H11" s="264">
        <v>834</v>
      </c>
      <c r="I11" s="265">
        <v>1007</v>
      </c>
      <c r="J11" s="263">
        <v>39</v>
      </c>
      <c r="K11" s="266">
        <v>3.8728897715988082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35.086042065009558</v>
      </c>
      <c r="E13" s="115">
        <v>367</v>
      </c>
      <c r="F13" s="114">
        <v>273</v>
      </c>
      <c r="G13" s="114">
        <v>334</v>
      </c>
      <c r="H13" s="114">
        <v>295</v>
      </c>
      <c r="I13" s="140">
        <v>323</v>
      </c>
      <c r="J13" s="115">
        <v>44</v>
      </c>
      <c r="K13" s="116">
        <v>13.622291021671826</v>
      </c>
    </row>
    <row r="14" spans="1:15" ht="15.95" customHeight="1" x14ac:dyDescent="0.2">
      <c r="A14" s="306" t="s">
        <v>230</v>
      </c>
      <c r="B14" s="307"/>
      <c r="C14" s="308"/>
      <c r="D14" s="113">
        <v>50.382409177820264</v>
      </c>
      <c r="E14" s="115">
        <v>527</v>
      </c>
      <c r="F14" s="114">
        <v>437</v>
      </c>
      <c r="G14" s="114">
        <v>764</v>
      </c>
      <c r="H14" s="114">
        <v>429</v>
      </c>
      <c r="I14" s="140">
        <v>561</v>
      </c>
      <c r="J14" s="115">
        <v>-34</v>
      </c>
      <c r="K14" s="116">
        <v>-6.0606060606060606</v>
      </c>
    </row>
    <row r="15" spans="1:15" ht="15.95" customHeight="1" x14ac:dyDescent="0.2">
      <c r="A15" s="306" t="s">
        <v>231</v>
      </c>
      <c r="B15" s="307"/>
      <c r="C15" s="308"/>
      <c r="D15" s="113">
        <v>5.4493307839388141</v>
      </c>
      <c r="E15" s="115">
        <v>57</v>
      </c>
      <c r="F15" s="114">
        <v>44</v>
      </c>
      <c r="G15" s="114">
        <v>47</v>
      </c>
      <c r="H15" s="114">
        <v>34</v>
      </c>
      <c r="I15" s="140">
        <v>41</v>
      </c>
      <c r="J15" s="115">
        <v>16</v>
      </c>
      <c r="K15" s="116">
        <v>39.024390243902438</v>
      </c>
    </row>
    <row r="16" spans="1:15" ht="15.95" customHeight="1" x14ac:dyDescent="0.2">
      <c r="A16" s="306" t="s">
        <v>232</v>
      </c>
      <c r="B16" s="307"/>
      <c r="C16" s="308"/>
      <c r="D16" s="113">
        <v>9.0822179732313568</v>
      </c>
      <c r="E16" s="115">
        <v>95</v>
      </c>
      <c r="F16" s="114">
        <v>55</v>
      </c>
      <c r="G16" s="114">
        <v>93</v>
      </c>
      <c r="H16" s="114">
        <v>76</v>
      </c>
      <c r="I16" s="140">
        <v>82</v>
      </c>
      <c r="J16" s="115">
        <v>13</v>
      </c>
      <c r="K16" s="116">
        <v>15.853658536585366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1.1472275334608031</v>
      </c>
      <c r="E18" s="115">
        <v>12</v>
      </c>
      <c r="F18" s="114">
        <v>9</v>
      </c>
      <c r="G18" s="114">
        <v>26</v>
      </c>
      <c r="H18" s="114">
        <v>11</v>
      </c>
      <c r="I18" s="140">
        <v>13</v>
      </c>
      <c r="J18" s="115">
        <v>-1</v>
      </c>
      <c r="K18" s="116">
        <v>-7.6923076923076925</v>
      </c>
    </row>
    <row r="19" spans="1:11" ht="14.1" customHeight="1" x14ac:dyDescent="0.2">
      <c r="A19" s="306" t="s">
        <v>235</v>
      </c>
      <c r="B19" s="307" t="s">
        <v>236</v>
      </c>
      <c r="C19" s="308"/>
      <c r="D19" s="113">
        <v>0.6692160611854685</v>
      </c>
      <c r="E19" s="115">
        <v>7</v>
      </c>
      <c r="F19" s="114">
        <v>5</v>
      </c>
      <c r="G19" s="114">
        <v>19</v>
      </c>
      <c r="H19" s="114">
        <v>8</v>
      </c>
      <c r="I19" s="140">
        <v>11</v>
      </c>
      <c r="J19" s="115">
        <v>-4</v>
      </c>
      <c r="K19" s="116">
        <v>-36.363636363636367</v>
      </c>
    </row>
    <row r="20" spans="1:11" ht="14.1" customHeight="1" x14ac:dyDescent="0.2">
      <c r="A20" s="306">
        <v>12</v>
      </c>
      <c r="B20" s="307" t="s">
        <v>237</v>
      </c>
      <c r="C20" s="308"/>
      <c r="D20" s="113">
        <v>1.8164435946462716</v>
      </c>
      <c r="E20" s="115">
        <v>19</v>
      </c>
      <c r="F20" s="114">
        <v>3</v>
      </c>
      <c r="G20" s="114">
        <v>16</v>
      </c>
      <c r="H20" s="114">
        <v>18</v>
      </c>
      <c r="I20" s="140">
        <v>19</v>
      </c>
      <c r="J20" s="115">
        <v>0</v>
      </c>
      <c r="K20" s="116">
        <v>0</v>
      </c>
    </row>
    <row r="21" spans="1:11" ht="14.1" customHeight="1" x14ac:dyDescent="0.2">
      <c r="A21" s="306">
        <v>21</v>
      </c>
      <c r="B21" s="307" t="s">
        <v>238</v>
      </c>
      <c r="C21" s="308"/>
      <c r="D21" s="113">
        <v>0.38240917782026768</v>
      </c>
      <c r="E21" s="115">
        <v>4</v>
      </c>
      <c r="F21" s="114">
        <v>0</v>
      </c>
      <c r="G21" s="114" t="s">
        <v>513</v>
      </c>
      <c r="H21" s="114" t="s">
        <v>513</v>
      </c>
      <c r="I21" s="140">
        <v>4</v>
      </c>
      <c r="J21" s="115">
        <v>0</v>
      </c>
      <c r="K21" s="116">
        <v>0</v>
      </c>
    </row>
    <row r="22" spans="1:11" ht="14.1" customHeight="1" x14ac:dyDescent="0.2">
      <c r="A22" s="306">
        <v>22</v>
      </c>
      <c r="B22" s="307" t="s">
        <v>239</v>
      </c>
      <c r="C22" s="308"/>
      <c r="D22" s="113">
        <v>3.7284894837476101</v>
      </c>
      <c r="E22" s="115">
        <v>39</v>
      </c>
      <c r="F22" s="114">
        <v>32</v>
      </c>
      <c r="G22" s="114">
        <v>38</v>
      </c>
      <c r="H22" s="114">
        <v>37</v>
      </c>
      <c r="I22" s="140">
        <v>40</v>
      </c>
      <c r="J22" s="115">
        <v>-1</v>
      </c>
      <c r="K22" s="116">
        <v>-2.5</v>
      </c>
    </row>
    <row r="23" spans="1:11" ht="14.1" customHeight="1" x14ac:dyDescent="0.2">
      <c r="A23" s="306">
        <v>23</v>
      </c>
      <c r="B23" s="307" t="s">
        <v>240</v>
      </c>
      <c r="C23" s="308"/>
      <c r="D23" s="113" t="s">
        <v>513</v>
      </c>
      <c r="E23" s="115" t="s">
        <v>513</v>
      </c>
      <c r="F23" s="114" t="s">
        <v>513</v>
      </c>
      <c r="G23" s="114">
        <v>10</v>
      </c>
      <c r="H23" s="114" t="s">
        <v>513</v>
      </c>
      <c r="I23" s="140" t="s">
        <v>513</v>
      </c>
      <c r="J23" s="115" t="s">
        <v>513</v>
      </c>
      <c r="K23" s="116" t="s">
        <v>513</v>
      </c>
    </row>
    <row r="24" spans="1:11" ht="14.1" customHeight="1" x14ac:dyDescent="0.2">
      <c r="A24" s="306">
        <v>24</v>
      </c>
      <c r="B24" s="307" t="s">
        <v>241</v>
      </c>
      <c r="C24" s="308"/>
      <c r="D24" s="113">
        <v>4.8757170172084132</v>
      </c>
      <c r="E24" s="115">
        <v>51</v>
      </c>
      <c r="F24" s="114">
        <v>16</v>
      </c>
      <c r="G24" s="114">
        <v>27</v>
      </c>
      <c r="H24" s="114">
        <v>29</v>
      </c>
      <c r="I24" s="140">
        <v>29</v>
      </c>
      <c r="J24" s="115">
        <v>22</v>
      </c>
      <c r="K24" s="116">
        <v>75.862068965517238</v>
      </c>
    </row>
    <row r="25" spans="1:11" ht="14.1" customHeight="1" x14ac:dyDescent="0.2">
      <c r="A25" s="306">
        <v>25</v>
      </c>
      <c r="B25" s="307" t="s">
        <v>242</v>
      </c>
      <c r="C25" s="308"/>
      <c r="D25" s="113">
        <v>4.8757170172084132</v>
      </c>
      <c r="E25" s="115">
        <v>51</v>
      </c>
      <c r="F25" s="114">
        <v>20</v>
      </c>
      <c r="G25" s="114">
        <v>49</v>
      </c>
      <c r="H25" s="114">
        <v>23</v>
      </c>
      <c r="I25" s="140">
        <v>39</v>
      </c>
      <c r="J25" s="115">
        <v>12</v>
      </c>
      <c r="K25" s="116">
        <v>30.76923076923077</v>
      </c>
    </row>
    <row r="26" spans="1:11" ht="14.1" customHeight="1" x14ac:dyDescent="0.2">
      <c r="A26" s="306">
        <v>26</v>
      </c>
      <c r="B26" s="307" t="s">
        <v>243</v>
      </c>
      <c r="C26" s="308"/>
      <c r="D26" s="113">
        <v>2.7724665391969405</v>
      </c>
      <c r="E26" s="115">
        <v>29</v>
      </c>
      <c r="F26" s="114">
        <v>18</v>
      </c>
      <c r="G26" s="114">
        <v>28</v>
      </c>
      <c r="H26" s="114">
        <v>12</v>
      </c>
      <c r="I26" s="140">
        <v>25</v>
      </c>
      <c r="J26" s="115">
        <v>4</v>
      </c>
      <c r="K26" s="116">
        <v>16</v>
      </c>
    </row>
    <row r="27" spans="1:11" ht="14.1" customHeight="1" x14ac:dyDescent="0.2">
      <c r="A27" s="306">
        <v>27</v>
      </c>
      <c r="B27" s="307" t="s">
        <v>244</v>
      </c>
      <c r="C27" s="308"/>
      <c r="D27" s="113">
        <v>1.6252390057361377</v>
      </c>
      <c r="E27" s="115">
        <v>17</v>
      </c>
      <c r="F27" s="114">
        <v>9</v>
      </c>
      <c r="G27" s="114">
        <v>18</v>
      </c>
      <c r="H27" s="114">
        <v>9</v>
      </c>
      <c r="I27" s="140">
        <v>12</v>
      </c>
      <c r="J27" s="115">
        <v>5</v>
      </c>
      <c r="K27" s="116">
        <v>41.666666666666664</v>
      </c>
    </row>
    <row r="28" spans="1:11" ht="14.1" customHeight="1" x14ac:dyDescent="0.2">
      <c r="A28" s="306">
        <v>28</v>
      </c>
      <c r="B28" s="307" t="s">
        <v>245</v>
      </c>
      <c r="C28" s="308"/>
      <c r="D28" s="113">
        <v>0.28680688336520077</v>
      </c>
      <c r="E28" s="115">
        <v>3</v>
      </c>
      <c r="F28" s="114">
        <v>8</v>
      </c>
      <c r="G28" s="114">
        <v>27</v>
      </c>
      <c r="H28" s="114">
        <v>17</v>
      </c>
      <c r="I28" s="140">
        <v>12</v>
      </c>
      <c r="J28" s="115">
        <v>-9</v>
      </c>
      <c r="K28" s="116">
        <v>-75</v>
      </c>
    </row>
    <row r="29" spans="1:11" ht="14.1" customHeight="1" x14ac:dyDescent="0.2">
      <c r="A29" s="306">
        <v>29</v>
      </c>
      <c r="B29" s="307" t="s">
        <v>246</v>
      </c>
      <c r="C29" s="308"/>
      <c r="D29" s="113">
        <v>3.6328871892925432</v>
      </c>
      <c r="E29" s="115">
        <v>38</v>
      </c>
      <c r="F29" s="114">
        <v>20</v>
      </c>
      <c r="G29" s="114">
        <v>32</v>
      </c>
      <c r="H29" s="114">
        <v>41</v>
      </c>
      <c r="I29" s="140">
        <v>22</v>
      </c>
      <c r="J29" s="115">
        <v>16</v>
      </c>
      <c r="K29" s="116">
        <v>72.727272727272734</v>
      </c>
    </row>
    <row r="30" spans="1:11" ht="14.1" customHeight="1" x14ac:dyDescent="0.2">
      <c r="A30" s="306" t="s">
        <v>247</v>
      </c>
      <c r="B30" s="307" t="s">
        <v>248</v>
      </c>
      <c r="C30" s="308"/>
      <c r="D30" s="113">
        <v>0.95602294455066916</v>
      </c>
      <c r="E30" s="115">
        <v>10</v>
      </c>
      <c r="F30" s="114">
        <v>8</v>
      </c>
      <c r="G30" s="114">
        <v>13</v>
      </c>
      <c r="H30" s="114">
        <v>10</v>
      </c>
      <c r="I30" s="140">
        <v>11</v>
      </c>
      <c r="J30" s="115">
        <v>-1</v>
      </c>
      <c r="K30" s="116">
        <v>-9.0909090909090917</v>
      </c>
    </row>
    <row r="31" spans="1:11" ht="14.1" customHeight="1" x14ac:dyDescent="0.2">
      <c r="A31" s="306" t="s">
        <v>249</v>
      </c>
      <c r="B31" s="307" t="s">
        <v>250</v>
      </c>
      <c r="C31" s="308"/>
      <c r="D31" s="113">
        <v>2.676864244741874</v>
      </c>
      <c r="E31" s="115">
        <v>28</v>
      </c>
      <c r="F31" s="114">
        <v>12</v>
      </c>
      <c r="G31" s="114">
        <v>19</v>
      </c>
      <c r="H31" s="114">
        <v>31</v>
      </c>
      <c r="I31" s="140">
        <v>11</v>
      </c>
      <c r="J31" s="115">
        <v>17</v>
      </c>
      <c r="K31" s="116">
        <v>154.54545454545453</v>
      </c>
    </row>
    <row r="32" spans="1:11" ht="14.1" customHeight="1" x14ac:dyDescent="0.2">
      <c r="A32" s="306">
        <v>31</v>
      </c>
      <c r="B32" s="307" t="s">
        <v>251</v>
      </c>
      <c r="C32" s="308"/>
      <c r="D32" s="113">
        <v>0.28680688336520077</v>
      </c>
      <c r="E32" s="115">
        <v>3</v>
      </c>
      <c r="F32" s="114">
        <v>3</v>
      </c>
      <c r="G32" s="114">
        <v>5</v>
      </c>
      <c r="H32" s="114" t="s">
        <v>513</v>
      </c>
      <c r="I32" s="140">
        <v>6</v>
      </c>
      <c r="J32" s="115">
        <v>-3</v>
      </c>
      <c r="K32" s="116">
        <v>-50</v>
      </c>
    </row>
    <row r="33" spans="1:11" ht="14.1" customHeight="1" x14ac:dyDescent="0.2">
      <c r="A33" s="306">
        <v>32</v>
      </c>
      <c r="B33" s="307" t="s">
        <v>252</v>
      </c>
      <c r="C33" s="308"/>
      <c r="D33" s="113">
        <v>3.7284894837476101</v>
      </c>
      <c r="E33" s="115">
        <v>39</v>
      </c>
      <c r="F33" s="114">
        <v>28</v>
      </c>
      <c r="G33" s="114">
        <v>56</v>
      </c>
      <c r="H33" s="114">
        <v>36</v>
      </c>
      <c r="I33" s="140">
        <v>63</v>
      </c>
      <c r="J33" s="115">
        <v>-24</v>
      </c>
      <c r="K33" s="116">
        <v>-38.095238095238095</v>
      </c>
    </row>
    <row r="34" spans="1:11" ht="14.1" customHeight="1" x14ac:dyDescent="0.2">
      <c r="A34" s="306">
        <v>33</v>
      </c>
      <c r="B34" s="307" t="s">
        <v>253</v>
      </c>
      <c r="C34" s="308"/>
      <c r="D34" s="113">
        <v>2.581261950286807</v>
      </c>
      <c r="E34" s="115">
        <v>27</v>
      </c>
      <c r="F34" s="114">
        <v>13</v>
      </c>
      <c r="G34" s="114">
        <v>31</v>
      </c>
      <c r="H34" s="114">
        <v>20</v>
      </c>
      <c r="I34" s="140">
        <v>21</v>
      </c>
      <c r="J34" s="115">
        <v>6</v>
      </c>
      <c r="K34" s="116">
        <v>28.571428571428573</v>
      </c>
    </row>
    <row r="35" spans="1:11" ht="14.1" customHeight="1" x14ac:dyDescent="0.2">
      <c r="A35" s="306">
        <v>34</v>
      </c>
      <c r="B35" s="307" t="s">
        <v>254</v>
      </c>
      <c r="C35" s="308"/>
      <c r="D35" s="113">
        <v>2.9636711281070744</v>
      </c>
      <c r="E35" s="115">
        <v>31</v>
      </c>
      <c r="F35" s="114">
        <v>20</v>
      </c>
      <c r="G35" s="114">
        <v>38</v>
      </c>
      <c r="H35" s="114">
        <v>19</v>
      </c>
      <c r="I35" s="140">
        <v>21</v>
      </c>
      <c r="J35" s="115">
        <v>10</v>
      </c>
      <c r="K35" s="116">
        <v>47.61904761904762</v>
      </c>
    </row>
    <row r="36" spans="1:11" ht="14.1" customHeight="1" x14ac:dyDescent="0.2">
      <c r="A36" s="306">
        <v>41</v>
      </c>
      <c r="B36" s="307" t="s">
        <v>255</v>
      </c>
      <c r="C36" s="308"/>
      <c r="D36" s="113">
        <v>0.28680688336520077</v>
      </c>
      <c r="E36" s="115">
        <v>3</v>
      </c>
      <c r="F36" s="114">
        <v>0</v>
      </c>
      <c r="G36" s="114">
        <v>3</v>
      </c>
      <c r="H36" s="114">
        <v>9</v>
      </c>
      <c r="I36" s="140">
        <v>9</v>
      </c>
      <c r="J36" s="115">
        <v>-6</v>
      </c>
      <c r="K36" s="116">
        <v>-66.666666666666671</v>
      </c>
    </row>
    <row r="37" spans="1:11" ht="14.1" customHeight="1" x14ac:dyDescent="0.2">
      <c r="A37" s="306">
        <v>42</v>
      </c>
      <c r="B37" s="307" t="s">
        <v>256</v>
      </c>
      <c r="C37" s="308"/>
      <c r="D37" s="113" t="s">
        <v>513</v>
      </c>
      <c r="E37" s="115" t="s">
        <v>513</v>
      </c>
      <c r="F37" s="114">
        <v>0</v>
      </c>
      <c r="G37" s="114" t="s">
        <v>513</v>
      </c>
      <c r="H37" s="114">
        <v>0</v>
      </c>
      <c r="I37" s="140">
        <v>0</v>
      </c>
      <c r="J37" s="115" t="s">
        <v>513</v>
      </c>
      <c r="K37" s="116" t="s">
        <v>513</v>
      </c>
    </row>
    <row r="38" spans="1:11" ht="14.1" customHeight="1" x14ac:dyDescent="0.2">
      <c r="A38" s="306">
        <v>43</v>
      </c>
      <c r="B38" s="307" t="s">
        <v>257</v>
      </c>
      <c r="C38" s="308"/>
      <c r="D38" s="113" t="s">
        <v>513</v>
      </c>
      <c r="E38" s="115" t="s">
        <v>513</v>
      </c>
      <c r="F38" s="114" t="s">
        <v>513</v>
      </c>
      <c r="G38" s="114">
        <v>3</v>
      </c>
      <c r="H38" s="114">
        <v>3</v>
      </c>
      <c r="I38" s="140" t="s">
        <v>513</v>
      </c>
      <c r="J38" s="115" t="s">
        <v>513</v>
      </c>
      <c r="K38" s="116" t="s">
        <v>513</v>
      </c>
    </row>
    <row r="39" spans="1:11" ht="14.1" customHeight="1" x14ac:dyDescent="0.2">
      <c r="A39" s="306">
        <v>51</v>
      </c>
      <c r="B39" s="307" t="s">
        <v>258</v>
      </c>
      <c r="C39" s="308"/>
      <c r="D39" s="113">
        <v>7.5525812619502872</v>
      </c>
      <c r="E39" s="115">
        <v>79</v>
      </c>
      <c r="F39" s="114">
        <v>115</v>
      </c>
      <c r="G39" s="114">
        <v>106</v>
      </c>
      <c r="H39" s="114">
        <v>94</v>
      </c>
      <c r="I39" s="140">
        <v>92</v>
      </c>
      <c r="J39" s="115">
        <v>-13</v>
      </c>
      <c r="K39" s="116">
        <v>-14.130434782608695</v>
      </c>
    </row>
    <row r="40" spans="1:11" ht="14.1" customHeight="1" x14ac:dyDescent="0.2">
      <c r="A40" s="306" t="s">
        <v>259</v>
      </c>
      <c r="B40" s="307" t="s">
        <v>260</v>
      </c>
      <c r="C40" s="308"/>
      <c r="D40" s="113">
        <v>7.3613766730401533</v>
      </c>
      <c r="E40" s="115">
        <v>77</v>
      </c>
      <c r="F40" s="114">
        <v>115</v>
      </c>
      <c r="G40" s="114">
        <v>106</v>
      </c>
      <c r="H40" s="114">
        <v>92</v>
      </c>
      <c r="I40" s="140">
        <v>91</v>
      </c>
      <c r="J40" s="115">
        <v>-14</v>
      </c>
      <c r="K40" s="116">
        <v>-15.384615384615385</v>
      </c>
    </row>
    <row r="41" spans="1:11" ht="14.1" customHeight="1" x14ac:dyDescent="0.2">
      <c r="A41" s="306"/>
      <c r="B41" s="307" t="s">
        <v>261</v>
      </c>
      <c r="C41" s="308"/>
      <c r="D41" s="113">
        <v>6.8833652007648185</v>
      </c>
      <c r="E41" s="115">
        <v>72</v>
      </c>
      <c r="F41" s="114">
        <v>105</v>
      </c>
      <c r="G41" s="114">
        <v>93</v>
      </c>
      <c r="H41" s="114">
        <v>88</v>
      </c>
      <c r="I41" s="140">
        <v>76</v>
      </c>
      <c r="J41" s="115">
        <v>-4</v>
      </c>
      <c r="K41" s="116">
        <v>-5.2631578947368425</v>
      </c>
    </row>
    <row r="42" spans="1:11" ht="14.1" customHeight="1" x14ac:dyDescent="0.2">
      <c r="A42" s="306">
        <v>52</v>
      </c>
      <c r="B42" s="307" t="s">
        <v>262</v>
      </c>
      <c r="C42" s="308"/>
      <c r="D42" s="113">
        <v>8.9866156787762907</v>
      </c>
      <c r="E42" s="115">
        <v>94</v>
      </c>
      <c r="F42" s="114">
        <v>47</v>
      </c>
      <c r="G42" s="114">
        <v>65</v>
      </c>
      <c r="H42" s="114">
        <v>40</v>
      </c>
      <c r="I42" s="140">
        <v>52</v>
      </c>
      <c r="J42" s="115">
        <v>42</v>
      </c>
      <c r="K42" s="116">
        <v>80.769230769230774</v>
      </c>
    </row>
    <row r="43" spans="1:11" ht="14.1" customHeight="1" x14ac:dyDescent="0.2">
      <c r="A43" s="306" t="s">
        <v>263</v>
      </c>
      <c r="B43" s="307" t="s">
        <v>264</v>
      </c>
      <c r="C43" s="308"/>
      <c r="D43" s="113">
        <v>3.1548757170172084</v>
      </c>
      <c r="E43" s="115">
        <v>33</v>
      </c>
      <c r="F43" s="114">
        <v>25</v>
      </c>
      <c r="G43" s="114">
        <v>26</v>
      </c>
      <c r="H43" s="114">
        <v>13</v>
      </c>
      <c r="I43" s="140">
        <v>25</v>
      </c>
      <c r="J43" s="115">
        <v>8</v>
      </c>
      <c r="K43" s="116">
        <v>32</v>
      </c>
    </row>
    <row r="44" spans="1:11" ht="14.1" customHeight="1" x14ac:dyDescent="0.2">
      <c r="A44" s="306">
        <v>53</v>
      </c>
      <c r="B44" s="307" t="s">
        <v>265</v>
      </c>
      <c r="C44" s="308"/>
      <c r="D44" s="113">
        <v>0.76481835564053535</v>
      </c>
      <c r="E44" s="115">
        <v>8</v>
      </c>
      <c r="F44" s="114" t="s">
        <v>513</v>
      </c>
      <c r="G44" s="114">
        <v>5</v>
      </c>
      <c r="H44" s="114">
        <v>4</v>
      </c>
      <c r="I44" s="140">
        <v>4</v>
      </c>
      <c r="J44" s="115">
        <v>4</v>
      </c>
      <c r="K44" s="116">
        <v>100</v>
      </c>
    </row>
    <row r="45" spans="1:11" ht="14.1" customHeight="1" x14ac:dyDescent="0.2">
      <c r="A45" s="306" t="s">
        <v>266</v>
      </c>
      <c r="B45" s="307" t="s">
        <v>267</v>
      </c>
      <c r="C45" s="308"/>
      <c r="D45" s="113">
        <v>0.76481835564053535</v>
      </c>
      <c r="E45" s="115">
        <v>8</v>
      </c>
      <c r="F45" s="114" t="s">
        <v>513</v>
      </c>
      <c r="G45" s="114">
        <v>3</v>
      </c>
      <c r="H45" s="114">
        <v>4</v>
      </c>
      <c r="I45" s="140">
        <v>3</v>
      </c>
      <c r="J45" s="115">
        <v>5</v>
      </c>
      <c r="K45" s="116">
        <v>166.66666666666666</v>
      </c>
    </row>
    <row r="46" spans="1:11" ht="14.1" customHeight="1" x14ac:dyDescent="0.2">
      <c r="A46" s="306">
        <v>54</v>
      </c>
      <c r="B46" s="307" t="s">
        <v>268</v>
      </c>
      <c r="C46" s="308"/>
      <c r="D46" s="113">
        <v>4.5889101338432123</v>
      </c>
      <c r="E46" s="115">
        <v>48</v>
      </c>
      <c r="F46" s="114">
        <v>21</v>
      </c>
      <c r="G46" s="114">
        <v>30</v>
      </c>
      <c r="H46" s="114">
        <v>37</v>
      </c>
      <c r="I46" s="140">
        <v>42</v>
      </c>
      <c r="J46" s="115">
        <v>6</v>
      </c>
      <c r="K46" s="116">
        <v>14.285714285714286</v>
      </c>
    </row>
    <row r="47" spans="1:11" ht="14.1" customHeight="1" x14ac:dyDescent="0.2">
      <c r="A47" s="306">
        <v>61</v>
      </c>
      <c r="B47" s="307" t="s">
        <v>269</v>
      </c>
      <c r="C47" s="308"/>
      <c r="D47" s="113">
        <v>0.95602294455066916</v>
      </c>
      <c r="E47" s="115">
        <v>10</v>
      </c>
      <c r="F47" s="114">
        <v>7</v>
      </c>
      <c r="G47" s="114">
        <v>12</v>
      </c>
      <c r="H47" s="114">
        <v>9</v>
      </c>
      <c r="I47" s="140">
        <v>18</v>
      </c>
      <c r="J47" s="115">
        <v>-8</v>
      </c>
      <c r="K47" s="116">
        <v>-44.444444444444443</v>
      </c>
    </row>
    <row r="48" spans="1:11" ht="14.1" customHeight="1" x14ac:dyDescent="0.2">
      <c r="A48" s="306">
        <v>62</v>
      </c>
      <c r="B48" s="307" t="s">
        <v>270</v>
      </c>
      <c r="C48" s="308"/>
      <c r="D48" s="113">
        <v>10.516252390057362</v>
      </c>
      <c r="E48" s="115">
        <v>110</v>
      </c>
      <c r="F48" s="114">
        <v>112</v>
      </c>
      <c r="G48" s="114">
        <v>148</v>
      </c>
      <c r="H48" s="114">
        <v>74</v>
      </c>
      <c r="I48" s="140">
        <v>133</v>
      </c>
      <c r="J48" s="115">
        <v>-23</v>
      </c>
      <c r="K48" s="116">
        <v>-17.293233082706767</v>
      </c>
    </row>
    <row r="49" spans="1:11" ht="14.1" customHeight="1" x14ac:dyDescent="0.2">
      <c r="A49" s="306">
        <v>63</v>
      </c>
      <c r="B49" s="307" t="s">
        <v>271</v>
      </c>
      <c r="C49" s="308"/>
      <c r="D49" s="113">
        <v>2.8680688336520075</v>
      </c>
      <c r="E49" s="115">
        <v>30</v>
      </c>
      <c r="F49" s="114">
        <v>18</v>
      </c>
      <c r="G49" s="114">
        <v>27</v>
      </c>
      <c r="H49" s="114">
        <v>21</v>
      </c>
      <c r="I49" s="140">
        <v>20</v>
      </c>
      <c r="J49" s="115">
        <v>10</v>
      </c>
      <c r="K49" s="116">
        <v>50</v>
      </c>
    </row>
    <row r="50" spans="1:11" ht="14.1" customHeight="1" x14ac:dyDescent="0.2">
      <c r="A50" s="306" t="s">
        <v>272</v>
      </c>
      <c r="B50" s="307" t="s">
        <v>273</v>
      </c>
      <c r="C50" s="308"/>
      <c r="D50" s="113">
        <v>0.28680688336520077</v>
      </c>
      <c r="E50" s="115">
        <v>3</v>
      </c>
      <c r="F50" s="114">
        <v>4</v>
      </c>
      <c r="G50" s="114">
        <v>6</v>
      </c>
      <c r="H50" s="114">
        <v>3</v>
      </c>
      <c r="I50" s="140">
        <v>3</v>
      </c>
      <c r="J50" s="115">
        <v>0</v>
      </c>
      <c r="K50" s="116">
        <v>0</v>
      </c>
    </row>
    <row r="51" spans="1:11" ht="14.1" customHeight="1" x14ac:dyDescent="0.2">
      <c r="A51" s="306" t="s">
        <v>274</v>
      </c>
      <c r="B51" s="307" t="s">
        <v>275</v>
      </c>
      <c r="C51" s="308"/>
      <c r="D51" s="113">
        <v>2.3900573613766731</v>
      </c>
      <c r="E51" s="115">
        <v>25</v>
      </c>
      <c r="F51" s="114">
        <v>13</v>
      </c>
      <c r="G51" s="114">
        <v>19</v>
      </c>
      <c r="H51" s="114">
        <v>16</v>
      </c>
      <c r="I51" s="140">
        <v>15</v>
      </c>
      <c r="J51" s="115">
        <v>10</v>
      </c>
      <c r="K51" s="116">
        <v>66.666666666666671</v>
      </c>
    </row>
    <row r="52" spans="1:11" ht="14.1" customHeight="1" x14ac:dyDescent="0.2">
      <c r="A52" s="306">
        <v>71</v>
      </c>
      <c r="B52" s="307" t="s">
        <v>276</v>
      </c>
      <c r="C52" s="308"/>
      <c r="D52" s="113">
        <v>5.4493307839388141</v>
      </c>
      <c r="E52" s="115">
        <v>57</v>
      </c>
      <c r="F52" s="114">
        <v>52</v>
      </c>
      <c r="G52" s="114">
        <v>85</v>
      </c>
      <c r="H52" s="114">
        <v>91</v>
      </c>
      <c r="I52" s="140">
        <v>77</v>
      </c>
      <c r="J52" s="115">
        <v>-20</v>
      </c>
      <c r="K52" s="116">
        <v>-25.974025974025974</v>
      </c>
    </row>
    <row r="53" spans="1:11" ht="14.1" customHeight="1" x14ac:dyDescent="0.2">
      <c r="A53" s="306" t="s">
        <v>277</v>
      </c>
      <c r="B53" s="307" t="s">
        <v>278</v>
      </c>
      <c r="C53" s="308"/>
      <c r="D53" s="113">
        <v>1.7208413001912046</v>
      </c>
      <c r="E53" s="115">
        <v>18</v>
      </c>
      <c r="F53" s="114">
        <v>11</v>
      </c>
      <c r="G53" s="114">
        <v>22</v>
      </c>
      <c r="H53" s="114">
        <v>14</v>
      </c>
      <c r="I53" s="140">
        <v>14</v>
      </c>
      <c r="J53" s="115">
        <v>4</v>
      </c>
      <c r="K53" s="116">
        <v>28.571428571428573</v>
      </c>
    </row>
    <row r="54" spans="1:11" ht="14.1" customHeight="1" x14ac:dyDescent="0.2">
      <c r="A54" s="306" t="s">
        <v>279</v>
      </c>
      <c r="B54" s="307" t="s">
        <v>280</v>
      </c>
      <c r="C54" s="308"/>
      <c r="D54" s="113">
        <v>2.7724665391969405</v>
      </c>
      <c r="E54" s="115">
        <v>29</v>
      </c>
      <c r="F54" s="114">
        <v>30</v>
      </c>
      <c r="G54" s="114">
        <v>39</v>
      </c>
      <c r="H54" s="114">
        <v>41</v>
      </c>
      <c r="I54" s="140">
        <v>44</v>
      </c>
      <c r="J54" s="115">
        <v>-15</v>
      </c>
      <c r="K54" s="116">
        <v>-34.090909090909093</v>
      </c>
    </row>
    <row r="55" spans="1:11" ht="14.1" customHeight="1" x14ac:dyDescent="0.2">
      <c r="A55" s="306">
        <v>72</v>
      </c>
      <c r="B55" s="307" t="s">
        <v>281</v>
      </c>
      <c r="C55" s="308"/>
      <c r="D55" s="113">
        <v>1.338432122370937</v>
      </c>
      <c r="E55" s="115">
        <v>14</v>
      </c>
      <c r="F55" s="114">
        <v>12</v>
      </c>
      <c r="G55" s="114">
        <v>25</v>
      </c>
      <c r="H55" s="114">
        <v>14</v>
      </c>
      <c r="I55" s="140">
        <v>24</v>
      </c>
      <c r="J55" s="115">
        <v>-10</v>
      </c>
      <c r="K55" s="116">
        <v>-41.666666666666664</v>
      </c>
    </row>
    <row r="56" spans="1:11" ht="14.1" customHeight="1" x14ac:dyDescent="0.2">
      <c r="A56" s="306" t="s">
        <v>282</v>
      </c>
      <c r="B56" s="307" t="s">
        <v>283</v>
      </c>
      <c r="C56" s="308"/>
      <c r="D56" s="113">
        <v>0.86042065009560231</v>
      </c>
      <c r="E56" s="115">
        <v>9</v>
      </c>
      <c r="F56" s="114">
        <v>8</v>
      </c>
      <c r="G56" s="114">
        <v>15</v>
      </c>
      <c r="H56" s="114" t="s">
        <v>513</v>
      </c>
      <c r="I56" s="140">
        <v>19</v>
      </c>
      <c r="J56" s="115">
        <v>-10</v>
      </c>
      <c r="K56" s="116">
        <v>-52.631578947368418</v>
      </c>
    </row>
    <row r="57" spans="1:11" ht="14.1" customHeight="1" x14ac:dyDescent="0.2">
      <c r="A57" s="306" t="s">
        <v>284</v>
      </c>
      <c r="B57" s="307" t="s">
        <v>285</v>
      </c>
      <c r="C57" s="308"/>
      <c r="D57" s="113" t="s">
        <v>513</v>
      </c>
      <c r="E57" s="115" t="s">
        <v>513</v>
      </c>
      <c r="F57" s="114" t="s">
        <v>513</v>
      </c>
      <c r="G57" s="114">
        <v>5</v>
      </c>
      <c r="H57" s="114" t="s">
        <v>513</v>
      </c>
      <c r="I57" s="140" t="s">
        <v>513</v>
      </c>
      <c r="J57" s="115" t="s">
        <v>513</v>
      </c>
      <c r="K57" s="116" t="s">
        <v>513</v>
      </c>
    </row>
    <row r="58" spans="1:11" ht="14.1" customHeight="1" x14ac:dyDescent="0.2">
      <c r="A58" s="306">
        <v>73</v>
      </c>
      <c r="B58" s="307" t="s">
        <v>286</v>
      </c>
      <c r="C58" s="308"/>
      <c r="D58" s="113">
        <v>2.1988527724665392</v>
      </c>
      <c r="E58" s="115">
        <v>23</v>
      </c>
      <c r="F58" s="114">
        <v>13</v>
      </c>
      <c r="G58" s="114">
        <v>32</v>
      </c>
      <c r="H58" s="114">
        <v>35</v>
      </c>
      <c r="I58" s="140">
        <v>28</v>
      </c>
      <c r="J58" s="115">
        <v>-5</v>
      </c>
      <c r="K58" s="116">
        <v>-17.857142857142858</v>
      </c>
    </row>
    <row r="59" spans="1:11" ht="14.1" customHeight="1" x14ac:dyDescent="0.2">
      <c r="A59" s="306" t="s">
        <v>287</v>
      </c>
      <c r="B59" s="307" t="s">
        <v>288</v>
      </c>
      <c r="C59" s="308"/>
      <c r="D59" s="113">
        <v>2.0076481835564053</v>
      </c>
      <c r="E59" s="115">
        <v>21</v>
      </c>
      <c r="F59" s="114">
        <v>12</v>
      </c>
      <c r="G59" s="114">
        <v>24</v>
      </c>
      <c r="H59" s="114">
        <v>32</v>
      </c>
      <c r="I59" s="140">
        <v>27</v>
      </c>
      <c r="J59" s="115">
        <v>-6</v>
      </c>
      <c r="K59" s="116">
        <v>-22.222222222222221</v>
      </c>
    </row>
    <row r="60" spans="1:11" ht="14.1" customHeight="1" x14ac:dyDescent="0.2">
      <c r="A60" s="306">
        <v>81</v>
      </c>
      <c r="B60" s="307" t="s">
        <v>289</v>
      </c>
      <c r="C60" s="308"/>
      <c r="D60" s="113">
        <v>5.8317399617590819</v>
      </c>
      <c r="E60" s="115">
        <v>61</v>
      </c>
      <c r="F60" s="114">
        <v>73</v>
      </c>
      <c r="G60" s="114">
        <v>56</v>
      </c>
      <c r="H60" s="114">
        <v>49</v>
      </c>
      <c r="I60" s="140">
        <v>53</v>
      </c>
      <c r="J60" s="115">
        <v>8</v>
      </c>
      <c r="K60" s="116">
        <v>15.09433962264151</v>
      </c>
    </row>
    <row r="61" spans="1:11" ht="14.1" customHeight="1" x14ac:dyDescent="0.2">
      <c r="A61" s="306" t="s">
        <v>290</v>
      </c>
      <c r="B61" s="307" t="s">
        <v>291</v>
      </c>
      <c r="C61" s="308"/>
      <c r="D61" s="113">
        <v>1.5296367112810707</v>
      </c>
      <c r="E61" s="115">
        <v>16</v>
      </c>
      <c r="F61" s="114">
        <v>25</v>
      </c>
      <c r="G61" s="114">
        <v>30</v>
      </c>
      <c r="H61" s="114">
        <v>19</v>
      </c>
      <c r="I61" s="140">
        <v>21</v>
      </c>
      <c r="J61" s="115">
        <v>-5</v>
      </c>
      <c r="K61" s="116">
        <v>-23.80952380952381</v>
      </c>
    </row>
    <row r="62" spans="1:11" ht="14.1" customHeight="1" x14ac:dyDescent="0.2">
      <c r="A62" s="306" t="s">
        <v>292</v>
      </c>
      <c r="B62" s="307" t="s">
        <v>293</v>
      </c>
      <c r="C62" s="308"/>
      <c r="D62" s="113">
        <v>1.7208413001912046</v>
      </c>
      <c r="E62" s="115">
        <v>18</v>
      </c>
      <c r="F62" s="114">
        <v>28</v>
      </c>
      <c r="G62" s="114">
        <v>12</v>
      </c>
      <c r="H62" s="114">
        <v>14</v>
      </c>
      <c r="I62" s="140">
        <v>15</v>
      </c>
      <c r="J62" s="115">
        <v>3</v>
      </c>
      <c r="K62" s="116">
        <v>20</v>
      </c>
    </row>
    <row r="63" spans="1:11" ht="14.1" customHeight="1" x14ac:dyDescent="0.2">
      <c r="A63" s="306"/>
      <c r="B63" s="307" t="s">
        <v>294</v>
      </c>
      <c r="C63" s="308"/>
      <c r="D63" s="113">
        <v>1.5296367112810707</v>
      </c>
      <c r="E63" s="115">
        <v>16</v>
      </c>
      <c r="F63" s="114">
        <v>27</v>
      </c>
      <c r="G63" s="114">
        <v>12</v>
      </c>
      <c r="H63" s="114">
        <v>12</v>
      </c>
      <c r="I63" s="140">
        <v>13</v>
      </c>
      <c r="J63" s="115">
        <v>3</v>
      </c>
      <c r="K63" s="116">
        <v>23.076923076923077</v>
      </c>
    </row>
    <row r="64" spans="1:11" ht="14.1" customHeight="1" x14ac:dyDescent="0.2">
      <c r="A64" s="306" t="s">
        <v>295</v>
      </c>
      <c r="B64" s="307" t="s">
        <v>296</v>
      </c>
      <c r="C64" s="308"/>
      <c r="D64" s="113">
        <v>0.57361376673040154</v>
      </c>
      <c r="E64" s="115">
        <v>6</v>
      </c>
      <c r="F64" s="114">
        <v>5</v>
      </c>
      <c r="G64" s="114" t="s">
        <v>513</v>
      </c>
      <c r="H64" s="114">
        <v>6</v>
      </c>
      <c r="I64" s="140">
        <v>6</v>
      </c>
      <c r="J64" s="115">
        <v>0</v>
      </c>
      <c r="K64" s="116">
        <v>0</v>
      </c>
    </row>
    <row r="65" spans="1:11" ht="14.1" customHeight="1" x14ac:dyDescent="0.2">
      <c r="A65" s="306" t="s">
        <v>297</v>
      </c>
      <c r="B65" s="307" t="s">
        <v>298</v>
      </c>
      <c r="C65" s="308"/>
      <c r="D65" s="113">
        <v>1.0516252390057361</v>
      </c>
      <c r="E65" s="115">
        <v>11</v>
      </c>
      <c r="F65" s="114">
        <v>11</v>
      </c>
      <c r="G65" s="114">
        <v>6</v>
      </c>
      <c r="H65" s="114">
        <v>4</v>
      </c>
      <c r="I65" s="140" t="s">
        <v>513</v>
      </c>
      <c r="J65" s="115" t="s">
        <v>513</v>
      </c>
      <c r="K65" s="116" t="s">
        <v>513</v>
      </c>
    </row>
    <row r="66" spans="1:11" ht="14.1" customHeight="1" x14ac:dyDescent="0.2">
      <c r="A66" s="306">
        <v>82</v>
      </c>
      <c r="B66" s="307" t="s">
        <v>299</v>
      </c>
      <c r="C66" s="308"/>
      <c r="D66" s="113">
        <v>4.7801147227533463</v>
      </c>
      <c r="E66" s="115">
        <v>50</v>
      </c>
      <c r="F66" s="114">
        <v>65</v>
      </c>
      <c r="G66" s="114">
        <v>70</v>
      </c>
      <c r="H66" s="114">
        <v>26</v>
      </c>
      <c r="I66" s="140">
        <v>44</v>
      </c>
      <c r="J66" s="115">
        <v>6</v>
      </c>
      <c r="K66" s="116">
        <v>13.636363636363637</v>
      </c>
    </row>
    <row r="67" spans="1:11" ht="14.1" customHeight="1" x14ac:dyDescent="0.2">
      <c r="A67" s="306" t="s">
        <v>300</v>
      </c>
      <c r="B67" s="307" t="s">
        <v>301</v>
      </c>
      <c r="C67" s="308"/>
      <c r="D67" s="113">
        <v>2.8680688336520075</v>
      </c>
      <c r="E67" s="115">
        <v>30</v>
      </c>
      <c r="F67" s="114">
        <v>50</v>
      </c>
      <c r="G67" s="114">
        <v>47</v>
      </c>
      <c r="H67" s="114">
        <v>14</v>
      </c>
      <c r="I67" s="140">
        <v>27</v>
      </c>
      <c r="J67" s="115">
        <v>3</v>
      </c>
      <c r="K67" s="116">
        <v>11.111111111111111</v>
      </c>
    </row>
    <row r="68" spans="1:11" ht="14.1" customHeight="1" x14ac:dyDescent="0.2">
      <c r="A68" s="306" t="s">
        <v>302</v>
      </c>
      <c r="B68" s="307" t="s">
        <v>303</v>
      </c>
      <c r="C68" s="308"/>
      <c r="D68" s="113">
        <v>1.24282982791587</v>
      </c>
      <c r="E68" s="115">
        <v>13</v>
      </c>
      <c r="F68" s="114">
        <v>13</v>
      </c>
      <c r="G68" s="114">
        <v>17</v>
      </c>
      <c r="H68" s="114">
        <v>12</v>
      </c>
      <c r="I68" s="140">
        <v>12</v>
      </c>
      <c r="J68" s="115">
        <v>1</v>
      </c>
      <c r="K68" s="116">
        <v>8.3333333333333339</v>
      </c>
    </row>
    <row r="69" spans="1:11" ht="14.1" customHeight="1" x14ac:dyDescent="0.2">
      <c r="A69" s="306">
        <v>83</v>
      </c>
      <c r="B69" s="307" t="s">
        <v>304</v>
      </c>
      <c r="C69" s="308"/>
      <c r="D69" s="113">
        <v>5.4493307839388141</v>
      </c>
      <c r="E69" s="115">
        <v>57</v>
      </c>
      <c r="F69" s="114">
        <v>48</v>
      </c>
      <c r="G69" s="114">
        <v>134</v>
      </c>
      <c r="H69" s="114">
        <v>35</v>
      </c>
      <c r="I69" s="140">
        <v>47</v>
      </c>
      <c r="J69" s="115">
        <v>10</v>
      </c>
      <c r="K69" s="116">
        <v>21.276595744680851</v>
      </c>
    </row>
    <row r="70" spans="1:11" ht="14.1" customHeight="1" x14ac:dyDescent="0.2">
      <c r="A70" s="306" t="s">
        <v>305</v>
      </c>
      <c r="B70" s="307" t="s">
        <v>306</v>
      </c>
      <c r="C70" s="308"/>
      <c r="D70" s="113">
        <v>4.5889101338432123</v>
      </c>
      <c r="E70" s="115">
        <v>48</v>
      </c>
      <c r="F70" s="114">
        <v>41</v>
      </c>
      <c r="G70" s="114">
        <v>122</v>
      </c>
      <c r="H70" s="114">
        <v>26</v>
      </c>
      <c r="I70" s="140">
        <v>37</v>
      </c>
      <c r="J70" s="115">
        <v>11</v>
      </c>
      <c r="K70" s="116">
        <v>29.72972972972973</v>
      </c>
    </row>
    <row r="71" spans="1:11" ht="14.1" customHeight="1" x14ac:dyDescent="0.2">
      <c r="A71" s="306"/>
      <c r="B71" s="307" t="s">
        <v>307</v>
      </c>
      <c r="C71" s="308"/>
      <c r="D71" s="113">
        <v>2.9636711281070744</v>
      </c>
      <c r="E71" s="115">
        <v>31</v>
      </c>
      <c r="F71" s="114">
        <v>32</v>
      </c>
      <c r="G71" s="114">
        <v>104</v>
      </c>
      <c r="H71" s="114">
        <v>16</v>
      </c>
      <c r="I71" s="140">
        <v>27</v>
      </c>
      <c r="J71" s="115">
        <v>4</v>
      </c>
      <c r="K71" s="116">
        <v>14.814814814814815</v>
      </c>
    </row>
    <row r="72" spans="1:11" ht="14.1" customHeight="1" x14ac:dyDescent="0.2">
      <c r="A72" s="306">
        <v>84</v>
      </c>
      <c r="B72" s="307" t="s">
        <v>308</v>
      </c>
      <c r="C72" s="308"/>
      <c r="D72" s="113">
        <v>2.9636711281070744</v>
      </c>
      <c r="E72" s="115">
        <v>31</v>
      </c>
      <c r="F72" s="114">
        <v>19</v>
      </c>
      <c r="G72" s="114">
        <v>29</v>
      </c>
      <c r="H72" s="114">
        <v>15</v>
      </c>
      <c r="I72" s="140">
        <v>27</v>
      </c>
      <c r="J72" s="115">
        <v>4</v>
      </c>
      <c r="K72" s="116">
        <v>14.814814814814815</v>
      </c>
    </row>
    <row r="73" spans="1:11" ht="14.1" customHeight="1" x14ac:dyDescent="0.2">
      <c r="A73" s="306" t="s">
        <v>309</v>
      </c>
      <c r="B73" s="307" t="s">
        <v>310</v>
      </c>
      <c r="C73" s="308"/>
      <c r="D73" s="113">
        <v>1.7208413001912046</v>
      </c>
      <c r="E73" s="115">
        <v>18</v>
      </c>
      <c r="F73" s="114">
        <v>14</v>
      </c>
      <c r="G73" s="114">
        <v>18</v>
      </c>
      <c r="H73" s="114">
        <v>3</v>
      </c>
      <c r="I73" s="140">
        <v>17</v>
      </c>
      <c r="J73" s="115">
        <v>1</v>
      </c>
      <c r="K73" s="116">
        <v>5.882352941176471</v>
      </c>
    </row>
    <row r="74" spans="1:11" ht="14.1" customHeight="1" x14ac:dyDescent="0.2">
      <c r="A74" s="306" t="s">
        <v>311</v>
      </c>
      <c r="B74" s="307" t="s">
        <v>312</v>
      </c>
      <c r="C74" s="308"/>
      <c r="D74" s="113" t="s">
        <v>513</v>
      </c>
      <c r="E74" s="115" t="s">
        <v>513</v>
      </c>
      <c r="F74" s="114" t="s">
        <v>513</v>
      </c>
      <c r="G74" s="114">
        <v>0</v>
      </c>
      <c r="H74" s="114">
        <v>0</v>
      </c>
      <c r="I74" s="140" t="s">
        <v>513</v>
      </c>
      <c r="J74" s="115" t="s">
        <v>513</v>
      </c>
      <c r="K74" s="116" t="s">
        <v>513</v>
      </c>
    </row>
    <row r="75" spans="1:11" ht="14.1" customHeight="1" x14ac:dyDescent="0.2">
      <c r="A75" s="306" t="s">
        <v>313</v>
      </c>
      <c r="B75" s="307" t="s">
        <v>314</v>
      </c>
      <c r="C75" s="308"/>
      <c r="D75" s="113">
        <v>0.38240917782026768</v>
      </c>
      <c r="E75" s="115">
        <v>4</v>
      </c>
      <c r="F75" s="114">
        <v>0</v>
      </c>
      <c r="G75" s="114" t="s">
        <v>513</v>
      </c>
      <c r="H75" s="114" t="s">
        <v>513</v>
      </c>
      <c r="I75" s="140" t="s">
        <v>513</v>
      </c>
      <c r="J75" s="115" t="s">
        <v>513</v>
      </c>
      <c r="K75" s="116" t="s">
        <v>513</v>
      </c>
    </row>
    <row r="76" spans="1:11" ht="14.1" customHeight="1" x14ac:dyDescent="0.2">
      <c r="A76" s="306">
        <v>91</v>
      </c>
      <c r="B76" s="307" t="s">
        <v>315</v>
      </c>
      <c r="C76" s="308"/>
      <c r="D76" s="113" t="s">
        <v>513</v>
      </c>
      <c r="E76" s="115" t="s">
        <v>513</v>
      </c>
      <c r="F76" s="114">
        <v>0</v>
      </c>
      <c r="G76" s="114" t="s">
        <v>513</v>
      </c>
      <c r="H76" s="114" t="s">
        <v>513</v>
      </c>
      <c r="I76" s="140" t="s">
        <v>513</v>
      </c>
      <c r="J76" s="115" t="s">
        <v>513</v>
      </c>
      <c r="K76" s="116" t="s">
        <v>513</v>
      </c>
    </row>
    <row r="77" spans="1:11" ht="14.1" customHeight="1" x14ac:dyDescent="0.2">
      <c r="A77" s="306">
        <v>92</v>
      </c>
      <c r="B77" s="307" t="s">
        <v>316</v>
      </c>
      <c r="C77" s="308"/>
      <c r="D77" s="113" t="s">
        <v>513</v>
      </c>
      <c r="E77" s="115" t="s">
        <v>513</v>
      </c>
      <c r="F77" s="114" t="s">
        <v>513</v>
      </c>
      <c r="G77" s="114" t="s">
        <v>513</v>
      </c>
      <c r="H77" s="114" t="s">
        <v>513</v>
      </c>
      <c r="I77" s="140">
        <v>4</v>
      </c>
      <c r="J77" s="115" t="s">
        <v>513</v>
      </c>
      <c r="K77" s="116" t="s">
        <v>513</v>
      </c>
    </row>
    <row r="78" spans="1:11" ht="14.1" customHeight="1" x14ac:dyDescent="0.2">
      <c r="A78" s="306">
        <v>93</v>
      </c>
      <c r="B78" s="307" t="s">
        <v>317</v>
      </c>
      <c r="C78" s="308"/>
      <c r="D78" s="113" t="s">
        <v>513</v>
      </c>
      <c r="E78" s="115" t="s">
        <v>513</v>
      </c>
      <c r="F78" s="114">
        <v>0</v>
      </c>
      <c r="G78" s="114" t="s">
        <v>513</v>
      </c>
      <c r="H78" s="114">
        <v>0</v>
      </c>
      <c r="I78" s="140" t="s">
        <v>513</v>
      </c>
      <c r="J78" s="115" t="s">
        <v>513</v>
      </c>
      <c r="K78" s="116" t="s">
        <v>513</v>
      </c>
    </row>
    <row r="79" spans="1:11" ht="14.1" customHeight="1" x14ac:dyDescent="0.2">
      <c r="A79" s="306">
        <v>94</v>
      </c>
      <c r="B79" s="307" t="s">
        <v>318</v>
      </c>
      <c r="C79" s="308"/>
      <c r="D79" s="113" t="s">
        <v>513</v>
      </c>
      <c r="E79" s="115" t="s">
        <v>513</v>
      </c>
      <c r="F79" s="114">
        <v>0</v>
      </c>
      <c r="G79" s="114">
        <v>0</v>
      </c>
      <c r="H79" s="114">
        <v>0</v>
      </c>
      <c r="I79" s="140">
        <v>0</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1073</v>
      </c>
      <c r="E11" s="114">
        <v>904</v>
      </c>
      <c r="F11" s="114">
        <v>1006</v>
      </c>
      <c r="G11" s="114">
        <v>882</v>
      </c>
      <c r="H11" s="140">
        <v>950</v>
      </c>
      <c r="I11" s="115">
        <v>123</v>
      </c>
      <c r="J11" s="116">
        <v>12.947368421052632</v>
      </c>
    </row>
    <row r="12" spans="1:15" s="110" customFormat="1" ht="24.95" customHeight="1" x14ac:dyDescent="0.2">
      <c r="A12" s="193" t="s">
        <v>132</v>
      </c>
      <c r="B12" s="194" t="s">
        <v>133</v>
      </c>
      <c r="C12" s="113">
        <v>1.3047530288909599</v>
      </c>
      <c r="D12" s="115">
        <v>14</v>
      </c>
      <c r="E12" s="114">
        <v>12</v>
      </c>
      <c r="F12" s="114">
        <v>27</v>
      </c>
      <c r="G12" s="114">
        <v>14</v>
      </c>
      <c r="H12" s="140">
        <v>12</v>
      </c>
      <c r="I12" s="115">
        <v>2</v>
      </c>
      <c r="J12" s="116">
        <v>16.666666666666668</v>
      </c>
    </row>
    <row r="13" spans="1:15" s="110" customFormat="1" ht="24.95" customHeight="1" x14ac:dyDescent="0.2">
      <c r="A13" s="193" t="s">
        <v>134</v>
      </c>
      <c r="B13" s="199" t="s">
        <v>214</v>
      </c>
      <c r="C13" s="113">
        <v>1.1183597390493942</v>
      </c>
      <c r="D13" s="115">
        <v>12</v>
      </c>
      <c r="E13" s="114" t="s">
        <v>513</v>
      </c>
      <c r="F13" s="114">
        <v>4</v>
      </c>
      <c r="G13" s="114">
        <v>6</v>
      </c>
      <c r="H13" s="140">
        <v>7</v>
      </c>
      <c r="I13" s="115">
        <v>5</v>
      </c>
      <c r="J13" s="116">
        <v>71.428571428571431</v>
      </c>
    </row>
    <row r="14" spans="1:15" s="287" customFormat="1" ht="24.95" customHeight="1" x14ac:dyDescent="0.2">
      <c r="A14" s="193" t="s">
        <v>215</v>
      </c>
      <c r="B14" s="199" t="s">
        <v>137</v>
      </c>
      <c r="C14" s="113">
        <v>14.07269338303821</v>
      </c>
      <c r="D14" s="115">
        <v>151</v>
      </c>
      <c r="E14" s="114">
        <v>131</v>
      </c>
      <c r="F14" s="114">
        <v>130</v>
      </c>
      <c r="G14" s="114">
        <v>139</v>
      </c>
      <c r="H14" s="140">
        <v>138</v>
      </c>
      <c r="I14" s="115">
        <v>13</v>
      </c>
      <c r="J14" s="116">
        <v>9.420289855072463</v>
      </c>
      <c r="K14" s="110"/>
      <c r="L14" s="110"/>
      <c r="M14" s="110"/>
      <c r="N14" s="110"/>
      <c r="O14" s="110"/>
    </row>
    <row r="15" spans="1:15" s="110" customFormat="1" ht="24.95" customHeight="1" x14ac:dyDescent="0.2">
      <c r="A15" s="193" t="s">
        <v>216</v>
      </c>
      <c r="B15" s="199" t="s">
        <v>217</v>
      </c>
      <c r="C15" s="113">
        <v>5.8713886300093199</v>
      </c>
      <c r="D15" s="115">
        <v>63</v>
      </c>
      <c r="E15" s="114">
        <v>67</v>
      </c>
      <c r="F15" s="114">
        <v>44</v>
      </c>
      <c r="G15" s="114">
        <v>56</v>
      </c>
      <c r="H15" s="140">
        <v>73</v>
      </c>
      <c r="I15" s="115">
        <v>-10</v>
      </c>
      <c r="J15" s="116">
        <v>-13.698630136986301</v>
      </c>
    </row>
    <row r="16" spans="1:15" s="287" customFormat="1" ht="24.95" customHeight="1" x14ac:dyDescent="0.2">
      <c r="A16" s="193" t="s">
        <v>218</v>
      </c>
      <c r="B16" s="199" t="s">
        <v>141</v>
      </c>
      <c r="C16" s="113">
        <v>7.4557315936626285</v>
      </c>
      <c r="D16" s="115">
        <v>80</v>
      </c>
      <c r="E16" s="114">
        <v>50</v>
      </c>
      <c r="F16" s="114">
        <v>69</v>
      </c>
      <c r="G16" s="114">
        <v>63</v>
      </c>
      <c r="H16" s="140">
        <v>52</v>
      </c>
      <c r="I16" s="115">
        <v>28</v>
      </c>
      <c r="J16" s="116">
        <v>53.846153846153847</v>
      </c>
      <c r="K16" s="110"/>
      <c r="L16" s="110"/>
      <c r="M16" s="110"/>
      <c r="N16" s="110"/>
      <c r="O16" s="110"/>
    </row>
    <row r="17" spans="1:15" s="110" customFormat="1" ht="24.95" customHeight="1" x14ac:dyDescent="0.2">
      <c r="A17" s="193" t="s">
        <v>142</v>
      </c>
      <c r="B17" s="199" t="s">
        <v>220</v>
      </c>
      <c r="C17" s="113">
        <v>0.74557315936626278</v>
      </c>
      <c r="D17" s="115">
        <v>8</v>
      </c>
      <c r="E17" s="114">
        <v>14</v>
      </c>
      <c r="F17" s="114">
        <v>17</v>
      </c>
      <c r="G17" s="114">
        <v>20</v>
      </c>
      <c r="H17" s="140">
        <v>13</v>
      </c>
      <c r="I17" s="115">
        <v>-5</v>
      </c>
      <c r="J17" s="116">
        <v>-38.46153846153846</v>
      </c>
    </row>
    <row r="18" spans="1:15" s="287" customFormat="1" ht="24.95" customHeight="1" x14ac:dyDescent="0.2">
      <c r="A18" s="201" t="s">
        <v>144</v>
      </c>
      <c r="B18" s="202" t="s">
        <v>145</v>
      </c>
      <c r="C18" s="113">
        <v>9.0400745573159362</v>
      </c>
      <c r="D18" s="115">
        <v>97</v>
      </c>
      <c r="E18" s="114" t="s">
        <v>513</v>
      </c>
      <c r="F18" s="114">
        <v>80</v>
      </c>
      <c r="G18" s="114">
        <v>54</v>
      </c>
      <c r="H18" s="140">
        <v>83</v>
      </c>
      <c r="I18" s="115">
        <v>14</v>
      </c>
      <c r="J18" s="116">
        <v>16.867469879518072</v>
      </c>
      <c r="K18" s="110"/>
      <c r="L18" s="110"/>
      <c r="M18" s="110"/>
      <c r="N18" s="110"/>
      <c r="O18" s="110"/>
    </row>
    <row r="19" spans="1:15" s="110" customFormat="1" ht="24.95" customHeight="1" x14ac:dyDescent="0.2">
      <c r="A19" s="193" t="s">
        <v>146</v>
      </c>
      <c r="B19" s="199" t="s">
        <v>147</v>
      </c>
      <c r="C19" s="113">
        <v>13.606710158434296</v>
      </c>
      <c r="D19" s="115">
        <v>146</v>
      </c>
      <c r="E19" s="114">
        <v>129</v>
      </c>
      <c r="F19" s="114">
        <v>139</v>
      </c>
      <c r="G19" s="114">
        <v>109</v>
      </c>
      <c r="H19" s="140">
        <v>176</v>
      </c>
      <c r="I19" s="115">
        <v>-30</v>
      </c>
      <c r="J19" s="116">
        <v>-17.045454545454547</v>
      </c>
    </row>
    <row r="20" spans="1:15" s="287" customFormat="1" ht="24.95" customHeight="1" x14ac:dyDescent="0.2">
      <c r="A20" s="193" t="s">
        <v>148</v>
      </c>
      <c r="B20" s="199" t="s">
        <v>149</v>
      </c>
      <c r="C20" s="113">
        <v>2.2367194780987885</v>
      </c>
      <c r="D20" s="115">
        <v>24</v>
      </c>
      <c r="E20" s="114">
        <v>25</v>
      </c>
      <c r="F20" s="114">
        <v>30</v>
      </c>
      <c r="G20" s="114">
        <v>22</v>
      </c>
      <c r="H20" s="140">
        <v>29</v>
      </c>
      <c r="I20" s="115">
        <v>-5</v>
      </c>
      <c r="J20" s="116">
        <v>-17.241379310344829</v>
      </c>
      <c r="K20" s="110"/>
      <c r="L20" s="110"/>
      <c r="M20" s="110"/>
      <c r="N20" s="110"/>
      <c r="O20" s="110"/>
    </row>
    <row r="21" spans="1:15" s="110" customFormat="1" ht="24.95" customHeight="1" x14ac:dyDescent="0.2">
      <c r="A21" s="201" t="s">
        <v>150</v>
      </c>
      <c r="B21" s="202" t="s">
        <v>151</v>
      </c>
      <c r="C21" s="113">
        <v>4.193849021435228</v>
      </c>
      <c r="D21" s="115">
        <v>45</v>
      </c>
      <c r="E21" s="114">
        <v>31</v>
      </c>
      <c r="F21" s="114">
        <v>37</v>
      </c>
      <c r="G21" s="114">
        <v>41</v>
      </c>
      <c r="H21" s="140">
        <v>31</v>
      </c>
      <c r="I21" s="115">
        <v>14</v>
      </c>
      <c r="J21" s="116">
        <v>45.161290322580648</v>
      </c>
    </row>
    <row r="22" spans="1:15" s="110" customFormat="1" ht="24.95" customHeight="1" x14ac:dyDescent="0.2">
      <c r="A22" s="201" t="s">
        <v>152</v>
      </c>
      <c r="B22" s="199" t="s">
        <v>153</v>
      </c>
      <c r="C22" s="113" t="s">
        <v>513</v>
      </c>
      <c r="D22" s="115" t="s">
        <v>513</v>
      </c>
      <c r="E22" s="114" t="s">
        <v>513</v>
      </c>
      <c r="F22" s="114">
        <v>5</v>
      </c>
      <c r="G22" s="114">
        <v>3</v>
      </c>
      <c r="H22" s="140">
        <v>8</v>
      </c>
      <c r="I22" s="115" t="s">
        <v>513</v>
      </c>
      <c r="J22" s="116" t="s">
        <v>513</v>
      </c>
    </row>
    <row r="23" spans="1:15" s="110" customFormat="1" ht="24.95" customHeight="1" x14ac:dyDescent="0.2">
      <c r="A23" s="193" t="s">
        <v>154</v>
      </c>
      <c r="B23" s="199" t="s">
        <v>155</v>
      </c>
      <c r="C23" s="113">
        <v>2.0503261882572228</v>
      </c>
      <c r="D23" s="115">
        <v>22</v>
      </c>
      <c r="E23" s="114" t="s">
        <v>513</v>
      </c>
      <c r="F23" s="114">
        <v>14</v>
      </c>
      <c r="G23" s="114">
        <v>13</v>
      </c>
      <c r="H23" s="140">
        <v>25</v>
      </c>
      <c r="I23" s="115">
        <v>-3</v>
      </c>
      <c r="J23" s="116">
        <v>-12</v>
      </c>
    </row>
    <row r="24" spans="1:15" s="110" customFormat="1" ht="24.95" customHeight="1" x14ac:dyDescent="0.2">
      <c r="A24" s="193" t="s">
        <v>156</v>
      </c>
      <c r="B24" s="199" t="s">
        <v>221</v>
      </c>
      <c r="C24" s="113">
        <v>2.7027027027027026</v>
      </c>
      <c r="D24" s="115">
        <v>29</v>
      </c>
      <c r="E24" s="114">
        <v>19</v>
      </c>
      <c r="F24" s="114">
        <v>19</v>
      </c>
      <c r="G24" s="114">
        <v>30</v>
      </c>
      <c r="H24" s="140">
        <v>24</v>
      </c>
      <c r="I24" s="115">
        <v>5</v>
      </c>
      <c r="J24" s="116">
        <v>20.833333333333332</v>
      </c>
    </row>
    <row r="25" spans="1:15" s="110" customFormat="1" ht="24.95" customHeight="1" x14ac:dyDescent="0.2">
      <c r="A25" s="193" t="s">
        <v>222</v>
      </c>
      <c r="B25" s="204" t="s">
        <v>159</v>
      </c>
      <c r="C25" s="113">
        <v>9.6924510717614165</v>
      </c>
      <c r="D25" s="115">
        <v>104</v>
      </c>
      <c r="E25" s="114">
        <v>35</v>
      </c>
      <c r="F25" s="114">
        <v>41</v>
      </c>
      <c r="G25" s="114">
        <v>33</v>
      </c>
      <c r="H25" s="140">
        <v>32</v>
      </c>
      <c r="I25" s="115">
        <v>72</v>
      </c>
      <c r="J25" s="116">
        <v>225</v>
      </c>
    </row>
    <row r="26" spans="1:15" s="110" customFormat="1" ht="24.95" customHeight="1" x14ac:dyDescent="0.2">
      <c r="A26" s="201">
        <v>782.78300000000002</v>
      </c>
      <c r="B26" s="203" t="s">
        <v>160</v>
      </c>
      <c r="C26" s="113" t="s">
        <v>513</v>
      </c>
      <c r="D26" s="115" t="s">
        <v>513</v>
      </c>
      <c r="E26" s="114" t="s">
        <v>513</v>
      </c>
      <c r="F26" s="114">
        <v>153</v>
      </c>
      <c r="G26" s="114">
        <v>156</v>
      </c>
      <c r="H26" s="140">
        <v>134</v>
      </c>
      <c r="I26" s="115" t="s">
        <v>513</v>
      </c>
      <c r="J26" s="116" t="s">
        <v>513</v>
      </c>
    </row>
    <row r="27" spans="1:15" s="110" customFormat="1" ht="24.95" customHeight="1" x14ac:dyDescent="0.2">
      <c r="A27" s="193" t="s">
        <v>161</v>
      </c>
      <c r="B27" s="199" t="s">
        <v>162</v>
      </c>
      <c r="C27" s="113">
        <v>3.8210624417520971</v>
      </c>
      <c r="D27" s="115">
        <v>41</v>
      </c>
      <c r="E27" s="114">
        <v>49</v>
      </c>
      <c r="F27" s="114">
        <v>71</v>
      </c>
      <c r="G27" s="114">
        <v>83</v>
      </c>
      <c r="H27" s="140">
        <v>61</v>
      </c>
      <c r="I27" s="115">
        <v>-20</v>
      </c>
      <c r="J27" s="116">
        <v>-32.786885245901637</v>
      </c>
    </row>
    <row r="28" spans="1:15" s="110" customFormat="1" ht="24.95" customHeight="1" x14ac:dyDescent="0.2">
      <c r="A28" s="193" t="s">
        <v>163</v>
      </c>
      <c r="B28" s="199" t="s">
        <v>164</v>
      </c>
      <c r="C28" s="113">
        <v>7.9217148182665422</v>
      </c>
      <c r="D28" s="115">
        <v>85</v>
      </c>
      <c r="E28" s="114">
        <v>45</v>
      </c>
      <c r="F28" s="114">
        <v>75</v>
      </c>
      <c r="G28" s="114">
        <v>50</v>
      </c>
      <c r="H28" s="140">
        <v>37</v>
      </c>
      <c r="I28" s="115">
        <v>48</v>
      </c>
      <c r="J28" s="116">
        <v>129.72972972972974</v>
      </c>
    </row>
    <row r="29" spans="1:15" s="110" customFormat="1" ht="24.95" customHeight="1" x14ac:dyDescent="0.2">
      <c r="A29" s="193">
        <v>86</v>
      </c>
      <c r="B29" s="199" t="s">
        <v>165</v>
      </c>
      <c r="C29" s="113">
        <v>4.6598322460391426</v>
      </c>
      <c r="D29" s="115">
        <v>50</v>
      </c>
      <c r="E29" s="114">
        <v>54</v>
      </c>
      <c r="F29" s="114">
        <v>60</v>
      </c>
      <c r="G29" s="114">
        <v>43</v>
      </c>
      <c r="H29" s="140">
        <v>52</v>
      </c>
      <c r="I29" s="115">
        <v>-2</v>
      </c>
      <c r="J29" s="116">
        <v>-3.8461538461538463</v>
      </c>
    </row>
    <row r="30" spans="1:15" s="110" customFormat="1" ht="24.95" customHeight="1" x14ac:dyDescent="0.2">
      <c r="A30" s="193">
        <v>87.88</v>
      </c>
      <c r="B30" s="204" t="s">
        <v>166</v>
      </c>
      <c r="C30" s="113">
        <v>5.2190121155638396</v>
      </c>
      <c r="D30" s="115">
        <v>56</v>
      </c>
      <c r="E30" s="114">
        <v>67</v>
      </c>
      <c r="F30" s="114">
        <v>80</v>
      </c>
      <c r="G30" s="114">
        <v>57</v>
      </c>
      <c r="H30" s="140">
        <v>61</v>
      </c>
      <c r="I30" s="115">
        <v>-5</v>
      </c>
      <c r="J30" s="116">
        <v>-8.1967213114754092</v>
      </c>
    </row>
    <row r="31" spans="1:15" s="110" customFormat="1" ht="24.95" customHeight="1" x14ac:dyDescent="0.2">
      <c r="A31" s="193" t="s">
        <v>167</v>
      </c>
      <c r="B31" s="199" t="s">
        <v>168</v>
      </c>
      <c r="C31" s="113">
        <v>3.9142590866728799</v>
      </c>
      <c r="D31" s="115">
        <v>42</v>
      </c>
      <c r="E31" s="114">
        <v>37</v>
      </c>
      <c r="F31" s="114">
        <v>41</v>
      </c>
      <c r="G31" s="114">
        <v>29</v>
      </c>
      <c r="H31" s="140">
        <v>40</v>
      </c>
      <c r="I31" s="115">
        <v>2</v>
      </c>
      <c r="J31" s="116">
        <v>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1.3047530288909599</v>
      </c>
      <c r="D34" s="115">
        <v>14</v>
      </c>
      <c r="E34" s="114">
        <v>12</v>
      </c>
      <c r="F34" s="114">
        <v>27</v>
      </c>
      <c r="G34" s="114">
        <v>14</v>
      </c>
      <c r="H34" s="140">
        <v>12</v>
      </c>
      <c r="I34" s="115">
        <v>2</v>
      </c>
      <c r="J34" s="116">
        <v>16.666666666666668</v>
      </c>
    </row>
    <row r="35" spans="1:10" s="110" customFormat="1" ht="24.95" customHeight="1" x14ac:dyDescent="0.2">
      <c r="A35" s="292" t="s">
        <v>171</v>
      </c>
      <c r="B35" s="293" t="s">
        <v>172</v>
      </c>
      <c r="C35" s="113">
        <v>24.231127679403542</v>
      </c>
      <c r="D35" s="115">
        <v>260</v>
      </c>
      <c r="E35" s="114">
        <v>220</v>
      </c>
      <c r="F35" s="114">
        <v>214</v>
      </c>
      <c r="G35" s="114">
        <v>199</v>
      </c>
      <c r="H35" s="140">
        <v>228</v>
      </c>
      <c r="I35" s="115">
        <v>32</v>
      </c>
      <c r="J35" s="116">
        <v>14.035087719298245</v>
      </c>
    </row>
    <row r="36" spans="1:10" s="110" customFormat="1" ht="24.95" customHeight="1" x14ac:dyDescent="0.2">
      <c r="A36" s="294" t="s">
        <v>173</v>
      </c>
      <c r="B36" s="295" t="s">
        <v>174</v>
      </c>
      <c r="C36" s="125">
        <v>74.464119291705501</v>
      </c>
      <c r="D36" s="143">
        <v>799</v>
      </c>
      <c r="E36" s="144">
        <v>672</v>
      </c>
      <c r="F36" s="144">
        <v>765</v>
      </c>
      <c r="G36" s="144">
        <v>669</v>
      </c>
      <c r="H36" s="145">
        <v>710</v>
      </c>
      <c r="I36" s="143">
        <v>89</v>
      </c>
      <c r="J36" s="146">
        <v>12.535211267605634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1073</v>
      </c>
      <c r="F11" s="264">
        <v>904</v>
      </c>
      <c r="G11" s="264">
        <v>1006</v>
      </c>
      <c r="H11" s="264">
        <v>882</v>
      </c>
      <c r="I11" s="265">
        <v>950</v>
      </c>
      <c r="J11" s="263">
        <v>123</v>
      </c>
      <c r="K11" s="266">
        <v>12.947368421052632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32.432432432432435</v>
      </c>
      <c r="E13" s="115">
        <v>348</v>
      </c>
      <c r="F13" s="114">
        <v>332</v>
      </c>
      <c r="G13" s="114">
        <v>345</v>
      </c>
      <c r="H13" s="114">
        <v>309</v>
      </c>
      <c r="I13" s="140">
        <v>283</v>
      </c>
      <c r="J13" s="115">
        <v>65</v>
      </c>
      <c r="K13" s="116">
        <v>22.968197879858657</v>
      </c>
    </row>
    <row r="14" spans="1:17" ht="15.95" customHeight="1" x14ac:dyDescent="0.2">
      <c r="A14" s="306" t="s">
        <v>230</v>
      </c>
      <c r="B14" s="307"/>
      <c r="C14" s="308"/>
      <c r="D14" s="113">
        <v>53.588070829450139</v>
      </c>
      <c r="E14" s="115">
        <v>575</v>
      </c>
      <c r="F14" s="114">
        <v>476</v>
      </c>
      <c r="G14" s="114">
        <v>529</v>
      </c>
      <c r="H14" s="114">
        <v>450</v>
      </c>
      <c r="I14" s="140">
        <v>547</v>
      </c>
      <c r="J14" s="115">
        <v>28</v>
      </c>
      <c r="K14" s="116">
        <v>5.1188299817184646</v>
      </c>
    </row>
    <row r="15" spans="1:17" ht="15.95" customHeight="1" x14ac:dyDescent="0.2">
      <c r="A15" s="306" t="s">
        <v>231</v>
      </c>
      <c r="B15" s="307"/>
      <c r="C15" s="308"/>
      <c r="D15" s="113">
        <v>6.0577819198508855</v>
      </c>
      <c r="E15" s="115">
        <v>65</v>
      </c>
      <c r="F15" s="114">
        <v>44</v>
      </c>
      <c r="G15" s="114">
        <v>37</v>
      </c>
      <c r="H15" s="114">
        <v>38</v>
      </c>
      <c r="I15" s="140">
        <v>50</v>
      </c>
      <c r="J15" s="115">
        <v>15</v>
      </c>
      <c r="K15" s="116">
        <v>30</v>
      </c>
    </row>
    <row r="16" spans="1:17" ht="15.95" customHeight="1" x14ac:dyDescent="0.2">
      <c r="A16" s="306" t="s">
        <v>232</v>
      </c>
      <c r="B16" s="307"/>
      <c r="C16" s="308"/>
      <c r="D16" s="113">
        <v>7.9217148182665422</v>
      </c>
      <c r="E16" s="115">
        <v>85</v>
      </c>
      <c r="F16" s="114">
        <v>52</v>
      </c>
      <c r="G16" s="114">
        <v>95</v>
      </c>
      <c r="H16" s="114">
        <v>85</v>
      </c>
      <c r="I16" s="140">
        <v>70</v>
      </c>
      <c r="J16" s="115">
        <v>15</v>
      </c>
      <c r="K16" s="116">
        <v>21.428571428571427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0.93196644920782856</v>
      </c>
      <c r="E18" s="115">
        <v>10</v>
      </c>
      <c r="F18" s="114">
        <v>13</v>
      </c>
      <c r="G18" s="114">
        <v>29</v>
      </c>
      <c r="H18" s="114">
        <v>18</v>
      </c>
      <c r="I18" s="140">
        <v>14</v>
      </c>
      <c r="J18" s="115">
        <v>-4</v>
      </c>
      <c r="K18" s="116">
        <v>-28.571428571428573</v>
      </c>
    </row>
    <row r="19" spans="1:11" ht="14.1" customHeight="1" x14ac:dyDescent="0.2">
      <c r="A19" s="306" t="s">
        <v>235</v>
      </c>
      <c r="B19" s="307" t="s">
        <v>236</v>
      </c>
      <c r="C19" s="308"/>
      <c r="D19" s="113">
        <v>0.65237651444547995</v>
      </c>
      <c r="E19" s="115">
        <v>7</v>
      </c>
      <c r="F19" s="114">
        <v>8</v>
      </c>
      <c r="G19" s="114">
        <v>21</v>
      </c>
      <c r="H19" s="114">
        <v>13</v>
      </c>
      <c r="I19" s="140">
        <v>11</v>
      </c>
      <c r="J19" s="115">
        <v>-4</v>
      </c>
      <c r="K19" s="116">
        <v>-36.363636363636367</v>
      </c>
    </row>
    <row r="20" spans="1:11" ht="14.1" customHeight="1" x14ac:dyDescent="0.2">
      <c r="A20" s="306">
        <v>12</v>
      </c>
      <c r="B20" s="307" t="s">
        <v>237</v>
      </c>
      <c r="C20" s="308"/>
      <c r="D20" s="113">
        <v>1.2115563839701771</v>
      </c>
      <c r="E20" s="115">
        <v>13</v>
      </c>
      <c r="F20" s="114">
        <v>13</v>
      </c>
      <c r="G20" s="114">
        <v>9</v>
      </c>
      <c r="H20" s="114">
        <v>6</v>
      </c>
      <c r="I20" s="140">
        <v>7</v>
      </c>
      <c r="J20" s="115">
        <v>6</v>
      </c>
      <c r="K20" s="116">
        <v>85.714285714285708</v>
      </c>
    </row>
    <row r="21" spans="1:11" ht="14.1" customHeight="1" x14ac:dyDescent="0.2">
      <c r="A21" s="306">
        <v>21</v>
      </c>
      <c r="B21" s="307" t="s">
        <v>238</v>
      </c>
      <c r="C21" s="308"/>
      <c r="D21" s="113">
        <v>0.37278657968313139</v>
      </c>
      <c r="E21" s="115">
        <v>4</v>
      </c>
      <c r="F21" s="114">
        <v>3</v>
      </c>
      <c r="G21" s="114" t="s">
        <v>513</v>
      </c>
      <c r="H21" s="114" t="s">
        <v>513</v>
      </c>
      <c r="I21" s="140">
        <v>0</v>
      </c>
      <c r="J21" s="115">
        <v>4</v>
      </c>
      <c r="K21" s="116" t="s">
        <v>514</v>
      </c>
    </row>
    <row r="22" spans="1:11" ht="14.1" customHeight="1" x14ac:dyDescent="0.2">
      <c r="A22" s="306">
        <v>22</v>
      </c>
      <c r="B22" s="307" t="s">
        <v>239</v>
      </c>
      <c r="C22" s="308"/>
      <c r="D22" s="113">
        <v>2.1435228331780056</v>
      </c>
      <c r="E22" s="115">
        <v>23</v>
      </c>
      <c r="F22" s="114">
        <v>51</v>
      </c>
      <c r="G22" s="114">
        <v>34</v>
      </c>
      <c r="H22" s="114">
        <v>26</v>
      </c>
      <c r="I22" s="140">
        <v>24</v>
      </c>
      <c r="J22" s="115">
        <v>-1</v>
      </c>
      <c r="K22" s="116">
        <v>-4.166666666666667</v>
      </c>
    </row>
    <row r="23" spans="1:11" ht="14.1" customHeight="1" x14ac:dyDescent="0.2">
      <c r="A23" s="306">
        <v>23</v>
      </c>
      <c r="B23" s="307" t="s">
        <v>240</v>
      </c>
      <c r="C23" s="308"/>
      <c r="D23" s="113" t="s">
        <v>513</v>
      </c>
      <c r="E23" s="115" t="s">
        <v>513</v>
      </c>
      <c r="F23" s="114" t="s">
        <v>513</v>
      </c>
      <c r="G23" s="114">
        <v>4</v>
      </c>
      <c r="H23" s="114" t="s">
        <v>513</v>
      </c>
      <c r="I23" s="140">
        <v>9</v>
      </c>
      <c r="J23" s="115" t="s">
        <v>513</v>
      </c>
      <c r="K23" s="116" t="s">
        <v>513</v>
      </c>
    </row>
    <row r="24" spans="1:11" ht="14.1" customHeight="1" x14ac:dyDescent="0.2">
      <c r="A24" s="306">
        <v>24</v>
      </c>
      <c r="B24" s="307" t="s">
        <v>241</v>
      </c>
      <c r="C24" s="308"/>
      <c r="D24" s="113">
        <v>6.4305684995340169</v>
      </c>
      <c r="E24" s="115">
        <v>69</v>
      </c>
      <c r="F24" s="114">
        <v>27</v>
      </c>
      <c r="G24" s="114">
        <v>30</v>
      </c>
      <c r="H24" s="114">
        <v>22</v>
      </c>
      <c r="I24" s="140">
        <v>19</v>
      </c>
      <c r="J24" s="115">
        <v>50</v>
      </c>
      <c r="K24" s="116" t="s">
        <v>515</v>
      </c>
    </row>
    <row r="25" spans="1:11" ht="14.1" customHeight="1" x14ac:dyDescent="0.2">
      <c r="A25" s="306">
        <v>25</v>
      </c>
      <c r="B25" s="307" t="s">
        <v>242</v>
      </c>
      <c r="C25" s="308"/>
      <c r="D25" s="113">
        <v>4.5666356011183593</v>
      </c>
      <c r="E25" s="115">
        <v>49</v>
      </c>
      <c r="F25" s="114">
        <v>20</v>
      </c>
      <c r="G25" s="114">
        <v>36</v>
      </c>
      <c r="H25" s="114">
        <v>30</v>
      </c>
      <c r="I25" s="140">
        <v>45</v>
      </c>
      <c r="J25" s="115">
        <v>4</v>
      </c>
      <c r="K25" s="116">
        <v>8.8888888888888893</v>
      </c>
    </row>
    <row r="26" spans="1:11" ht="14.1" customHeight="1" x14ac:dyDescent="0.2">
      <c r="A26" s="306">
        <v>26</v>
      </c>
      <c r="B26" s="307" t="s">
        <v>243</v>
      </c>
      <c r="C26" s="308"/>
      <c r="D26" s="113">
        <v>2.9822926374650511</v>
      </c>
      <c r="E26" s="115">
        <v>32</v>
      </c>
      <c r="F26" s="114">
        <v>29</v>
      </c>
      <c r="G26" s="114">
        <v>13</v>
      </c>
      <c r="H26" s="114">
        <v>21</v>
      </c>
      <c r="I26" s="140">
        <v>33</v>
      </c>
      <c r="J26" s="115">
        <v>-1</v>
      </c>
      <c r="K26" s="116">
        <v>-3.0303030303030303</v>
      </c>
    </row>
    <row r="27" spans="1:11" ht="14.1" customHeight="1" x14ac:dyDescent="0.2">
      <c r="A27" s="306">
        <v>27</v>
      </c>
      <c r="B27" s="307" t="s">
        <v>244</v>
      </c>
      <c r="C27" s="308"/>
      <c r="D27" s="113">
        <v>1.3047530288909599</v>
      </c>
      <c r="E27" s="115">
        <v>14</v>
      </c>
      <c r="F27" s="114">
        <v>9</v>
      </c>
      <c r="G27" s="114">
        <v>12</v>
      </c>
      <c r="H27" s="114">
        <v>11</v>
      </c>
      <c r="I27" s="140">
        <v>17</v>
      </c>
      <c r="J27" s="115">
        <v>-3</v>
      </c>
      <c r="K27" s="116">
        <v>-17.647058823529413</v>
      </c>
    </row>
    <row r="28" spans="1:11" ht="14.1" customHeight="1" x14ac:dyDescent="0.2">
      <c r="A28" s="306">
        <v>28</v>
      </c>
      <c r="B28" s="307" t="s">
        <v>245</v>
      </c>
      <c r="C28" s="308"/>
      <c r="D28" s="113">
        <v>0.74557315936626278</v>
      </c>
      <c r="E28" s="115">
        <v>8</v>
      </c>
      <c r="F28" s="114">
        <v>8</v>
      </c>
      <c r="G28" s="114">
        <v>13</v>
      </c>
      <c r="H28" s="114">
        <v>19</v>
      </c>
      <c r="I28" s="140">
        <v>6</v>
      </c>
      <c r="J28" s="115">
        <v>2</v>
      </c>
      <c r="K28" s="116">
        <v>33.333333333333336</v>
      </c>
    </row>
    <row r="29" spans="1:11" ht="14.1" customHeight="1" x14ac:dyDescent="0.2">
      <c r="A29" s="306">
        <v>29</v>
      </c>
      <c r="B29" s="307" t="s">
        <v>246</v>
      </c>
      <c r="C29" s="308"/>
      <c r="D29" s="113">
        <v>3.9142590866728799</v>
      </c>
      <c r="E29" s="115">
        <v>42</v>
      </c>
      <c r="F29" s="114">
        <v>28</v>
      </c>
      <c r="G29" s="114">
        <v>25</v>
      </c>
      <c r="H29" s="114">
        <v>26</v>
      </c>
      <c r="I29" s="140">
        <v>31</v>
      </c>
      <c r="J29" s="115">
        <v>11</v>
      </c>
      <c r="K29" s="116">
        <v>35.483870967741936</v>
      </c>
    </row>
    <row r="30" spans="1:11" ht="14.1" customHeight="1" x14ac:dyDescent="0.2">
      <c r="A30" s="306" t="s">
        <v>247</v>
      </c>
      <c r="B30" s="307" t="s">
        <v>248</v>
      </c>
      <c r="C30" s="308"/>
      <c r="D30" s="113">
        <v>0.93196644920782856</v>
      </c>
      <c r="E30" s="115">
        <v>10</v>
      </c>
      <c r="F30" s="114">
        <v>10</v>
      </c>
      <c r="G30" s="114">
        <v>6</v>
      </c>
      <c r="H30" s="114" t="s">
        <v>513</v>
      </c>
      <c r="I30" s="140">
        <v>10</v>
      </c>
      <c r="J30" s="115">
        <v>0</v>
      </c>
      <c r="K30" s="116">
        <v>0</v>
      </c>
    </row>
    <row r="31" spans="1:11" ht="14.1" customHeight="1" x14ac:dyDescent="0.2">
      <c r="A31" s="306" t="s">
        <v>249</v>
      </c>
      <c r="B31" s="307" t="s">
        <v>250</v>
      </c>
      <c r="C31" s="308"/>
      <c r="D31" s="113">
        <v>2.9822926374650511</v>
      </c>
      <c r="E31" s="115">
        <v>32</v>
      </c>
      <c r="F31" s="114">
        <v>18</v>
      </c>
      <c r="G31" s="114">
        <v>19</v>
      </c>
      <c r="H31" s="114">
        <v>18</v>
      </c>
      <c r="I31" s="140">
        <v>21</v>
      </c>
      <c r="J31" s="115">
        <v>11</v>
      </c>
      <c r="K31" s="116">
        <v>52.38095238095238</v>
      </c>
    </row>
    <row r="32" spans="1:11" ht="14.1" customHeight="1" x14ac:dyDescent="0.2">
      <c r="A32" s="306">
        <v>31</v>
      </c>
      <c r="B32" s="307" t="s">
        <v>251</v>
      </c>
      <c r="C32" s="308"/>
      <c r="D32" s="113">
        <v>0.37278657968313139</v>
      </c>
      <c r="E32" s="115">
        <v>4</v>
      </c>
      <c r="F32" s="114">
        <v>3</v>
      </c>
      <c r="G32" s="114">
        <v>3</v>
      </c>
      <c r="H32" s="114" t="s">
        <v>513</v>
      </c>
      <c r="I32" s="140" t="s">
        <v>513</v>
      </c>
      <c r="J32" s="115" t="s">
        <v>513</v>
      </c>
      <c r="K32" s="116" t="s">
        <v>513</v>
      </c>
    </row>
    <row r="33" spans="1:11" ht="14.1" customHeight="1" x14ac:dyDescent="0.2">
      <c r="A33" s="306">
        <v>32</v>
      </c>
      <c r="B33" s="307" t="s">
        <v>252</v>
      </c>
      <c r="C33" s="308"/>
      <c r="D33" s="113">
        <v>4.0074557315936623</v>
      </c>
      <c r="E33" s="115">
        <v>43</v>
      </c>
      <c r="F33" s="114">
        <v>46</v>
      </c>
      <c r="G33" s="114">
        <v>51</v>
      </c>
      <c r="H33" s="114">
        <v>38</v>
      </c>
      <c r="I33" s="140">
        <v>42</v>
      </c>
      <c r="J33" s="115">
        <v>1</v>
      </c>
      <c r="K33" s="116">
        <v>2.3809523809523809</v>
      </c>
    </row>
    <row r="34" spans="1:11" ht="14.1" customHeight="1" x14ac:dyDescent="0.2">
      <c r="A34" s="306">
        <v>33</v>
      </c>
      <c r="B34" s="307" t="s">
        <v>253</v>
      </c>
      <c r="C34" s="308"/>
      <c r="D34" s="113">
        <v>2.516309412861137</v>
      </c>
      <c r="E34" s="115">
        <v>27</v>
      </c>
      <c r="F34" s="114">
        <v>34</v>
      </c>
      <c r="G34" s="114">
        <v>16</v>
      </c>
      <c r="H34" s="114">
        <v>17</v>
      </c>
      <c r="I34" s="140">
        <v>15</v>
      </c>
      <c r="J34" s="115">
        <v>12</v>
      </c>
      <c r="K34" s="116">
        <v>80</v>
      </c>
    </row>
    <row r="35" spans="1:11" ht="14.1" customHeight="1" x14ac:dyDescent="0.2">
      <c r="A35" s="306">
        <v>34</v>
      </c>
      <c r="B35" s="307" t="s">
        <v>254</v>
      </c>
      <c r="C35" s="308"/>
      <c r="D35" s="113">
        <v>2.9822926374650511</v>
      </c>
      <c r="E35" s="115">
        <v>32</v>
      </c>
      <c r="F35" s="114">
        <v>20</v>
      </c>
      <c r="G35" s="114">
        <v>20</v>
      </c>
      <c r="H35" s="114">
        <v>26</v>
      </c>
      <c r="I35" s="140">
        <v>20</v>
      </c>
      <c r="J35" s="115">
        <v>12</v>
      </c>
      <c r="K35" s="116">
        <v>60</v>
      </c>
    </row>
    <row r="36" spans="1:11" ht="14.1" customHeight="1" x14ac:dyDescent="0.2">
      <c r="A36" s="306">
        <v>41</v>
      </c>
      <c r="B36" s="307" t="s">
        <v>255</v>
      </c>
      <c r="C36" s="308"/>
      <c r="D36" s="113" t="s">
        <v>513</v>
      </c>
      <c r="E36" s="115" t="s">
        <v>513</v>
      </c>
      <c r="F36" s="114">
        <v>3</v>
      </c>
      <c r="G36" s="114">
        <v>4</v>
      </c>
      <c r="H36" s="114">
        <v>9</v>
      </c>
      <c r="I36" s="140">
        <v>4</v>
      </c>
      <c r="J36" s="115" t="s">
        <v>513</v>
      </c>
      <c r="K36" s="116" t="s">
        <v>513</v>
      </c>
    </row>
    <row r="37" spans="1:11" ht="14.1" customHeight="1" x14ac:dyDescent="0.2">
      <c r="A37" s="306">
        <v>42</v>
      </c>
      <c r="B37" s="307" t="s">
        <v>256</v>
      </c>
      <c r="C37" s="308"/>
      <c r="D37" s="113">
        <v>0</v>
      </c>
      <c r="E37" s="115">
        <v>0</v>
      </c>
      <c r="F37" s="114">
        <v>0</v>
      </c>
      <c r="G37" s="114" t="s">
        <v>513</v>
      </c>
      <c r="H37" s="114">
        <v>0</v>
      </c>
      <c r="I37" s="140">
        <v>0</v>
      </c>
      <c r="J37" s="115">
        <v>0</v>
      </c>
      <c r="K37" s="116">
        <v>0</v>
      </c>
    </row>
    <row r="38" spans="1:11" ht="14.1" customHeight="1" x14ac:dyDescent="0.2">
      <c r="A38" s="306">
        <v>43</v>
      </c>
      <c r="B38" s="307" t="s">
        <v>257</v>
      </c>
      <c r="C38" s="308"/>
      <c r="D38" s="113">
        <v>0</v>
      </c>
      <c r="E38" s="115">
        <v>0</v>
      </c>
      <c r="F38" s="114" t="s">
        <v>513</v>
      </c>
      <c r="G38" s="114" t="s">
        <v>513</v>
      </c>
      <c r="H38" s="114" t="s">
        <v>513</v>
      </c>
      <c r="I38" s="140">
        <v>3</v>
      </c>
      <c r="J38" s="115">
        <v>-3</v>
      </c>
      <c r="K38" s="116">
        <v>-100</v>
      </c>
    </row>
    <row r="39" spans="1:11" ht="14.1" customHeight="1" x14ac:dyDescent="0.2">
      <c r="A39" s="306">
        <v>51</v>
      </c>
      <c r="B39" s="307" t="s">
        <v>258</v>
      </c>
      <c r="C39" s="308"/>
      <c r="D39" s="113">
        <v>9.2264678471575028</v>
      </c>
      <c r="E39" s="115">
        <v>99</v>
      </c>
      <c r="F39" s="114">
        <v>97</v>
      </c>
      <c r="G39" s="114">
        <v>121</v>
      </c>
      <c r="H39" s="114">
        <v>100</v>
      </c>
      <c r="I39" s="140">
        <v>98</v>
      </c>
      <c r="J39" s="115">
        <v>1</v>
      </c>
      <c r="K39" s="116">
        <v>1.0204081632653061</v>
      </c>
    </row>
    <row r="40" spans="1:11" ht="14.1" customHeight="1" x14ac:dyDescent="0.2">
      <c r="A40" s="306" t="s">
        <v>259</v>
      </c>
      <c r="B40" s="307" t="s">
        <v>260</v>
      </c>
      <c r="C40" s="308"/>
      <c r="D40" s="113">
        <v>9.1332712022367186</v>
      </c>
      <c r="E40" s="115">
        <v>98</v>
      </c>
      <c r="F40" s="114">
        <v>96</v>
      </c>
      <c r="G40" s="114">
        <v>121</v>
      </c>
      <c r="H40" s="114">
        <v>98</v>
      </c>
      <c r="I40" s="140">
        <v>98</v>
      </c>
      <c r="J40" s="115">
        <v>0</v>
      </c>
      <c r="K40" s="116">
        <v>0</v>
      </c>
    </row>
    <row r="41" spans="1:11" ht="14.1" customHeight="1" x14ac:dyDescent="0.2">
      <c r="A41" s="306"/>
      <c r="B41" s="307" t="s">
        <v>261</v>
      </c>
      <c r="C41" s="308"/>
      <c r="D41" s="113">
        <v>8.6672879776328049</v>
      </c>
      <c r="E41" s="115">
        <v>93</v>
      </c>
      <c r="F41" s="114">
        <v>90</v>
      </c>
      <c r="G41" s="114">
        <v>112</v>
      </c>
      <c r="H41" s="114">
        <v>87</v>
      </c>
      <c r="I41" s="140">
        <v>92</v>
      </c>
      <c r="J41" s="115">
        <v>1</v>
      </c>
      <c r="K41" s="116">
        <v>1.0869565217391304</v>
      </c>
    </row>
    <row r="42" spans="1:11" ht="14.1" customHeight="1" x14ac:dyDescent="0.2">
      <c r="A42" s="306">
        <v>52</v>
      </c>
      <c r="B42" s="307" t="s">
        <v>262</v>
      </c>
      <c r="C42" s="308"/>
      <c r="D42" s="113">
        <v>5.5917986952469709</v>
      </c>
      <c r="E42" s="115">
        <v>60</v>
      </c>
      <c r="F42" s="114">
        <v>53</v>
      </c>
      <c r="G42" s="114">
        <v>43</v>
      </c>
      <c r="H42" s="114">
        <v>44</v>
      </c>
      <c r="I42" s="140">
        <v>54</v>
      </c>
      <c r="J42" s="115">
        <v>6</v>
      </c>
      <c r="K42" s="116">
        <v>11.111111111111111</v>
      </c>
    </row>
    <row r="43" spans="1:11" ht="14.1" customHeight="1" x14ac:dyDescent="0.2">
      <c r="A43" s="306" t="s">
        <v>263</v>
      </c>
      <c r="B43" s="307" t="s">
        <v>264</v>
      </c>
      <c r="C43" s="308"/>
      <c r="D43" s="113">
        <v>2.2367194780987885</v>
      </c>
      <c r="E43" s="115">
        <v>24</v>
      </c>
      <c r="F43" s="114">
        <v>22</v>
      </c>
      <c r="G43" s="114">
        <v>21</v>
      </c>
      <c r="H43" s="114">
        <v>16</v>
      </c>
      <c r="I43" s="140">
        <v>26</v>
      </c>
      <c r="J43" s="115">
        <v>-2</v>
      </c>
      <c r="K43" s="116">
        <v>-7.6923076923076925</v>
      </c>
    </row>
    <row r="44" spans="1:11" ht="14.1" customHeight="1" x14ac:dyDescent="0.2">
      <c r="A44" s="306">
        <v>53</v>
      </c>
      <c r="B44" s="307" t="s">
        <v>265</v>
      </c>
      <c r="C44" s="308"/>
      <c r="D44" s="113">
        <v>0.46598322460391428</v>
      </c>
      <c r="E44" s="115">
        <v>5</v>
      </c>
      <c r="F44" s="114">
        <v>4</v>
      </c>
      <c r="G44" s="114">
        <v>5</v>
      </c>
      <c r="H44" s="114">
        <v>3</v>
      </c>
      <c r="I44" s="140">
        <v>4</v>
      </c>
      <c r="J44" s="115">
        <v>1</v>
      </c>
      <c r="K44" s="116">
        <v>25</v>
      </c>
    </row>
    <row r="45" spans="1:11" ht="14.1" customHeight="1" x14ac:dyDescent="0.2">
      <c r="A45" s="306" t="s">
        <v>266</v>
      </c>
      <c r="B45" s="307" t="s">
        <v>267</v>
      </c>
      <c r="C45" s="308"/>
      <c r="D45" s="113">
        <v>0.37278657968313139</v>
      </c>
      <c r="E45" s="115">
        <v>4</v>
      </c>
      <c r="F45" s="114" t="s">
        <v>513</v>
      </c>
      <c r="G45" s="114">
        <v>3</v>
      </c>
      <c r="H45" s="114">
        <v>3</v>
      </c>
      <c r="I45" s="140">
        <v>3</v>
      </c>
      <c r="J45" s="115">
        <v>1</v>
      </c>
      <c r="K45" s="116">
        <v>33.333333333333336</v>
      </c>
    </row>
    <row r="46" spans="1:11" ht="14.1" customHeight="1" x14ac:dyDescent="0.2">
      <c r="A46" s="306">
        <v>54</v>
      </c>
      <c r="B46" s="307" t="s">
        <v>268</v>
      </c>
      <c r="C46" s="308"/>
      <c r="D46" s="113">
        <v>4.2870456663560113</v>
      </c>
      <c r="E46" s="115">
        <v>46</v>
      </c>
      <c r="F46" s="114">
        <v>30</v>
      </c>
      <c r="G46" s="114">
        <v>41</v>
      </c>
      <c r="H46" s="114">
        <v>38</v>
      </c>
      <c r="I46" s="140">
        <v>42</v>
      </c>
      <c r="J46" s="115">
        <v>4</v>
      </c>
      <c r="K46" s="116">
        <v>9.5238095238095237</v>
      </c>
    </row>
    <row r="47" spans="1:11" ht="14.1" customHeight="1" x14ac:dyDescent="0.2">
      <c r="A47" s="306">
        <v>61</v>
      </c>
      <c r="B47" s="307" t="s">
        <v>269</v>
      </c>
      <c r="C47" s="308"/>
      <c r="D47" s="113">
        <v>1.3047530288909599</v>
      </c>
      <c r="E47" s="115">
        <v>14</v>
      </c>
      <c r="F47" s="114">
        <v>9</v>
      </c>
      <c r="G47" s="114">
        <v>9</v>
      </c>
      <c r="H47" s="114">
        <v>11</v>
      </c>
      <c r="I47" s="140">
        <v>10</v>
      </c>
      <c r="J47" s="115">
        <v>4</v>
      </c>
      <c r="K47" s="116">
        <v>40</v>
      </c>
    </row>
    <row r="48" spans="1:11" ht="14.1" customHeight="1" x14ac:dyDescent="0.2">
      <c r="A48" s="306">
        <v>62</v>
      </c>
      <c r="B48" s="307" t="s">
        <v>270</v>
      </c>
      <c r="C48" s="308"/>
      <c r="D48" s="113">
        <v>9.5060577819198517</v>
      </c>
      <c r="E48" s="115">
        <v>102</v>
      </c>
      <c r="F48" s="114">
        <v>116</v>
      </c>
      <c r="G48" s="114">
        <v>98</v>
      </c>
      <c r="H48" s="114">
        <v>80</v>
      </c>
      <c r="I48" s="140">
        <v>137</v>
      </c>
      <c r="J48" s="115">
        <v>-35</v>
      </c>
      <c r="K48" s="116">
        <v>-25.547445255474454</v>
      </c>
    </row>
    <row r="49" spans="1:11" ht="14.1" customHeight="1" x14ac:dyDescent="0.2">
      <c r="A49" s="306">
        <v>63</v>
      </c>
      <c r="B49" s="307" t="s">
        <v>271</v>
      </c>
      <c r="C49" s="308"/>
      <c r="D49" s="113">
        <v>2.516309412861137</v>
      </c>
      <c r="E49" s="115">
        <v>27</v>
      </c>
      <c r="F49" s="114">
        <v>18</v>
      </c>
      <c r="G49" s="114">
        <v>27</v>
      </c>
      <c r="H49" s="114">
        <v>21</v>
      </c>
      <c r="I49" s="140">
        <v>22</v>
      </c>
      <c r="J49" s="115">
        <v>5</v>
      </c>
      <c r="K49" s="116">
        <v>22.727272727272727</v>
      </c>
    </row>
    <row r="50" spans="1:11" ht="14.1" customHeight="1" x14ac:dyDescent="0.2">
      <c r="A50" s="306" t="s">
        <v>272</v>
      </c>
      <c r="B50" s="307" t="s">
        <v>273</v>
      </c>
      <c r="C50" s="308"/>
      <c r="D50" s="113">
        <v>0.27958993476234856</v>
      </c>
      <c r="E50" s="115">
        <v>3</v>
      </c>
      <c r="F50" s="114" t="s">
        <v>513</v>
      </c>
      <c r="G50" s="114">
        <v>3</v>
      </c>
      <c r="H50" s="114">
        <v>7</v>
      </c>
      <c r="I50" s="140">
        <v>3</v>
      </c>
      <c r="J50" s="115">
        <v>0</v>
      </c>
      <c r="K50" s="116">
        <v>0</v>
      </c>
    </row>
    <row r="51" spans="1:11" ht="14.1" customHeight="1" x14ac:dyDescent="0.2">
      <c r="A51" s="306" t="s">
        <v>274</v>
      </c>
      <c r="B51" s="307" t="s">
        <v>275</v>
      </c>
      <c r="C51" s="308"/>
      <c r="D51" s="113">
        <v>2.0503261882572228</v>
      </c>
      <c r="E51" s="115">
        <v>22</v>
      </c>
      <c r="F51" s="114">
        <v>13</v>
      </c>
      <c r="G51" s="114">
        <v>22</v>
      </c>
      <c r="H51" s="114">
        <v>10</v>
      </c>
      <c r="I51" s="140">
        <v>15</v>
      </c>
      <c r="J51" s="115">
        <v>7</v>
      </c>
      <c r="K51" s="116">
        <v>46.666666666666664</v>
      </c>
    </row>
    <row r="52" spans="1:11" ht="14.1" customHeight="1" x14ac:dyDescent="0.2">
      <c r="A52" s="306">
        <v>71</v>
      </c>
      <c r="B52" s="307" t="s">
        <v>276</v>
      </c>
      <c r="C52" s="308"/>
      <c r="D52" s="113">
        <v>7.5489282385834109</v>
      </c>
      <c r="E52" s="115">
        <v>81</v>
      </c>
      <c r="F52" s="114">
        <v>56</v>
      </c>
      <c r="G52" s="114">
        <v>75</v>
      </c>
      <c r="H52" s="114">
        <v>89</v>
      </c>
      <c r="I52" s="140">
        <v>63</v>
      </c>
      <c r="J52" s="115">
        <v>18</v>
      </c>
      <c r="K52" s="116">
        <v>28.571428571428573</v>
      </c>
    </row>
    <row r="53" spans="1:11" ht="14.1" customHeight="1" x14ac:dyDescent="0.2">
      <c r="A53" s="306" t="s">
        <v>277</v>
      </c>
      <c r="B53" s="307" t="s">
        <v>278</v>
      </c>
      <c r="C53" s="308"/>
      <c r="D53" s="113">
        <v>2.0503261882572228</v>
      </c>
      <c r="E53" s="115">
        <v>22</v>
      </c>
      <c r="F53" s="114">
        <v>14</v>
      </c>
      <c r="G53" s="114">
        <v>17</v>
      </c>
      <c r="H53" s="114">
        <v>13</v>
      </c>
      <c r="I53" s="140">
        <v>10</v>
      </c>
      <c r="J53" s="115">
        <v>12</v>
      </c>
      <c r="K53" s="116">
        <v>120</v>
      </c>
    </row>
    <row r="54" spans="1:11" ht="14.1" customHeight="1" x14ac:dyDescent="0.2">
      <c r="A54" s="306" t="s">
        <v>279</v>
      </c>
      <c r="B54" s="307" t="s">
        <v>280</v>
      </c>
      <c r="C54" s="308"/>
      <c r="D54" s="113">
        <v>4.6598322460391426</v>
      </c>
      <c r="E54" s="115">
        <v>50</v>
      </c>
      <c r="F54" s="114">
        <v>28</v>
      </c>
      <c r="G54" s="114">
        <v>29</v>
      </c>
      <c r="H54" s="114">
        <v>41</v>
      </c>
      <c r="I54" s="140">
        <v>34</v>
      </c>
      <c r="J54" s="115">
        <v>16</v>
      </c>
      <c r="K54" s="116">
        <v>47.058823529411768</v>
      </c>
    </row>
    <row r="55" spans="1:11" ht="14.1" customHeight="1" x14ac:dyDescent="0.2">
      <c r="A55" s="306">
        <v>72</v>
      </c>
      <c r="B55" s="307" t="s">
        <v>281</v>
      </c>
      <c r="C55" s="308"/>
      <c r="D55" s="113">
        <v>2.6095060577819198</v>
      </c>
      <c r="E55" s="115">
        <v>28</v>
      </c>
      <c r="F55" s="114">
        <v>18</v>
      </c>
      <c r="G55" s="114">
        <v>17</v>
      </c>
      <c r="H55" s="114">
        <v>22</v>
      </c>
      <c r="I55" s="140">
        <v>26</v>
      </c>
      <c r="J55" s="115">
        <v>2</v>
      </c>
      <c r="K55" s="116">
        <v>7.6923076923076925</v>
      </c>
    </row>
    <row r="56" spans="1:11" ht="14.1" customHeight="1" x14ac:dyDescent="0.2">
      <c r="A56" s="306" t="s">
        <v>282</v>
      </c>
      <c r="B56" s="307" t="s">
        <v>283</v>
      </c>
      <c r="C56" s="308"/>
      <c r="D56" s="113">
        <v>1.8639328984156571</v>
      </c>
      <c r="E56" s="115">
        <v>20</v>
      </c>
      <c r="F56" s="114">
        <v>11</v>
      </c>
      <c r="G56" s="114">
        <v>12</v>
      </c>
      <c r="H56" s="114">
        <v>9</v>
      </c>
      <c r="I56" s="140">
        <v>22</v>
      </c>
      <c r="J56" s="115">
        <v>-2</v>
      </c>
      <c r="K56" s="116">
        <v>-9.0909090909090917</v>
      </c>
    </row>
    <row r="57" spans="1:11" ht="14.1" customHeight="1" x14ac:dyDescent="0.2">
      <c r="A57" s="306" t="s">
        <v>284</v>
      </c>
      <c r="B57" s="307" t="s">
        <v>285</v>
      </c>
      <c r="C57" s="308"/>
      <c r="D57" s="113">
        <v>0.27958993476234856</v>
      </c>
      <c r="E57" s="115">
        <v>3</v>
      </c>
      <c r="F57" s="114">
        <v>3</v>
      </c>
      <c r="G57" s="114" t="s">
        <v>513</v>
      </c>
      <c r="H57" s="114">
        <v>4</v>
      </c>
      <c r="I57" s="140" t="s">
        <v>513</v>
      </c>
      <c r="J57" s="115" t="s">
        <v>513</v>
      </c>
      <c r="K57" s="116" t="s">
        <v>513</v>
      </c>
    </row>
    <row r="58" spans="1:11" ht="14.1" customHeight="1" x14ac:dyDescent="0.2">
      <c r="A58" s="306">
        <v>73</v>
      </c>
      <c r="B58" s="307" t="s">
        <v>286</v>
      </c>
      <c r="C58" s="308"/>
      <c r="D58" s="113">
        <v>1.2115563839701771</v>
      </c>
      <c r="E58" s="115">
        <v>13</v>
      </c>
      <c r="F58" s="114">
        <v>13</v>
      </c>
      <c r="G58" s="114">
        <v>10</v>
      </c>
      <c r="H58" s="114">
        <v>33</v>
      </c>
      <c r="I58" s="140">
        <v>23</v>
      </c>
      <c r="J58" s="115">
        <v>-10</v>
      </c>
      <c r="K58" s="116">
        <v>-43.478260869565219</v>
      </c>
    </row>
    <row r="59" spans="1:11" ht="14.1" customHeight="1" x14ac:dyDescent="0.2">
      <c r="A59" s="306" t="s">
        <v>287</v>
      </c>
      <c r="B59" s="307" t="s">
        <v>288</v>
      </c>
      <c r="C59" s="308"/>
      <c r="D59" s="113">
        <v>1.0251630941286114</v>
      </c>
      <c r="E59" s="115">
        <v>11</v>
      </c>
      <c r="F59" s="114">
        <v>12</v>
      </c>
      <c r="G59" s="114">
        <v>9</v>
      </c>
      <c r="H59" s="114">
        <v>30</v>
      </c>
      <c r="I59" s="140">
        <v>22</v>
      </c>
      <c r="J59" s="115">
        <v>-11</v>
      </c>
      <c r="K59" s="116">
        <v>-50</v>
      </c>
    </row>
    <row r="60" spans="1:11" ht="14.1" customHeight="1" x14ac:dyDescent="0.2">
      <c r="A60" s="306">
        <v>81</v>
      </c>
      <c r="B60" s="307" t="s">
        <v>289</v>
      </c>
      <c r="C60" s="308"/>
      <c r="D60" s="113">
        <v>5.6849953401677542</v>
      </c>
      <c r="E60" s="115">
        <v>61</v>
      </c>
      <c r="F60" s="114">
        <v>57</v>
      </c>
      <c r="G60" s="114">
        <v>67</v>
      </c>
      <c r="H60" s="114">
        <v>56</v>
      </c>
      <c r="I60" s="140">
        <v>62</v>
      </c>
      <c r="J60" s="115">
        <v>-1</v>
      </c>
      <c r="K60" s="116">
        <v>-1.6129032258064515</v>
      </c>
    </row>
    <row r="61" spans="1:11" ht="14.1" customHeight="1" x14ac:dyDescent="0.2">
      <c r="A61" s="306" t="s">
        <v>290</v>
      </c>
      <c r="B61" s="307" t="s">
        <v>291</v>
      </c>
      <c r="C61" s="308"/>
      <c r="D61" s="113">
        <v>1.6775396085740912</v>
      </c>
      <c r="E61" s="115">
        <v>18</v>
      </c>
      <c r="F61" s="114">
        <v>23</v>
      </c>
      <c r="G61" s="114">
        <v>35</v>
      </c>
      <c r="H61" s="114">
        <v>17</v>
      </c>
      <c r="I61" s="140">
        <v>31</v>
      </c>
      <c r="J61" s="115">
        <v>-13</v>
      </c>
      <c r="K61" s="116">
        <v>-41.935483870967744</v>
      </c>
    </row>
    <row r="62" spans="1:11" ht="14.1" customHeight="1" x14ac:dyDescent="0.2">
      <c r="A62" s="306" t="s">
        <v>292</v>
      </c>
      <c r="B62" s="307" t="s">
        <v>293</v>
      </c>
      <c r="C62" s="308"/>
      <c r="D62" s="113">
        <v>1.1183597390493942</v>
      </c>
      <c r="E62" s="115">
        <v>12</v>
      </c>
      <c r="F62" s="114">
        <v>21</v>
      </c>
      <c r="G62" s="114">
        <v>14</v>
      </c>
      <c r="H62" s="114">
        <v>20</v>
      </c>
      <c r="I62" s="140">
        <v>19</v>
      </c>
      <c r="J62" s="115">
        <v>-7</v>
      </c>
      <c r="K62" s="116">
        <v>-36.842105263157897</v>
      </c>
    </row>
    <row r="63" spans="1:11" ht="14.1" customHeight="1" x14ac:dyDescent="0.2">
      <c r="A63" s="306"/>
      <c r="B63" s="307" t="s">
        <v>294</v>
      </c>
      <c r="C63" s="308"/>
      <c r="D63" s="113">
        <v>1.1183597390493942</v>
      </c>
      <c r="E63" s="115">
        <v>12</v>
      </c>
      <c r="F63" s="114">
        <v>18</v>
      </c>
      <c r="G63" s="114">
        <v>13</v>
      </c>
      <c r="H63" s="114">
        <v>18</v>
      </c>
      <c r="I63" s="140">
        <v>17</v>
      </c>
      <c r="J63" s="115">
        <v>-5</v>
      </c>
      <c r="K63" s="116">
        <v>-29.411764705882351</v>
      </c>
    </row>
    <row r="64" spans="1:11" ht="14.1" customHeight="1" x14ac:dyDescent="0.2">
      <c r="A64" s="306" t="s">
        <v>295</v>
      </c>
      <c r="B64" s="307" t="s">
        <v>296</v>
      </c>
      <c r="C64" s="308"/>
      <c r="D64" s="113">
        <v>0.93196644920782856</v>
      </c>
      <c r="E64" s="115">
        <v>10</v>
      </c>
      <c r="F64" s="114">
        <v>3</v>
      </c>
      <c r="G64" s="114">
        <v>7</v>
      </c>
      <c r="H64" s="114" t="s">
        <v>513</v>
      </c>
      <c r="I64" s="140">
        <v>4</v>
      </c>
      <c r="J64" s="115">
        <v>6</v>
      </c>
      <c r="K64" s="116">
        <v>150</v>
      </c>
    </row>
    <row r="65" spans="1:11" ht="14.1" customHeight="1" x14ac:dyDescent="0.2">
      <c r="A65" s="306" t="s">
        <v>297</v>
      </c>
      <c r="B65" s="307" t="s">
        <v>298</v>
      </c>
      <c r="C65" s="308"/>
      <c r="D65" s="113">
        <v>0.93196644920782856</v>
      </c>
      <c r="E65" s="115">
        <v>10</v>
      </c>
      <c r="F65" s="114">
        <v>9</v>
      </c>
      <c r="G65" s="114">
        <v>5</v>
      </c>
      <c r="H65" s="114">
        <v>9</v>
      </c>
      <c r="I65" s="140">
        <v>3</v>
      </c>
      <c r="J65" s="115">
        <v>7</v>
      </c>
      <c r="K65" s="116">
        <v>233.33333333333334</v>
      </c>
    </row>
    <row r="66" spans="1:11" ht="14.1" customHeight="1" x14ac:dyDescent="0.2">
      <c r="A66" s="306">
        <v>82</v>
      </c>
      <c r="B66" s="307" t="s">
        <v>299</v>
      </c>
      <c r="C66" s="308"/>
      <c r="D66" s="113">
        <v>5.4054054054054053</v>
      </c>
      <c r="E66" s="115">
        <v>58</v>
      </c>
      <c r="F66" s="114">
        <v>58</v>
      </c>
      <c r="G66" s="114">
        <v>58</v>
      </c>
      <c r="H66" s="114">
        <v>27</v>
      </c>
      <c r="I66" s="140">
        <v>43</v>
      </c>
      <c r="J66" s="115">
        <v>15</v>
      </c>
      <c r="K66" s="116">
        <v>34.883720930232556</v>
      </c>
    </row>
    <row r="67" spans="1:11" ht="14.1" customHeight="1" x14ac:dyDescent="0.2">
      <c r="A67" s="306" t="s">
        <v>300</v>
      </c>
      <c r="B67" s="307" t="s">
        <v>301</v>
      </c>
      <c r="C67" s="308"/>
      <c r="D67" s="113">
        <v>2.6095060577819198</v>
      </c>
      <c r="E67" s="115">
        <v>28</v>
      </c>
      <c r="F67" s="114">
        <v>42</v>
      </c>
      <c r="G67" s="114">
        <v>46</v>
      </c>
      <c r="H67" s="114">
        <v>17</v>
      </c>
      <c r="I67" s="140">
        <v>25</v>
      </c>
      <c r="J67" s="115">
        <v>3</v>
      </c>
      <c r="K67" s="116">
        <v>12</v>
      </c>
    </row>
    <row r="68" spans="1:11" ht="14.1" customHeight="1" x14ac:dyDescent="0.2">
      <c r="A68" s="306" t="s">
        <v>302</v>
      </c>
      <c r="B68" s="307" t="s">
        <v>303</v>
      </c>
      <c r="C68" s="308"/>
      <c r="D68" s="113">
        <v>1.7707362534948743</v>
      </c>
      <c r="E68" s="115">
        <v>19</v>
      </c>
      <c r="F68" s="114">
        <v>13</v>
      </c>
      <c r="G68" s="114">
        <v>11</v>
      </c>
      <c r="H68" s="114">
        <v>9</v>
      </c>
      <c r="I68" s="140">
        <v>14</v>
      </c>
      <c r="J68" s="115">
        <v>5</v>
      </c>
      <c r="K68" s="116">
        <v>35.714285714285715</v>
      </c>
    </row>
    <row r="69" spans="1:11" ht="14.1" customHeight="1" x14ac:dyDescent="0.2">
      <c r="A69" s="306">
        <v>83</v>
      </c>
      <c r="B69" s="307" t="s">
        <v>304</v>
      </c>
      <c r="C69" s="308"/>
      <c r="D69" s="113">
        <v>5.9645852749301023</v>
      </c>
      <c r="E69" s="115">
        <v>64</v>
      </c>
      <c r="F69" s="114">
        <v>48</v>
      </c>
      <c r="G69" s="114">
        <v>104</v>
      </c>
      <c r="H69" s="114">
        <v>51</v>
      </c>
      <c r="I69" s="140">
        <v>48</v>
      </c>
      <c r="J69" s="115">
        <v>16</v>
      </c>
      <c r="K69" s="116">
        <v>33.333333333333336</v>
      </c>
    </row>
    <row r="70" spans="1:11" ht="14.1" customHeight="1" x14ac:dyDescent="0.2">
      <c r="A70" s="306" t="s">
        <v>305</v>
      </c>
      <c r="B70" s="307" t="s">
        <v>306</v>
      </c>
      <c r="C70" s="308"/>
      <c r="D70" s="113">
        <v>4.7530288909599259</v>
      </c>
      <c r="E70" s="115">
        <v>51</v>
      </c>
      <c r="F70" s="114">
        <v>38</v>
      </c>
      <c r="G70" s="114">
        <v>96</v>
      </c>
      <c r="H70" s="114">
        <v>41</v>
      </c>
      <c r="I70" s="140">
        <v>39</v>
      </c>
      <c r="J70" s="115">
        <v>12</v>
      </c>
      <c r="K70" s="116">
        <v>30.76923076923077</v>
      </c>
    </row>
    <row r="71" spans="1:11" ht="14.1" customHeight="1" x14ac:dyDescent="0.2">
      <c r="A71" s="306"/>
      <c r="B71" s="307" t="s">
        <v>307</v>
      </c>
      <c r="C71" s="308"/>
      <c r="D71" s="113">
        <v>3.4482758620689653</v>
      </c>
      <c r="E71" s="115">
        <v>37</v>
      </c>
      <c r="F71" s="114">
        <v>27</v>
      </c>
      <c r="G71" s="114">
        <v>77</v>
      </c>
      <c r="H71" s="114">
        <v>31</v>
      </c>
      <c r="I71" s="140">
        <v>26</v>
      </c>
      <c r="J71" s="115">
        <v>11</v>
      </c>
      <c r="K71" s="116">
        <v>42.307692307692307</v>
      </c>
    </row>
    <row r="72" spans="1:11" ht="14.1" customHeight="1" x14ac:dyDescent="0.2">
      <c r="A72" s="306">
        <v>84</v>
      </c>
      <c r="B72" s="307" t="s">
        <v>308</v>
      </c>
      <c r="C72" s="308"/>
      <c r="D72" s="113">
        <v>3.4482758620689653</v>
      </c>
      <c r="E72" s="115">
        <v>37</v>
      </c>
      <c r="F72" s="114">
        <v>17</v>
      </c>
      <c r="G72" s="114">
        <v>27</v>
      </c>
      <c r="H72" s="114">
        <v>26</v>
      </c>
      <c r="I72" s="140">
        <v>17</v>
      </c>
      <c r="J72" s="115">
        <v>20</v>
      </c>
      <c r="K72" s="116">
        <v>117.64705882352941</v>
      </c>
    </row>
    <row r="73" spans="1:11" ht="14.1" customHeight="1" x14ac:dyDescent="0.2">
      <c r="A73" s="306" t="s">
        <v>309</v>
      </c>
      <c r="B73" s="307" t="s">
        <v>310</v>
      </c>
      <c r="C73" s="308"/>
      <c r="D73" s="113">
        <v>2.516309412861137</v>
      </c>
      <c r="E73" s="115">
        <v>27</v>
      </c>
      <c r="F73" s="114">
        <v>9</v>
      </c>
      <c r="G73" s="114">
        <v>16</v>
      </c>
      <c r="H73" s="114">
        <v>18</v>
      </c>
      <c r="I73" s="140">
        <v>12</v>
      </c>
      <c r="J73" s="115">
        <v>15</v>
      </c>
      <c r="K73" s="116">
        <v>125</v>
      </c>
    </row>
    <row r="74" spans="1:11" ht="14.1" customHeight="1" x14ac:dyDescent="0.2">
      <c r="A74" s="306" t="s">
        <v>311</v>
      </c>
      <c r="B74" s="307" t="s">
        <v>312</v>
      </c>
      <c r="C74" s="308"/>
      <c r="D74" s="113" t="s">
        <v>513</v>
      </c>
      <c r="E74" s="115" t="s">
        <v>513</v>
      </c>
      <c r="F74" s="114" t="s">
        <v>513</v>
      </c>
      <c r="G74" s="114" t="s">
        <v>513</v>
      </c>
      <c r="H74" s="114" t="s">
        <v>513</v>
      </c>
      <c r="I74" s="140">
        <v>3</v>
      </c>
      <c r="J74" s="115" t="s">
        <v>513</v>
      </c>
      <c r="K74" s="116" t="s">
        <v>513</v>
      </c>
    </row>
    <row r="75" spans="1:11" ht="14.1" customHeight="1" x14ac:dyDescent="0.2">
      <c r="A75" s="306" t="s">
        <v>313</v>
      </c>
      <c r="B75" s="307" t="s">
        <v>314</v>
      </c>
      <c r="C75" s="308"/>
      <c r="D75" s="113" t="s">
        <v>513</v>
      </c>
      <c r="E75" s="115" t="s">
        <v>513</v>
      </c>
      <c r="F75" s="114" t="s">
        <v>513</v>
      </c>
      <c r="G75" s="114" t="s">
        <v>513</v>
      </c>
      <c r="H75" s="114">
        <v>3</v>
      </c>
      <c r="I75" s="140">
        <v>0</v>
      </c>
      <c r="J75" s="115" t="s">
        <v>513</v>
      </c>
      <c r="K75" s="116" t="s">
        <v>513</v>
      </c>
    </row>
    <row r="76" spans="1:11" ht="14.1" customHeight="1" x14ac:dyDescent="0.2">
      <c r="A76" s="306">
        <v>91</v>
      </c>
      <c r="B76" s="307" t="s">
        <v>315</v>
      </c>
      <c r="C76" s="308"/>
      <c r="D76" s="113">
        <v>0.27958993476234856</v>
      </c>
      <c r="E76" s="115">
        <v>3</v>
      </c>
      <c r="F76" s="114">
        <v>0</v>
      </c>
      <c r="G76" s="114" t="s">
        <v>513</v>
      </c>
      <c r="H76" s="114">
        <v>3</v>
      </c>
      <c r="I76" s="140">
        <v>0</v>
      </c>
      <c r="J76" s="115">
        <v>3</v>
      </c>
      <c r="K76" s="116" t="s">
        <v>514</v>
      </c>
    </row>
    <row r="77" spans="1:11" ht="14.1" customHeight="1" x14ac:dyDescent="0.2">
      <c r="A77" s="306">
        <v>92</v>
      </c>
      <c r="B77" s="307" t="s">
        <v>316</v>
      </c>
      <c r="C77" s="308"/>
      <c r="D77" s="113" t="s">
        <v>513</v>
      </c>
      <c r="E77" s="115" t="s">
        <v>513</v>
      </c>
      <c r="F77" s="114">
        <v>0</v>
      </c>
      <c r="G77" s="114">
        <v>0</v>
      </c>
      <c r="H77" s="114" t="s">
        <v>513</v>
      </c>
      <c r="I77" s="140">
        <v>8</v>
      </c>
      <c r="J77" s="115" t="s">
        <v>513</v>
      </c>
      <c r="K77" s="116" t="s">
        <v>513</v>
      </c>
    </row>
    <row r="78" spans="1:11" ht="14.1" customHeight="1" x14ac:dyDescent="0.2">
      <c r="A78" s="306">
        <v>93</v>
      </c>
      <c r="B78" s="307" t="s">
        <v>317</v>
      </c>
      <c r="C78" s="308"/>
      <c r="D78" s="113">
        <v>0</v>
      </c>
      <c r="E78" s="115">
        <v>0</v>
      </c>
      <c r="F78" s="114">
        <v>0</v>
      </c>
      <c r="G78" s="114">
        <v>0</v>
      </c>
      <c r="H78" s="114">
        <v>0</v>
      </c>
      <c r="I78" s="140" t="s">
        <v>513</v>
      </c>
      <c r="J78" s="115" t="s">
        <v>513</v>
      </c>
      <c r="K78" s="116" t="s">
        <v>513</v>
      </c>
    </row>
    <row r="79" spans="1:11" ht="14.1" customHeight="1" x14ac:dyDescent="0.2">
      <c r="A79" s="306">
        <v>94</v>
      </c>
      <c r="B79" s="307" t="s">
        <v>318</v>
      </c>
      <c r="C79" s="308"/>
      <c r="D79" s="113">
        <v>0</v>
      </c>
      <c r="E79" s="115">
        <v>0</v>
      </c>
      <c r="F79" s="114">
        <v>0</v>
      </c>
      <c r="G79" s="114">
        <v>0</v>
      </c>
      <c r="H79" s="114" t="s">
        <v>513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11920</v>
      </c>
      <c r="C10" s="114">
        <v>5424</v>
      </c>
      <c r="D10" s="114">
        <v>6496</v>
      </c>
      <c r="E10" s="114">
        <v>8538</v>
      </c>
      <c r="F10" s="114">
        <v>3328</v>
      </c>
      <c r="G10" s="114">
        <v>1615</v>
      </c>
      <c r="H10" s="114">
        <v>3405</v>
      </c>
      <c r="I10" s="115">
        <v>5367</v>
      </c>
      <c r="J10" s="114">
        <v>4092</v>
      </c>
      <c r="K10" s="114">
        <v>1275</v>
      </c>
      <c r="L10" s="423">
        <v>707</v>
      </c>
      <c r="M10" s="424">
        <v>819</v>
      </c>
    </row>
    <row r="11" spans="1:13" ht="11.1" customHeight="1" x14ac:dyDescent="0.2">
      <c r="A11" s="422" t="s">
        <v>387</v>
      </c>
      <c r="B11" s="115">
        <v>12063</v>
      </c>
      <c r="C11" s="114">
        <v>5566</v>
      </c>
      <c r="D11" s="114">
        <v>6497</v>
      </c>
      <c r="E11" s="114">
        <v>8577</v>
      </c>
      <c r="F11" s="114">
        <v>3432</v>
      </c>
      <c r="G11" s="114">
        <v>1588</v>
      </c>
      <c r="H11" s="114">
        <v>3502</v>
      </c>
      <c r="I11" s="115">
        <v>5420</v>
      </c>
      <c r="J11" s="114">
        <v>4115</v>
      </c>
      <c r="K11" s="114">
        <v>1305</v>
      </c>
      <c r="L11" s="423">
        <v>892</v>
      </c>
      <c r="M11" s="424">
        <v>776</v>
      </c>
    </row>
    <row r="12" spans="1:13" ht="11.1" customHeight="1" x14ac:dyDescent="0.2">
      <c r="A12" s="422" t="s">
        <v>388</v>
      </c>
      <c r="B12" s="115">
        <v>12411</v>
      </c>
      <c r="C12" s="114">
        <v>5807</v>
      </c>
      <c r="D12" s="114">
        <v>6604</v>
      </c>
      <c r="E12" s="114">
        <v>8808</v>
      </c>
      <c r="F12" s="114">
        <v>3552</v>
      </c>
      <c r="G12" s="114">
        <v>1804</v>
      </c>
      <c r="H12" s="114">
        <v>3620</v>
      </c>
      <c r="I12" s="115">
        <v>5400</v>
      </c>
      <c r="J12" s="114">
        <v>4048</v>
      </c>
      <c r="K12" s="114">
        <v>1352</v>
      </c>
      <c r="L12" s="423">
        <v>1270</v>
      </c>
      <c r="M12" s="424">
        <v>963</v>
      </c>
    </row>
    <row r="13" spans="1:13" s="110" customFormat="1" ht="11.1" customHeight="1" x14ac:dyDescent="0.2">
      <c r="A13" s="422" t="s">
        <v>389</v>
      </c>
      <c r="B13" s="115">
        <v>12264</v>
      </c>
      <c r="C13" s="114">
        <v>5648</v>
      </c>
      <c r="D13" s="114">
        <v>6616</v>
      </c>
      <c r="E13" s="114">
        <v>8659</v>
      </c>
      <c r="F13" s="114">
        <v>3551</v>
      </c>
      <c r="G13" s="114">
        <v>1702</v>
      </c>
      <c r="H13" s="114">
        <v>3662</v>
      </c>
      <c r="I13" s="115">
        <v>5315</v>
      </c>
      <c r="J13" s="114">
        <v>3999</v>
      </c>
      <c r="K13" s="114">
        <v>1316</v>
      </c>
      <c r="L13" s="423">
        <v>645</v>
      </c>
      <c r="M13" s="424">
        <v>825</v>
      </c>
    </row>
    <row r="14" spans="1:13" ht="15" customHeight="1" x14ac:dyDescent="0.2">
      <c r="A14" s="422" t="s">
        <v>390</v>
      </c>
      <c r="B14" s="115">
        <v>12126</v>
      </c>
      <c r="C14" s="114">
        <v>5541</v>
      </c>
      <c r="D14" s="114">
        <v>6585</v>
      </c>
      <c r="E14" s="114">
        <v>8099</v>
      </c>
      <c r="F14" s="114">
        <v>3982</v>
      </c>
      <c r="G14" s="114">
        <v>1607</v>
      </c>
      <c r="H14" s="114">
        <v>3712</v>
      </c>
      <c r="I14" s="115">
        <v>5306</v>
      </c>
      <c r="J14" s="114">
        <v>3950</v>
      </c>
      <c r="K14" s="114">
        <v>1356</v>
      </c>
      <c r="L14" s="423">
        <v>860</v>
      </c>
      <c r="M14" s="424">
        <v>899</v>
      </c>
    </row>
    <row r="15" spans="1:13" ht="11.1" customHeight="1" x14ac:dyDescent="0.2">
      <c r="A15" s="422" t="s">
        <v>387</v>
      </c>
      <c r="B15" s="115">
        <v>12211</v>
      </c>
      <c r="C15" s="114">
        <v>5634</v>
      </c>
      <c r="D15" s="114">
        <v>6577</v>
      </c>
      <c r="E15" s="114">
        <v>8090</v>
      </c>
      <c r="F15" s="114">
        <v>4079</v>
      </c>
      <c r="G15" s="114">
        <v>1578</v>
      </c>
      <c r="H15" s="114">
        <v>3784</v>
      </c>
      <c r="I15" s="115">
        <v>5421</v>
      </c>
      <c r="J15" s="114">
        <v>4028</v>
      </c>
      <c r="K15" s="114">
        <v>1393</v>
      </c>
      <c r="L15" s="423">
        <v>845</v>
      </c>
      <c r="M15" s="424">
        <v>799</v>
      </c>
    </row>
    <row r="16" spans="1:13" ht="11.1" customHeight="1" x14ac:dyDescent="0.2">
      <c r="A16" s="422" t="s">
        <v>388</v>
      </c>
      <c r="B16" s="115">
        <v>12397</v>
      </c>
      <c r="C16" s="114">
        <v>5784</v>
      </c>
      <c r="D16" s="114">
        <v>6613</v>
      </c>
      <c r="E16" s="114">
        <v>8290</v>
      </c>
      <c r="F16" s="114">
        <v>4064</v>
      </c>
      <c r="G16" s="114">
        <v>1745</v>
      </c>
      <c r="H16" s="114">
        <v>3836</v>
      </c>
      <c r="I16" s="115">
        <v>5314</v>
      </c>
      <c r="J16" s="114">
        <v>3931</v>
      </c>
      <c r="K16" s="114">
        <v>1383</v>
      </c>
      <c r="L16" s="423">
        <v>1217</v>
      </c>
      <c r="M16" s="424">
        <v>1060</v>
      </c>
    </row>
    <row r="17" spans="1:13" s="110" customFormat="1" ht="11.1" customHeight="1" x14ac:dyDescent="0.2">
      <c r="A17" s="422" t="s">
        <v>389</v>
      </c>
      <c r="B17" s="115">
        <v>12109</v>
      </c>
      <c r="C17" s="114">
        <v>5531</v>
      </c>
      <c r="D17" s="114">
        <v>6578</v>
      </c>
      <c r="E17" s="114">
        <v>8074</v>
      </c>
      <c r="F17" s="114">
        <v>4035</v>
      </c>
      <c r="G17" s="114">
        <v>1647</v>
      </c>
      <c r="H17" s="114">
        <v>3802</v>
      </c>
      <c r="I17" s="115">
        <v>5272</v>
      </c>
      <c r="J17" s="114">
        <v>3936</v>
      </c>
      <c r="K17" s="114">
        <v>1336</v>
      </c>
      <c r="L17" s="423">
        <v>624</v>
      </c>
      <c r="M17" s="424">
        <v>966</v>
      </c>
    </row>
    <row r="18" spans="1:13" ht="15" customHeight="1" x14ac:dyDescent="0.2">
      <c r="A18" s="422" t="s">
        <v>391</v>
      </c>
      <c r="B18" s="115">
        <v>12105</v>
      </c>
      <c r="C18" s="114">
        <v>5506</v>
      </c>
      <c r="D18" s="114">
        <v>6599</v>
      </c>
      <c r="E18" s="114">
        <v>8026</v>
      </c>
      <c r="F18" s="114">
        <v>4078</v>
      </c>
      <c r="G18" s="114">
        <v>1574</v>
      </c>
      <c r="H18" s="114">
        <v>3858</v>
      </c>
      <c r="I18" s="115">
        <v>5246</v>
      </c>
      <c r="J18" s="114">
        <v>3931</v>
      </c>
      <c r="K18" s="114">
        <v>1315</v>
      </c>
      <c r="L18" s="423">
        <v>842</v>
      </c>
      <c r="M18" s="424">
        <v>855</v>
      </c>
    </row>
    <row r="19" spans="1:13" ht="11.1" customHeight="1" x14ac:dyDescent="0.2">
      <c r="A19" s="422" t="s">
        <v>387</v>
      </c>
      <c r="B19" s="115">
        <v>12072</v>
      </c>
      <c r="C19" s="114">
        <v>5512</v>
      </c>
      <c r="D19" s="114">
        <v>6560</v>
      </c>
      <c r="E19" s="114">
        <v>7909</v>
      </c>
      <c r="F19" s="114">
        <v>4157</v>
      </c>
      <c r="G19" s="114">
        <v>1467</v>
      </c>
      <c r="H19" s="114">
        <v>3922</v>
      </c>
      <c r="I19" s="115">
        <v>5251</v>
      </c>
      <c r="J19" s="114">
        <v>3890</v>
      </c>
      <c r="K19" s="114">
        <v>1361</v>
      </c>
      <c r="L19" s="423">
        <v>742</v>
      </c>
      <c r="M19" s="424">
        <v>757</v>
      </c>
    </row>
    <row r="20" spans="1:13" ht="11.1" customHeight="1" x14ac:dyDescent="0.2">
      <c r="A20" s="422" t="s">
        <v>388</v>
      </c>
      <c r="B20" s="115">
        <v>12298</v>
      </c>
      <c r="C20" s="114">
        <v>5631</v>
      </c>
      <c r="D20" s="114">
        <v>6667</v>
      </c>
      <c r="E20" s="114">
        <v>8167</v>
      </c>
      <c r="F20" s="114">
        <v>4126</v>
      </c>
      <c r="G20" s="114">
        <v>1667</v>
      </c>
      <c r="H20" s="114">
        <v>3974</v>
      </c>
      <c r="I20" s="115">
        <v>5177</v>
      </c>
      <c r="J20" s="114">
        <v>3788</v>
      </c>
      <c r="K20" s="114">
        <v>1389</v>
      </c>
      <c r="L20" s="423">
        <v>1090</v>
      </c>
      <c r="M20" s="424">
        <v>917</v>
      </c>
    </row>
    <row r="21" spans="1:13" s="110" customFormat="1" ht="11.1" customHeight="1" x14ac:dyDescent="0.2">
      <c r="A21" s="422" t="s">
        <v>389</v>
      </c>
      <c r="B21" s="115">
        <v>12070</v>
      </c>
      <c r="C21" s="114">
        <v>5416</v>
      </c>
      <c r="D21" s="114">
        <v>6654</v>
      </c>
      <c r="E21" s="114">
        <v>7960</v>
      </c>
      <c r="F21" s="114">
        <v>4110</v>
      </c>
      <c r="G21" s="114">
        <v>1557</v>
      </c>
      <c r="H21" s="114">
        <v>3959</v>
      </c>
      <c r="I21" s="115">
        <v>5129</v>
      </c>
      <c r="J21" s="114">
        <v>3769</v>
      </c>
      <c r="K21" s="114">
        <v>1360</v>
      </c>
      <c r="L21" s="423">
        <v>471</v>
      </c>
      <c r="M21" s="424">
        <v>716</v>
      </c>
    </row>
    <row r="22" spans="1:13" ht="15" customHeight="1" x14ac:dyDescent="0.2">
      <c r="A22" s="422" t="s">
        <v>392</v>
      </c>
      <c r="B22" s="115">
        <v>11988</v>
      </c>
      <c r="C22" s="114">
        <v>5366</v>
      </c>
      <c r="D22" s="114">
        <v>6622</v>
      </c>
      <c r="E22" s="114">
        <v>7866</v>
      </c>
      <c r="F22" s="114">
        <v>4120</v>
      </c>
      <c r="G22" s="114">
        <v>1497</v>
      </c>
      <c r="H22" s="114">
        <v>3983</v>
      </c>
      <c r="I22" s="115">
        <v>5017</v>
      </c>
      <c r="J22" s="114">
        <v>3710</v>
      </c>
      <c r="K22" s="114">
        <v>1307</v>
      </c>
      <c r="L22" s="423">
        <v>741</v>
      </c>
      <c r="M22" s="424">
        <v>844</v>
      </c>
    </row>
    <row r="23" spans="1:13" ht="11.1" customHeight="1" x14ac:dyDescent="0.2">
      <c r="A23" s="422" t="s">
        <v>387</v>
      </c>
      <c r="B23" s="115">
        <v>11980</v>
      </c>
      <c r="C23" s="114">
        <v>5403</v>
      </c>
      <c r="D23" s="114">
        <v>6577</v>
      </c>
      <c r="E23" s="114">
        <v>7813</v>
      </c>
      <c r="F23" s="114">
        <v>4164</v>
      </c>
      <c r="G23" s="114">
        <v>1436</v>
      </c>
      <c r="H23" s="114">
        <v>4050</v>
      </c>
      <c r="I23" s="115">
        <v>5109</v>
      </c>
      <c r="J23" s="114">
        <v>3784</v>
      </c>
      <c r="K23" s="114">
        <v>1325</v>
      </c>
      <c r="L23" s="423">
        <v>588</v>
      </c>
      <c r="M23" s="424">
        <v>591</v>
      </c>
    </row>
    <row r="24" spans="1:13" ht="11.1" customHeight="1" x14ac:dyDescent="0.2">
      <c r="A24" s="422" t="s">
        <v>388</v>
      </c>
      <c r="B24" s="115">
        <v>12282</v>
      </c>
      <c r="C24" s="114">
        <v>5574</v>
      </c>
      <c r="D24" s="114">
        <v>6708</v>
      </c>
      <c r="E24" s="114">
        <v>8000</v>
      </c>
      <c r="F24" s="114">
        <v>4242</v>
      </c>
      <c r="G24" s="114">
        <v>1609</v>
      </c>
      <c r="H24" s="114">
        <v>4094</v>
      </c>
      <c r="I24" s="115">
        <v>5126</v>
      </c>
      <c r="J24" s="114">
        <v>3752</v>
      </c>
      <c r="K24" s="114">
        <v>1374</v>
      </c>
      <c r="L24" s="423">
        <v>1041</v>
      </c>
      <c r="M24" s="424">
        <v>908</v>
      </c>
    </row>
    <row r="25" spans="1:13" s="110" customFormat="1" ht="11.1" customHeight="1" x14ac:dyDescent="0.2">
      <c r="A25" s="422" t="s">
        <v>389</v>
      </c>
      <c r="B25" s="115">
        <v>12020</v>
      </c>
      <c r="C25" s="114">
        <v>5394</v>
      </c>
      <c r="D25" s="114">
        <v>6626</v>
      </c>
      <c r="E25" s="114">
        <v>7792</v>
      </c>
      <c r="F25" s="114">
        <v>4191</v>
      </c>
      <c r="G25" s="114">
        <v>1520</v>
      </c>
      <c r="H25" s="114">
        <v>4099</v>
      </c>
      <c r="I25" s="115">
        <v>5058</v>
      </c>
      <c r="J25" s="114">
        <v>3708</v>
      </c>
      <c r="K25" s="114">
        <v>1350</v>
      </c>
      <c r="L25" s="423">
        <v>500</v>
      </c>
      <c r="M25" s="424">
        <v>755</v>
      </c>
    </row>
    <row r="26" spans="1:13" ht="15" customHeight="1" x14ac:dyDescent="0.2">
      <c r="A26" s="422" t="s">
        <v>393</v>
      </c>
      <c r="B26" s="115">
        <v>12024</v>
      </c>
      <c r="C26" s="114">
        <v>5380</v>
      </c>
      <c r="D26" s="114">
        <v>6644</v>
      </c>
      <c r="E26" s="114">
        <v>7766</v>
      </c>
      <c r="F26" s="114">
        <v>4222</v>
      </c>
      <c r="G26" s="114">
        <v>1461</v>
      </c>
      <c r="H26" s="114">
        <v>4139</v>
      </c>
      <c r="I26" s="115">
        <v>5012</v>
      </c>
      <c r="J26" s="114">
        <v>3668</v>
      </c>
      <c r="K26" s="114">
        <v>1344</v>
      </c>
      <c r="L26" s="423">
        <v>732</v>
      </c>
      <c r="M26" s="424">
        <v>736</v>
      </c>
    </row>
    <row r="27" spans="1:13" ht="11.1" customHeight="1" x14ac:dyDescent="0.2">
      <c r="A27" s="422" t="s">
        <v>387</v>
      </c>
      <c r="B27" s="115">
        <v>12064</v>
      </c>
      <c r="C27" s="114">
        <v>5447</v>
      </c>
      <c r="D27" s="114">
        <v>6617</v>
      </c>
      <c r="E27" s="114">
        <v>7792</v>
      </c>
      <c r="F27" s="114">
        <v>4237</v>
      </c>
      <c r="G27" s="114">
        <v>1394</v>
      </c>
      <c r="H27" s="114">
        <v>4208</v>
      </c>
      <c r="I27" s="115">
        <v>5120</v>
      </c>
      <c r="J27" s="114">
        <v>3770</v>
      </c>
      <c r="K27" s="114">
        <v>1350</v>
      </c>
      <c r="L27" s="423">
        <v>644</v>
      </c>
      <c r="M27" s="424">
        <v>604</v>
      </c>
    </row>
    <row r="28" spans="1:13" ht="11.1" customHeight="1" x14ac:dyDescent="0.2">
      <c r="A28" s="422" t="s">
        <v>388</v>
      </c>
      <c r="B28" s="115">
        <v>12123</v>
      </c>
      <c r="C28" s="114">
        <v>5413</v>
      </c>
      <c r="D28" s="114">
        <v>6710</v>
      </c>
      <c r="E28" s="114">
        <v>7914</v>
      </c>
      <c r="F28" s="114">
        <v>4209</v>
      </c>
      <c r="G28" s="114">
        <v>1518</v>
      </c>
      <c r="H28" s="114">
        <v>4257</v>
      </c>
      <c r="I28" s="115">
        <v>5081</v>
      </c>
      <c r="J28" s="114">
        <v>3666</v>
      </c>
      <c r="K28" s="114">
        <v>1415</v>
      </c>
      <c r="L28" s="423">
        <v>1042</v>
      </c>
      <c r="M28" s="424">
        <v>963</v>
      </c>
    </row>
    <row r="29" spans="1:13" s="110" customFormat="1" ht="11.1" customHeight="1" x14ac:dyDescent="0.2">
      <c r="A29" s="422" t="s">
        <v>389</v>
      </c>
      <c r="B29" s="115">
        <v>11918</v>
      </c>
      <c r="C29" s="114">
        <v>5250</v>
      </c>
      <c r="D29" s="114">
        <v>6668</v>
      </c>
      <c r="E29" s="114">
        <v>7709</v>
      </c>
      <c r="F29" s="114">
        <v>4209</v>
      </c>
      <c r="G29" s="114">
        <v>1430</v>
      </c>
      <c r="H29" s="114">
        <v>4241</v>
      </c>
      <c r="I29" s="115">
        <v>4988</v>
      </c>
      <c r="J29" s="114">
        <v>3604</v>
      </c>
      <c r="K29" s="114">
        <v>1384</v>
      </c>
      <c r="L29" s="423">
        <v>472</v>
      </c>
      <c r="M29" s="424">
        <v>691</v>
      </c>
    </row>
    <row r="30" spans="1:13" ht="15" customHeight="1" x14ac:dyDescent="0.2">
      <c r="A30" s="422" t="s">
        <v>394</v>
      </c>
      <c r="B30" s="115">
        <v>11880</v>
      </c>
      <c r="C30" s="114">
        <v>5215</v>
      </c>
      <c r="D30" s="114">
        <v>6665</v>
      </c>
      <c r="E30" s="114">
        <v>7631</v>
      </c>
      <c r="F30" s="114">
        <v>4249</v>
      </c>
      <c r="G30" s="114">
        <v>1376</v>
      </c>
      <c r="H30" s="114">
        <v>4223</v>
      </c>
      <c r="I30" s="115">
        <v>4861</v>
      </c>
      <c r="J30" s="114">
        <v>3495</v>
      </c>
      <c r="K30" s="114">
        <v>1366</v>
      </c>
      <c r="L30" s="423">
        <v>1012</v>
      </c>
      <c r="M30" s="424">
        <v>1065</v>
      </c>
    </row>
    <row r="31" spans="1:13" ht="11.1" customHeight="1" x14ac:dyDescent="0.2">
      <c r="A31" s="422" t="s">
        <v>387</v>
      </c>
      <c r="B31" s="115">
        <v>11989</v>
      </c>
      <c r="C31" s="114">
        <v>5278</v>
      </c>
      <c r="D31" s="114">
        <v>6711</v>
      </c>
      <c r="E31" s="114">
        <v>7665</v>
      </c>
      <c r="F31" s="114">
        <v>4324</v>
      </c>
      <c r="G31" s="114">
        <v>1347</v>
      </c>
      <c r="H31" s="114">
        <v>4320</v>
      </c>
      <c r="I31" s="115">
        <v>4898</v>
      </c>
      <c r="J31" s="114">
        <v>3533</v>
      </c>
      <c r="K31" s="114">
        <v>1365</v>
      </c>
      <c r="L31" s="423">
        <v>791</v>
      </c>
      <c r="M31" s="424">
        <v>706</v>
      </c>
    </row>
    <row r="32" spans="1:13" ht="11.1" customHeight="1" x14ac:dyDescent="0.2">
      <c r="A32" s="422" t="s">
        <v>388</v>
      </c>
      <c r="B32" s="115">
        <v>12159</v>
      </c>
      <c r="C32" s="114">
        <v>5385</v>
      </c>
      <c r="D32" s="114">
        <v>6774</v>
      </c>
      <c r="E32" s="114">
        <v>7873</v>
      </c>
      <c r="F32" s="114">
        <v>4286</v>
      </c>
      <c r="G32" s="114">
        <v>1509</v>
      </c>
      <c r="H32" s="114">
        <v>4336</v>
      </c>
      <c r="I32" s="115">
        <v>4863</v>
      </c>
      <c r="J32" s="114">
        <v>3481</v>
      </c>
      <c r="K32" s="114">
        <v>1382</v>
      </c>
      <c r="L32" s="423">
        <v>1167</v>
      </c>
      <c r="M32" s="424">
        <v>1061</v>
      </c>
    </row>
    <row r="33" spans="1:13" s="110" customFormat="1" ht="11.1" customHeight="1" x14ac:dyDescent="0.2">
      <c r="A33" s="422" t="s">
        <v>389</v>
      </c>
      <c r="B33" s="115">
        <v>12101</v>
      </c>
      <c r="C33" s="114">
        <v>5301</v>
      </c>
      <c r="D33" s="114">
        <v>6800</v>
      </c>
      <c r="E33" s="114">
        <v>7793</v>
      </c>
      <c r="F33" s="114">
        <v>4308</v>
      </c>
      <c r="G33" s="114">
        <v>1449</v>
      </c>
      <c r="H33" s="114">
        <v>4333</v>
      </c>
      <c r="I33" s="115">
        <v>4829</v>
      </c>
      <c r="J33" s="114">
        <v>3465</v>
      </c>
      <c r="K33" s="114">
        <v>1364</v>
      </c>
      <c r="L33" s="423">
        <v>594</v>
      </c>
      <c r="M33" s="424">
        <v>703</v>
      </c>
    </row>
    <row r="34" spans="1:13" ht="15" customHeight="1" x14ac:dyDescent="0.2">
      <c r="A34" s="422" t="s">
        <v>395</v>
      </c>
      <c r="B34" s="115">
        <v>12088</v>
      </c>
      <c r="C34" s="114">
        <v>5299</v>
      </c>
      <c r="D34" s="114">
        <v>6789</v>
      </c>
      <c r="E34" s="114">
        <v>7747</v>
      </c>
      <c r="F34" s="114">
        <v>4341</v>
      </c>
      <c r="G34" s="114">
        <v>1392</v>
      </c>
      <c r="H34" s="114">
        <v>4379</v>
      </c>
      <c r="I34" s="115">
        <v>4814</v>
      </c>
      <c r="J34" s="114">
        <v>3453</v>
      </c>
      <c r="K34" s="114">
        <v>1361</v>
      </c>
      <c r="L34" s="423">
        <v>784</v>
      </c>
      <c r="M34" s="424">
        <v>828</v>
      </c>
    </row>
    <row r="35" spans="1:13" ht="11.1" customHeight="1" x14ac:dyDescent="0.2">
      <c r="A35" s="422" t="s">
        <v>387</v>
      </c>
      <c r="B35" s="115">
        <v>12214</v>
      </c>
      <c r="C35" s="114">
        <v>5382</v>
      </c>
      <c r="D35" s="114">
        <v>6832</v>
      </c>
      <c r="E35" s="114">
        <v>7785</v>
      </c>
      <c r="F35" s="114">
        <v>4429</v>
      </c>
      <c r="G35" s="114">
        <v>1362</v>
      </c>
      <c r="H35" s="114">
        <v>4465</v>
      </c>
      <c r="I35" s="115">
        <v>4915</v>
      </c>
      <c r="J35" s="114">
        <v>3547</v>
      </c>
      <c r="K35" s="114">
        <v>1368</v>
      </c>
      <c r="L35" s="423">
        <v>746</v>
      </c>
      <c r="M35" s="424">
        <v>648</v>
      </c>
    </row>
    <row r="36" spans="1:13" ht="11.1" customHeight="1" x14ac:dyDescent="0.2">
      <c r="A36" s="422" t="s">
        <v>388</v>
      </c>
      <c r="B36" s="115">
        <v>12405</v>
      </c>
      <c r="C36" s="114">
        <v>5476</v>
      </c>
      <c r="D36" s="114">
        <v>6929</v>
      </c>
      <c r="E36" s="114">
        <v>7937</v>
      </c>
      <c r="F36" s="114">
        <v>4468</v>
      </c>
      <c r="G36" s="114">
        <v>1475</v>
      </c>
      <c r="H36" s="114">
        <v>4505</v>
      </c>
      <c r="I36" s="115">
        <v>4933</v>
      </c>
      <c r="J36" s="114">
        <v>3511</v>
      </c>
      <c r="K36" s="114">
        <v>1422</v>
      </c>
      <c r="L36" s="423">
        <v>1112</v>
      </c>
      <c r="M36" s="424">
        <v>937</v>
      </c>
    </row>
    <row r="37" spans="1:13" s="110" customFormat="1" ht="11.1" customHeight="1" x14ac:dyDescent="0.2">
      <c r="A37" s="422" t="s">
        <v>389</v>
      </c>
      <c r="B37" s="115">
        <v>12275</v>
      </c>
      <c r="C37" s="114">
        <v>5359</v>
      </c>
      <c r="D37" s="114">
        <v>6916</v>
      </c>
      <c r="E37" s="114">
        <v>7830</v>
      </c>
      <c r="F37" s="114">
        <v>4445</v>
      </c>
      <c r="G37" s="114">
        <v>1419</v>
      </c>
      <c r="H37" s="114">
        <v>4502</v>
      </c>
      <c r="I37" s="115">
        <v>4907</v>
      </c>
      <c r="J37" s="114">
        <v>3505</v>
      </c>
      <c r="K37" s="114">
        <v>1402</v>
      </c>
      <c r="L37" s="423">
        <v>613</v>
      </c>
      <c r="M37" s="424">
        <v>741</v>
      </c>
    </row>
    <row r="38" spans="1:13" ht="15" customHeight="1" x14ac:dyDescent="0.2">
      <c r="A38" s="425" t="s">
        <v>396</v>
      </c>
      <c r="B38" s="115">
        <v>12287</v>
      </c>
      <c r="C38" s="114">
        <v>5351</v>
      </c>
      <c r="D38" s="114">
        <v>6936</v>
      </c>
      <c r="E38" s="114">
        <v>7793</v>
      </c>
      <c r="F38" s="114">
        <v>4494</v>
      </c>
      <c r="G38" s="114">
        <v>1366</v>
      </c>
      <c r="H38" s="114">
        <v>4518</v>
      </c>
      <c r="I38" s="115">
        <v>4883</v>
      </c>
      <c r="J38" s="114">
        <v>3506</v>
      </c>
      <c r="K38" s="114">
        <v>1377</v>
      </c>
      <c r="L38" s="423">
        <v>1164</v>
      </c>
      <c r="M38" s="424">
        <v>1179</v>
      </c>
    </row>
    <row r="39" spans="1:13" ht="11.1" customHeight="1" x14ac:dyDescent="0.2">
      <c r="A39" s="422" t="s">
        <v>387</v>
      </c>
      <c r="B39" s="115">
        <v>12400</v>
      </c>
      <c r="C39" s="114">
        <v>5466</v>
      </c>
      <c r="D39" s="114">
        <v>6934</v>
      </c>
      <c r="E39" s="114">
        <v>7869</v>
      </c>
      <c r="F39" s="114">
        <v>4531</v>
      </c>
      <c r="G39" s="114">
        <v>1336</v>
      </c>
      <c r="H39" s="114">
        <v>4600</v>
      </c>
      <c r="I39" s="115">
        <v>5001</v>
      </c>
      <c r="J39" s="114">
        <v>3575</v>
      </c>
      <c r="K39" s="114">
        <v>1426</v>
      </c>
      <c r="L39" s="423">
        <v>1168</v>
      </c>
      <c r="M39" s="424">
        <v>1075</v>
      </c>
    </row>
    <row r="40" spans="1:13" ht="11.1" customHeight="1" x14ac:dyDescent="0.2">
      <c r="A40" s="425" t="s">
        <v>388</v>
      </c>
      <c r="B40" s="115">
        <v>12655</v>
      </c>
      <c r="C40" s="114">
        <v>5612</v>
      </c>
      <c r="D40" s="114">
        <v>7043</v>
      </c>
      <c r="E40" s="114">
        <v>8038</v>
      </c>
      <c r="F40" s="114">
        <v>4617</v>
      </c>
      <c r="G40" s="114">
        <v>1547</v>
      </c>
      <c r="H40" s="114">
        <v>4626</v>
      </c>
      <c r="I40" s="115">
        <v>4955</v>
      </c>
      <c r="J40" s="114">
        <v>3484</v>
      </c>
      <c r="K40" s="114">
        <v>1471</v>
      </c>
      <c r="L40" s="423">
        <v>1139</v>
      </c>
      <c r="M40" s="424">
        <v>947</v>
      </c>
    </row>
    <row r="41" spans="1:13" s="110" customFormat="1" ht="11.1" customHeight="1" x14ac:dyDescent="0.2">
      <c r="A41" s="422" t="s">
        <v>389</v>
      </c>
      <c r="B41" s="115">
        <v>12464</v>
      </c>
      <c r="C41" s="114">
        <v>5502</v>
      </c>
      <c r="D41" s="114">
        <v>6962</v>
      </c>
      <c r="E41" s="114">
        <v>7890</v>
      </c>
      <c r="F41" s="114">
        <v>4574</v>
      </c>
      <c r="G41" s="114">
        <v>1477</v>
      </c>
      <c r="H41" s="114">
        <v>4615</v>
      </c>
      <c r="I41" s="115">
        <v>4841</v>
      </c>
      <c r="J41" s="114">
        <v>3388</v>
      </c>
      <c r="K41" s="114">
        <v>1453</v>
      </c>
      <c r="L41" s="423">
        <v>714</v>
      </c>
      <c r="M41" s="424">
        <v>921</v>
      </c>
    </row>
    <row r="42" spans="1:13" ht="15" customHeight="1" x14ac:dyDescent="0.2">
      <c r="A42" s="422" t="s">
        <v>397</v>
      </c>
      <c r="B42" s="115">
        <v>12453</v>
      </c>
      <c r="C42" s="114">
        <v>5502</v>
      </c>
      <c r="D42" s="114">
        <v>6951</v>
      </c>
      <c r="E42" s="114">
        <v>7826</v>
      </c>
      <c r="F42" s="114">
        <v>4627</v>
      </c>
      <c r="G42" s="114">
        <v>1407</v>
      </c>
      <c r="H42" s="114">
        <v>4670</v>
      </c>
      <c r="I42" s="115">
        <v>4877</v>
      </c>
      <c r="J42" s="114">
        <v>3388</v>
      </c>
      <c r="K42" s="114">
        <v>1489</v>
      </c>
      <c r="L42" s="423">
        <v>1283</v>
      </c>
      <c r="M42" s="424">
        <v>1343</v>
      </c>
    </row>
    <row r="43" spans="1:13" ht="11.1" customHeight="1" x14ac:dyDescent="0.2">
      <c r="A43" s="422" t="s">
        <v>387</v>
      </c>
      <c r="B43" s="115">
        <v>12309</v>
      </c>
      <c r="C43" s="114">
        <v>5430</v>
      </c>
      <c r="D43" s="114">
        <v>6879</v>
      </c>
      <c r="E43" s="114">
        <v>7616</v>
      </c>
      <c r="F43" s="114">
        <v>4693</v>
      </c>
      <c r="G43" s="114">
        <v>1304</v>
      </c>
      <c r="H43" s="114">
        <v>4680</v>
      </c>
      <c r="I43" s="115">
        <v>4992</v>
      </c>
      <c r="J43" s="114">
        <v>3460</v>
      </c>
      <c r="K43" s="114">
        <v>1532</v>
      </c>
      <c r="L43" s="423">
        <v>831</v>
      </c>
      <c r="M43" s="424">
        <v>954</v>
      </c>
    </row>
    <row r="44" spans="1:13" ht="11.1" customHeight="1" x14ac:dyDescent="0.2">
      <c r="A44" s="422" t="s">
        <v>388</v>
      </c>
      <c r="B44" s="115">
        <v>12444</v>
      </c>
      <c r="C44" s="114">
        <v>5489</v>
      </c>
      <c r="D44" s="114">
        <v>6955</v>
      </c>
      <c r="E44" s="114">
        <v>7677</v>
      </c>
      <c r="F44" s="114">
        <v>4767</v>
      </c>
      <c r="G44" s="114">
        <v>1500</v>
      </c>
      <c r="H44" s="114">
        <v>4612</v>
      </c>
      <c r="I44" s="115">
        <v>4994</v>
      </c>
      <c r="J44" s="114">
        <v>3396</v>
      </c>
      <c r="K44" s="114">
        <v>1598</v>
      </c>
      <c r="L44" s="423">
        <v>1218</v>
      </c>
      <c r="M44" s="424">
        <v>1157</v>
      </c>
    </row>
    <row r="45" spans="1:13" s="110" customFormat="1" ht="11.1" customHeight="1" x14ac:dyDescent="0.2">
      <c r="A45" s="422" t="s">
        <v>389</v>
      </c>
      <c r="B45" s="115">
        <v>12274</v>
      </c>
      <c r="C45" s="114">
        <v>5342</v>
      </c>
      <c r="D45" s="114">
        <v>6932</v>
      </c>
      <c r="E45" s="114">
        <v>7515</v>
      </c>
      <c r="F45" s="114">
        <v>4759</v>
      </c>
      <c r="G45" s="114">
        <v>1450</v>
      </c>
      <c r="H45" s="114">
        <v>4581</v>
      </c>
      <c r="I45" s="115">
        <v>4863</v>
      </c>
      <c r="J45" s="114">
        <v>3309</v>
      </c>
      <c r="K45" s="114">
        <v>1554</v>
      </c>
      <c r="L45" s="423">
        <v>658</v>
      </c>
      <c r="M45" s="424">
        <v>807</v>
      </c>
    </row>
    <row r="46" spans="1:13" ht="15" customHeight="1" x14ac:dyDescent="0.2">
      <c r="A46" s="422" t="s">
        <v>398</v>
      </c>
      <c r="B46" s="115">
        <v>12582</v>
      </c>
      <c r="C46" s="114">
        <v>5583</v>
      </c>
      <c r="D46" s="114">
        <v>6999</v>
      </c>
      <c r="E46" s="114">
        <v>7779</v>
      </c>
      <c r="F46" s="114">
        <v>4803</v>
      </c>
      <c r="G46" s="114">
        <v>1427</v>
      </c>
      <c r="H46" s="114">
        <v>4714</v>
      </c>
      <c r="I46" s="115">
        <v>4882</v>
      </c>
      <c r="J46" s="114">
        <v>3316</v>
      </c>
      <c r="K46" s="114">
        <v>1566</v>
      </c>
      <c r="L46" s="423">
        <v>1007</v>
      </c>
      <c r="M46" s="424">
        <v>950</v>
      </c>
    </row>
    <row r="47" spans="1:13" ht="11.1" customHeight="1" x14ac:dyDescent="0.2">
      <c r="A47" s="422" t="s">
        <v>387</v>
      </c>
      <c r="B47" s="115">
        <v>12478</v>
      </c>
      <c r="C47" s="114">
        <v>5595</v>
      </c>
      <c r="D47" s="114">
        <v>6883</v>
      </c>
      <c r="E47" s="114">
        <v>7728</v>
      </c>
      <c r="F47" s="114">
        <v>4750</v>
      </c>
      <c r="G47" s="114">
        <v>1358</v>
      </c>
      <c r="H47" s="114">
        <v>4735</v>
      </c>
      <c r="I47" s="115">
        <v>4994</v>
      </c>
      <c r="J47" s="114">
        <v>3397</v>
      </c>
      <c r="K47" s="114">
        <v>1597</v>
      </c>
      <c r="L47" s="423">
        <v>834</v>
      </c>
      <c r="M47" s="424">
        <v>882</v>
      </c>
    </row>
    <row r="48" spans="1:13" ht="11.1" customHeight="1" x14ac:dyDescent="0.2">
      <c r="A48" s="422" t="s">
        <v>388</v>
      </c>
      <c r="B48" s="115">
        <v>12697</v>
      </c>
      <c r="C48" s="114">
        <v>5662</v>
      </c>
      <c r="D48" s="114">
        <v>7035</v>
      </c>
      <c r="E48" s="114">
        <v>7895</v>
      </c>
      <c r="F48" s="114">
        <v>4802</v>
      </c>
      <c r="G48" s="114">
        <v>1507</v>
      </c>
      <c r="H48" s="114">
        <v>4750</v>
      </c>
      <c r="I48" s="115">
        <v>4878</v>
      </c>
      <c r="J48" s="114">
        <v>3250</v>
      </c>
      <c r="K48" s="114">
        <v>1628</v>
      </c>
      <c r="L48" s="423">
        <v>1238</v>
      </c>
      <c r="M48" s="424">
        <v>1006</v>
      </c>
    </row>
    <row r="49" spans="1:17" s="110" customFormat="1" ht="11.1" customHeight="1" x14ac:dyDescent="0.2">
      <c r="A49" s="422" t="s">
        <v>389</v>
      </c>
      <c r="B49" s="115">
        <v>12612</v>
      </c>
      <c r="C49" s="114">
        <v>5578</v>
      </c>
      <c r="D49" s="114">
        <v>7034</v>
      </c>
      <c r="E49" s="114">
        <v>7815</v>
      </c>
      <c r="F49" s="114">
        <v>4797</v>
      </c>
      <c r="G49" s="114">
        <v>1441</v>
      </c>
      <c r="H49" s="114">
        <v>4771</v>
      </c>
      <c r="I49" s="115">
        <v>4868</v>
      </c>
      <c r="J49" s="114">
        <v>3246</v>
      </c>
      <c r="K49" s="114">
        <v>1622</v>
      </c>
      <c r="L49" s="423">
        <v>809</v>
      </c>
      <c r="M49" s="424">
        <v>904</v>
      </c>
    </row>
    <row r="50" spans="1:17" ht="15" customHeight="1" x14ac:dyDescent="0.2">
      <c r="A50" s="422" t="s">
        <v>399</v>
      </c>
      <c r="B50" s="143">
        <v>12366</v>
      </c>
      <c r="C50" s="144">
        <v>5387</v>
      </c>
      <c r="D50" s="144">
        <v>6979</v>
      </c>
      <c r="E50" s="144">
        <v>7614</v>
      </c>
      <c r="F50" s="144">
        <v>4752</v>
      </c>
      <c r="G50" s="144">
        <v>1381</v>
      </c>
      <c r="H50" s="144">
        <v>4721</v>
      </c>
      <c r="I50" s="143">
        <v>4581</v>
      </c>
      <c r="J50" s="144">
        <v>3120</v>
      </c>
      <c r="K50" s="144">
        <v>1461</v>
      </c>
      <c r="L50" s="426">
        <v>1046</v>
      </c>
      <c r="M50" s="427">
        <v>1073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-1.7167381974248928</v>
      </c>
      <c r="C6" s="480">
        <f>'Tabelle 3.3'!J11</f>
        <v>-6.1655059401884476</v>
      </c>
      <c r="D6" s="481">
        <f t="shared" ref="D6:E9" si="0">IF(OR(AND(B6&gt;=-50,B6&lt;=50),ISNUMBER(B6)=FALSE),B6,"")</f>
        <v>-1.7167381974248928</v>
      </c>
      <c r="E6" s="481">
        <f t="shared" si="0"/>
        <v>-6.1655059401884476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-1.7167381974248928</v>
      </c>
      <c r="C14" s="480">
        <f>'Tabelle 3.3'!J11</f>
        <v>-6.1655059401884476</v>
      </c>
      <c r="D14" s="481">
        <f>IF(OR(AND(B14&gt;=-50,B14&lt;=50),ISNUMBER(B14)=FALSE),B14,"")</f>
        <v>-1.7167381974248928</v>
      </c>
      <c r="E14" s="481">
        <f>IF(OR(AND(C14&gt;=-50,C14&lt;=50),ISNUMBER(C14)=FALSE),C14,"")</f>
        <v>-6.1655059401884476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2.9197080291970803</v>
      </c>
      <c r="C15" s="480">
        <f>'Tabelle 3.3'!J12</f>
        <v>39.0625</v>
      </c>
      <c r="D15" s="481">
        <f t="shared" ref="D15:E45" si="3">IF(OR(AND(B15&gt;=-50,B15&lt;=50),ISNUMBER(B15)=FALSE),B15,"")</f>
        <v>2.9197080291970803</v>
      </c>
      <c r="E15" s="481">
        <f t="shared" si="3"/>
        <v>39.0625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-17.777777777777779</v>
      </c>
      <c r="C16" s="480">
        <f>'Tabelle 3.3'!J13</f>
        <v>-44.186046511627907</v>
      </c>
      <c r="D16" s="481">
        <f t="shared" si="3"/>
        <v>-17.777777777777779</v>
      </c>
      <c r="E16" s="481">
        <f t="shared" si="3"/>
        <v>-44.186046511627907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-0.64864864864864868</v>
      </c>
      <c r="C17" s="480">
        <f>'Tabelle 3.3'!J14</f>
        <v>-2.1739130434782608</v>
      </c>
      <c r="D17" s="481">
        <f t="shared" si="3"/>
        <v>-0.64864864864864868</v>
      </c>
      <c r="E17" s="481">
        <f t="shared" si="3"/>
        <v>-2.1739130434782608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1.7021276595744681</v>
      </c>
      <c r="C18" s="480">
        <f>'Tabelle 3.3'!J15</f>
        <v>-2.422145328719723</v>
      </c>
      <c r="D18" s="481">
        <f t="shared" si="3"/>
        <v>1.7021276595744681</v>
      </c>
      <c r="E18" s="481">
        <f t="shared" si="3"/>
        <v>-2.422145328719723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-2.4299065420560746</v>
      </c>
      <c r="C19" s="480">
        <f>'Tabelle 3.3'!J16</f>
        <v>-2.1582733812949639</v>
      </c>
      <c r="D19" s="481">
        <f t="shared" si="3"/>
        <v>-2.4299065420560746</v>
      </c>
      <c r="E19" s="481">
        <f t="shared" si="3"/>
        <v>-2.1582733812949639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2.1739130434782608</v>
      </c>
      <c r="C20" s="480">
        <f>'Tabelle 3.3'!J17</f>
        <v>0</v>
      </c>
      <c r="D20" s="481">
        <f t="shared" si="3"/>
        <v>2.1739130434782608</v>
      </c>
      <c r="E20" s="481">
        <f t="shared" si="3"/>
        <v>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-0.11273957158962795</v>
      </c>
      <c r="C21" s="480">
        <f>'Tabelle 3.3'!J18</f>
        <v>0.4065040650406504</v>
      </c>
      <c r="D21" s="481">
        <f t="shared" si="3"/>
        <v>-0.11273957158962795</v>
      </c>
      <c r="E21" s="481">
        <f t="shared" si="3"/>
        <v>0.4065040650406504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6.7846607669616521</v>
      </c>
      <c r="C22" s="480">
        <f>'Tabelle 3.3'!J19</f>
        <v>1.2178619756427604</v>
      </c>
      <c r="D22" s="481">
        <f t="shared" si="3"/>
        <v>6.7846607669616521</v>
      </c>
      <c r="E22" s="481">
        <f t="shared" si="3"/>
        <v>1.2178619756427604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0.27027027027027029</v>
      </c>
      <c r="C23" s="480">
        <f>'Tabelle 3.3'!J20</f>
        <v>-2.1897810218978102</v>
      </c>
      <c r="D23" s="481">
        <f t="shared" si="3"/>
        <v>0.27027027027027029</v>
      </c>
      <c r="E23" s="481">
        <f t="shared" si="3"/>
        <v>-2.1897810218978102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4.3076923076923075</v>
      </c>
      <c r="C24" s="480">
        <f>'Tabelle 3.3'!J21</f>
        <v>-6.3517915309446256</v>
      </c>
      <c r="D24" s="481">
        <f t="shared" si="3"/>
        <v>4.3076923076923075</v>
      </c>
      <c r="E24" s="481">
        <f t="shared" si="3"/>
        <v>-6.3517915309446256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-2.0446096654275094</v>
      </c>
      <c r="C26" s="480">
        <f>'Tabelle 3.3'!J23</f>
        <v>-4.7619047619047619</v>
      </c>
      <c r="D26" s="481">
        <f t="shared" si="3"/>
        <v>-2.0446096654275094</v>
      </c>
      <c r="E26" s="481">
        <f t="shared" si="3"/>
        <v>-4.7619047619047619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4.71976401179941</v>
      </c>
      <c r="C27" s="480">
        <f>'Tabelle 3.3'!J24</f>
        <v>-3.484320557491289</v>
      </c>
      <c r="D27" s="481">
        <f t="shared" si="3"/>
        <v>4.71976401179941</v>
      </c>
      <c r="E27" s="481">
        <f t="shared" si="3"/>
        <v>-3.484320557491289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-50.793650793650791</v>
      </c>
      <c r="C28" s="480">
        <f>'Tabelle 3.3'!J25</f>
        <v>-63.245033112582782</v>
      </c>
      <c r="D28" s="481" t="str">
        <f t="shared" si="3"/>
        <v/>
      </c>
      <c r="E28" s="481" t="str">
        <f t="shared" si="3"/>
        <v/>
      </c>
      <c r="F28" s="476" t="str">
        <f t="shared" si="4"/>
        <v>&lt; -50</v>
      </c>
      <c r="G28" s="476" t="str">
        <f t="shared" si="4"/>
        <v>&lt; -50</v>
      </c>
      <c r="H28" s="482">
        <f t="shared" si="5"/>
        <v>0.75</v>
      </c>
      <c r="I28" s="482">
        <f t="shared" si="5"/>
        <v>0.75</v>
      </c>
      <c r="J28" s="476">
        <f t="shared" si="6"/>
        <v>149</v>
      </c>
      <c r="K28" s="476">
        <f t="shared" si="7"/>
        <v>-45</v>
      </c>
      <c r="L28" s="476">
        <f t="shared" si="8"/>
        <v>149</v>
      </c>
      <c r="M28" s="476">
        <f t="shared" si="9"/>
        <v>-45</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3.1662269129287597</v>
      </c>
      <c r="C30" s="480">
        <f>'Tabelle 3.3'!J27</f>
        <v>0</v>
      </c>
      <c r="D30" s="481">
        <f t="shared" si="3"/>
        <v>3.1662269129287597</v>
      </c>
      <c r="E30" s="481">
        <f t="shared" si="3"/>
        <v>0</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11.748998664886516</v>
      </c>
      <c r="C31" s="480">
        <f>'Tabelle 3.3'!J28</f>
        <v>-2.3391812865497075</v>
      </c>
      <c r="D31" s="481">
        <f t="shared" si="3"/>
        <v>11.748998664886516</v>
      </c>
      <c r="E31" s="481">
        <f t="shared" si="3"/>
        <v>-2.3391812865497075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-0.1736111111111111</v>
      </c>
      <c r="C32" s="480">
        <f>'Tabelle 3.3'!J29</f>
        <v>-4.3076923076923075</v>
      </c>
      <c r="D32" s="481">
        <f t="shared" si="3"/>
        <v>-0.1736111111111111</v>
      </c>
      <c r="E32" s="481">
        <f t="shared" si="3"/>
        <v>-4.3076923076923075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-16.041848299912814</v>
      </c>
      <c r="C33" s="480">
        <f>'Tabelle 3.3'!J30</f>
        <v>1.25</v>
      </c>
      <c r="D33" s="481">
        <f t="shared" si="3"/>
        <v>-16.041848299912814</v>
      </c>
      <c r="E33" s="481">
        <f t="shared" si="3"/>
        <v>1.25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2.1621621621621623</v>
      </c>
      <c r="C34" s="480">
        <f>'Tabelle 3.3'!J31</f>
        <v>-6.2827225130890056</v>
      </c>
      <c r="D34" s="481">
        <f t="shared" si="3"/>
        <v>2.1621621621621623</v>
      </c>
      <c r="E34" s="481">
        <f t="shared" si="3"/>
        <v>-6.2827225130890056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2.9197080291970803</v>
      </c>
      <c r="C37" s="480">
        <f>'Tabelle 3.3'!J34</f>
        <v>39.0625</v>
      </c>
      <c r="D37" s="481">
        <f t="shared" si="3"/>
        <v>2.9197080291970803</v>
      </c>
      <c r="E37" s="481">
        <f t="shared" si="3"/>
        <v>39.0625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-1.3274336283185841</v>
      </c>
      <c r="C38" s="480">
        <f>'Tabelle 3.3'!J35</f>
        <v>-3.7383177570093458</v>
      </c>
      <c r="D38" s="481">
        <f t="shared" si="3"/>
        <v>-1.3274336283185841</v>
      </c>
      <c r="E38" s="481">
        <f t="shared" si="3"/>
        <v>-3.7383177570093458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-1.9644310124375217</v>
      </c>
      <c r="C39" s="480">
        <f>'Tabelle 3.3'!J36</f>
        <v>-7.3236667485868763</v>
      </c>
      <c r="D39" s="481">
        <f t="shared" si="3"/>
        <v>-1.9644310124375217</v>
      </c>
      <c r="E39" s="481">
        <f t="shared" si="3"/>
        <v>-7.3236667485868763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-1.9644310124375217</v>
      </c>
      <c r="C45" s="480">
        <f>'Tabelle 3.3'!J36</f>
        <v>-7.3236667485868763</v>
      </c>
      <c r="D45" s="481">
        <f t="shared" si="3"/>
        <v>-1.9644310124375217</v>
      </c>
      <c r="E45" s="481">
        <f t="shared" si="3"/>
        <v>-7.3236667485868763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12024</v>
      </c>
      <c r="C51" s="487">
        <v>3668</v>
      </c>
      <c r="D51" s="487">
        <v>1344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12064</v>
      </c>
      <c r="C52" s="487">
        <v>3770</v>
      </c>
      <c r="D52" s="487">
        <v>1350</v>
      </c>
      <c r="E52" s="488">
        <f t="shared" ref="E52:G70" si="11">IF($A$51=37802,IF(COUNTBLANK(B$51:B$70)&gt;0,#N/A,B52/B$51*100),IF(COUNTBLANK(B$51:B$75)&gt;0,#N/A,B52/B$51*100))</f>
        <v>100.33266799733866</v>
      </c>
      <c r="F52" s="488">
        <f t="shared" si="11"/>
        <v>102.78080697928027</v>
      </c>
      <c r="G52" s="488">
        <f t="shared" si="11"/>
        <v>100.44642857142858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12123</v>
      </c>
      <c r="C53" s="487">
        <v>3666</v>
      </c>
      <c r="D53" s="487">
        <v>1415</v>
      </c>
      <c r="E53" s="488">
        <f t="shared" si="11"/>
        <v>100.82335329341316</v>
      </c>
      <c r="F53" s="488">
        <f t="shared" si="11"/>
        <v>99.945474372955289</v>
      </c>
      <c r="G53" s="488">
        <f t="shared" si="11"/>
        <v>105.28273809523809</v>
      </c>
      <c r="H53" s="489">
        <f>IF(ISERROR(L53)=TRUE,IF(MONTH(A53)=MONTH(MAX(A$51:A$75)),A53,""),"")</f>
        <v>41883</v>
      </c>
      <c r="I53" s="488">
        <f t="shared" si="12"/>
        <v>100.82335329341316</v>
      </c>
      <c r="J53" s="488">
        <f t="shared" si="10"/>
        <v>99.945474372955289</v>
      </c>
      <c r="K53" s="488">
        <f t="shared" si="10"/>
        <v>105.28273809523809</v>
      </c>
      <c r="L53" s="488" t="e">
        <f t="shared" si="13"/>
        <v>#N/A</v>
      </c>
    </row>
    <row r="54" spans="1:14" ht="15" customHeight="1" x14ac:dyDescent="0.2">
      <c r="A54" s="490" t="s">
        <v>462</v>
      </c>
      <c r="B54" s="487">
        <v>11918</v>
      </c>
      <c r="C54" s="487">
        <v>3604</v>
      </c>
      <c r="D54" s="487">
        <v>1384</v>
      </c>
      <c r="E54" s="488">
        <f t="shared" si="11"/>
        <v>99.118429807052564</v>
      </c>
      <c r="F54" s="488">
        <f t="shared" si="11"/>
        <v>98.255179934569242</v>
      </c>
      <c r="G54" s="488">
        <f t="shared" si="11"/>
        <v>102.97619047619047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11880</v>
      </c>
      <c r="C55" s="487">
        <v>3495</v>
      </c>
      <c r="D55" s="487">
        <v>1366</v>
      </c>
      <c r="E55" s="488">
        <f t="shared" si="11"/>
        <v>98.802395209580837</v>
      </c>
      <c r="F55" s="488">
        <f t="shared" si="11"/>
        <v>95.28353326063251</v>
      </c>
      <c r="G55" s="488">
        <f t="shared" si="11"/>
        <v>101.63690476190477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11989</v>
      </c>
      <c r="C56" s="487">
        <v>3533</v>
      </c>
      <c r="D56" s="487">
        <v>1365</v>
      </c>
      <c r="E56" s="488">
        <f t="shared" si="11"/>
        <v>99.708915502328679</v>
      </c>
      <c r="F56" s="488">
        <f t="shared" si="11"/>
        <v>96.319520174482008</v>
      </c>
      <c r="G56" s="488">
        <f t="shared" si="11"/>
        <v>101.5625</v>
      </c>
      <c r="H56" s="489" t="str">
        <f t="shared" si="14"/>
        <v/>
      </c>
      <c r="I56" s="488" t="str">
        <f t="shared" si="12"/>
        <v/>
      </c>
      <c r="J56" s="488" t="str">
        <f t="shared" si="10"/>
        <v/>
      </c>
      <c r="K56" s="488" t="str">
        <f t="shared" si="10"/>
        <v/>
      </c>
      <c r="L56" s="488" t="e">
        <f t="shared" si="13"/>
        <v>#N/A</v>
      </c>
    </row>
    <row r="57" spans="1:14" ht="15" customHeight="1" x14ac:dyDescent="0.2">
      <c r="A57" s="490">
        <v>42248</v>
      </c>
      <c r="B57" s="487">
        <v>12159</v>
      </c>
      <c r="C57" s="487">
        <v>3481</v>
      </c>
      <c r="D57" s="487">
        <v>1382</v>
      </c>
      <c r="E57" s="488">
        <f t="shared" si="11"/>
        <v>101.12275449101797</v>
      </c>
      <c r="F57" s="488">
        <f t="shared" si="11"/>
        <v>94.901853871319517</v>
      </c>
      <c r="G57" s="488">
        <f t="shared" si="11"/>
        <v>102.82738095238095</v>
      </c>
      <c r="H57" s="489">
        <f t="shared" si="14"/>
        <v>42248</v>
      </c>
      <c r="I57" s="488">
        <f t="shared" si="12"/>
        <v>101.12275449101797</v>
      </c>
      <c r="J57" s="488">
        <f t="shared" si="10"/>
        <v>94.901853871319517</v>
      </c>
      <c r="K57" s="488">
        <f t="shared" si="10"/>
        <v>102.82738095238095</v>
      </c>
      <c r="L57" s="488" t="e">
        <f t="shared" si="13"/>
        <v>#N/A</v>
      </c>
    </row>
    <row r="58" spans="1:14" ht="15" customHeight="1" x14ac:dyDescent="0.2">
      <c r="A58" s="490" t="s">
        <v>465</v>
      </c>
      <c r="B58" s="487">
        <v>12101</v>
      </c>
      <c r="C58" s="487">
        <v>3465</v>
      </c>
      <c r="D58" s="487">
        <v>1364</v>
      </c>
      <c r="E58" s="488">
        <f t="shared" si="11"/>
        <v>100.64038589487691</v>
      </c>
      <c r="F58" s="488">
        <f t="shared" si="11"/>
        <v>94.465648854961842</v>
      </c>
      <c r="G58" s="488">
        <f t="shared" si="11"/>
        <v>101.48809523809523</v>
      </c>
      <c r="H58" s="489" t="str">
        <f t="shared" si="14"/>
        <v/>
      </c>
      <c r="I58" s="488" t="str">
        <f t="shared" si="12"/>
        <v/>
      </c>
      <c r="J58" s="488" t="str">
        <f t="shared" si="10"/>
        <v/>
      </c>
      <c r="K58" s="488" t="str">
        <f t="shared" si="10"/>
        <v/>
      </c>
      <c r="L58" s="488" t="e">
        <f t="shared" si="13"/>
        <v>#N/A</v>
      </c>
    </row>
    <row r="59" spans="1:14" ht="15" customHeight="1" x14ac:dyDescent="0.2">
      <c r="A59" s="490" t="s">
        <v>466</v>
      </c>
      <c r="B59" s="487">
        <v>12088</v>
      </c>
      <c r="C59" s="487">
        <v>3453</v>
      </c>
      <c r="D59" s="487">
        <v>1361</v>
      </c>
      <c r="E59" s="488">
        <f t="shared" si="11"/>
        <v>100.53226879574184</v>
      </c>
      <c r="F59" s="488">
        <f t="shared" si="11"/>
        <v>94.13849509269356</v>
      </c>
      <c r="G59" s="488">
        <f t="shared" si="11"/>
        <v>101.26488095238095</v>
      </c>
      <c r="H59" s="489" t="str">
        <f t="shared" si="14"/>
        <v/>
      </c>
      <c r="I59" s="488" t="str">
        <f t="shared" si="12"/>
        <v/>
      </c>
      <c r="J59" s="488" t="str">
        <f t="shared" si="10"/>
        <v/>
      </c>
      <c r="K59" s="488" t="str">
        <f t="shared" si="10"/>
        <v/>
      </c>
      <c r="L59" s="488" t="e">
        <f t="shared" si="13"/>
        <v>#N/A</v>
      </c>
    </row>
    <row r="60" spans="1:14" ht="15" customHeight="1" x14ac:dyDescent="0.2">
      <c r="A60" s="490" t="s">
        <v>467</v>
      </c>
      <c r="B60" s="487">
        <v>12214</v>
      </c>
      <c r="C60" s="487">
        <v>3547</v>
      </c>
      <c r="D60" s="487">
        <v>1368</v>
      </c>
      <c r="E60" s="488">
        <f t="shared" si="11"/>
        <v>101.58017298735862</v>
      </c>
      <c r="F60" s="488">
        <f t="shared" si="11"/>
        <v>96.701199563794987</v>
      </c>
      <c r="G60" s="488">
        <f t="shared" si="11"/>
        <v>101.78571428571428</v>
      </c>
      <c r="H60" s="489" t="str">
        <f t="shared" si="14"/>
        <v/>
      </c>
      <c r="I60" s="488" t="str">
        <f t="shared" si="12"/>
        <v/>
      </c>
      <c r="J60" s="488" t="str">
        <f t="shared" si="10"/>
        <v/>
      </c>
      <c r="K60" s="488" t="str">
        <f t="shared" si="10"/>
        <v/>
      </c>
      <c r="L60" s="488" t="e">
        <f t="shared" si="13"/>
        <v>#N/A</v>
      </c>
    </row>
    <row r="61" spans="1:14" ht="15" customHeight="1" x14ac:dyDescent="0.2">
      <c r="A61" s="490">
        <v>42614</v>
      </c>
      <c r="B61" s="487">
        <v>12405</v>
      </c>
      <c r="C61" s="487">
        <v>3511</v>
      </c>
      <c r="D61" s="487">
        <v>1422</v>
      </c>
      <c r="E61" s="488">
        <f t="shared" si="11"/>
        <v>103.1686626746507</v>
      </c>
      <c r="F61" s="488">
        <f t="shared" si="11"/>
        <v>95.719738276990185</v>
      </c>
      <c r="G61" s="488">
        <f t="shared" si="11"/>
        <v>105.80357142857142</v>
      </c>
      <c r="H61" s="489">
        <f t="shared" si="14"/>
        <v>42614</v>
      </c>
      <c r="I61" s="488">
        <f t="shared" si="12"/>
        <v>103.1686626746507</v>
      </c>
      <c r="J61" s="488">
        <f t="shared" si="10"/>
        <v>95.719738276990185</v>
      </c>
      <c r="K61" s="488">
        <f t="shared" si="10"/>
        <v>105.80357142857142</v>
      </c>
      <c r="L61" s="488" t="e">
        <f t="shared" si="13"/>
        <v>#N/A</v>
      </c>
    </row>
    <row r="62" spans="1:14" ht="15" customHeight="1" x14ac:dyDescent="0.2">
      <c r="A62" s="490" t="s">
        <v>468</v>
      </c>
      <c r="B62" s="487">
        <v>12275</v>
      </c>
      <c r="C62" s="487">
        <v>3505</v>
      </c>
      <c r="D62" s="487">
        <v>1402</v>
      </c>
      <c r="E62" s="488">
        <f t="shared" si="11"/>
        <v>102.08749168330007</v>
      </c>
      <c r="F62" s="488">
        <f t="shared" si="11"/>
        <v>95.556161395856051</v>
      </c>
      <c r="G62" s="488">
        <f t="shared" si="11"/>
        <v>104.31547619047619</v>
      </c>
      <c r="H62" s="489" t="str">
        <f t="shared" si="14"/>
        <v/>
      </c>
      <c r="I62" s="488" t="str">
        <f t="shared" si="12"/>
        <v/>
      </c>
      <c r="J62" s="488" t="str">
        <f t="shared" si="10"/>
        <v/>
      </c>
      <c r="K62" s="488" t="str">
        <f t="shared" si="10"/>
        <v/>
      </c>
      <c r="L62" s="488" t="e">
        <f t="shared" si="13"/>
        <v>#N/A</v>
      </c>
    </row>
    <row r="63" spans="1:14" ht="15" customHeight="1" x14ac:dyDescent="0.2">
      <c r="A63" s="490" t="s">
        <v>469</v>
      </c>
      <c r="B63" s="487">
        <v>12287</v>
      </c>
      <c r="C63" s="487">
        <v>3506</v>
      </c>
      <c r="D63" s="487">
        <v>1377</v>
      </c>
      <c r="E63" s="488">
        <f t="shared" si="11"/>
        <v>102.18729208250166</v>
      </c>
      <c r="F63" s="488">
        <f t="shared" si="11"/>
        <v>95.583424209378407</v>
      </c>
      <c r="G63" s="488">
        <f t="shared" si="11"/>
        <v>102.45535714285714</v>
      </c>
      <c r="H63" s="489" t="str">
        <f t="shared" si="14"/>
        <v/>
      </c>
      <c r="I63" s="488" t="str">
        <f t="shared" si="12"/>
        <v/>
      </c>
      <c r="J63" s="488" t="str">
        <f t="shared" si="10"/>
        <v/>
      </c>
      <c r="K63" s="488" t="str">
        <f t="shared" si="10"/>
        <v/>
      </c>
      <c r="L63" s="488" t="e">
        <f t="shared" si="13"/>
        <v>#N/A</v>
      </c>
    </row>
    <row r="64" spans="1:14" ht="15" customHeight="1" x14ac:dyDescent="0.2">
      <c r="A64" s="490" t="s">
        <v>470</v>
      </c>
      <c r="B64" s="487">
        <v>12400</v>
      </c>
      <c r="C64" s="487">
        <v>3575</v>
      </c>
      <c r="D64" s="487">
        <v>1426</v>
      </c>
      <c r="E64" s="488">
        <f t="shared" si="11"/>
        <v>103.12707917498336</v>
      </c>
      <c r="F64" s="488">
        <f t="shared" si="11"/>
        <v>97.464558342420943</v>
      </c>
      <c r="G64" s="488">
        <f t="shared" si="11"/>
        <v>106.10119047619047</v>
      </c>
      <c r="H64" s="489" t="str">
        <f t="shared" si="14"/>
        <v/>
      </c>
      <c r="I64" s="488" t="str">
        <f t="shared" si="12"/>
        <v/>
      </c>
      <c r="J64" s="488" t="str">
        <f t="shared" si="10"/>
        <v/>
      </c>
      <c r="K64" s="488" t="str">
        <f t="shared" si="10"/>
        <v/>
      </c>
      <c r="L64" s="488" t="e">
        <f t="shared" si="13"/>
        <v>#N/A</v>
      </c>
    </row>
    <row r="65" spans="1:12" ht="15" customHeight="1" x14ac:dyDescent="0.2">
      <c r="A65" s="490">
        <v>42979</v>
      </c>
      <c r="B65" s="487">
        <v>12655</v>
      </c>
      <c r="C65" s="487">
        <v>3484</v>
      </c>
      <c r="D65" s="487">
        <v>1471</v>
      </c>
      <c r="E65" s="488">
        <f t="shared" si="11"/>
        <v>105.2478376580173</v>
      </c>
      <c r="F65" s="488">
        <f t="shared" si="11"/>
        <v>94.983642311886584</v>
      </c>
      <c r="G65" s="488">
        <f t="shared" si="11"/>
        <v>109.44940476190477</v>
      </c>
      <c r="H65" s="489">
        <f t="shared" si="14"/>
        <v>42979</v>
      </c>
      <c r="I65" s="488">
        <f t="shared" si="12"/>
        <v>105.2478376580173</v>
      </c>
      <c r="J65" s="488">
        <f t="shared" si="10"/>
        <v>94.983642311886584</v>
      </c>
      <c r="K65" s="488">
        <f t="shared" si="10"/>
        <v>109.44940476190477</v>
      </c>
      <c r="L65" s="488" t="e">
        <f t="shared" si="13"/>
        <v>#N/A</v>
      </c>
    </row>
    <row r="66" spans="1:12" ht="15" customHeight="1" x14ac:dyDescent="0.2">
      <c r="A66" s="490" t="s">
        <v>471</v>
      </c>
      <c r="B66" s="487">
        <v>12464</v>
      </c>
      <c r="C66" s="487">
        <v>3388</v>
      </c>
      <c r="D66" s="487">
        <v>1453</v>
      </c>
      <c r="E66" s="488">
        <f t="shared" si="11"/>
        <v>103.65934797072522</v>
      </c>
      <c r="F66" s="488">
        <f t="shared" si="11"/>
        <v>92.36641221374046</v>
      </c>
      <c r="G66" s="488">
        <f t="shared" si="11"/>
        <v>108.11011904761905</v>
      </c>
      <c r="H66" s="489" t="str">
        <f t="shared" si="14"/>
        <v/>
      </c>
      <c r="I66" s="488" t="str">
        <f t="shared" si="12"/>
        <v/>
      </c>
      <c r="J66" s="488" t="str">
        <f t="shared" si="10"/>
        <v/>
      </c>
      <c r="K66" s="488" t="str">
        <f t="shared" si="10"/>
        <v/>
      </c>
      <c r="L66" s="488" t="e">
        <f t="shared" si="13"/>
        <v>#N/A</v>
      </c>
    </row>
    <row r="67" spans="1:12" ht="15" customHeight="1" x14ac:dyDescent="0.2">
      <c r="A67" s="490" t="s">
        <v>472</v>
      </c>
      <c r="B67" s="487">
        <v>12453</v>
      </c>
      <c r="C67" s="487">
        <v>3388</v>
      </c>
      <c r="D67" s="487">
        <v>1489</v>
      </c>
      <c r="E67" s="488">
        <f t="shared" si="11"/>
        <v>103.56786427145708</v>
      </c>
      <c r="F67" s="488">
        <f t="shared" si="11"/>
        <v>92.36641221374046</v>
      </c>
      <c r="G67" s="488">
        <f t="shared" si="11"/>
        <v>110.78869047619047</v>
      </c>
      <c r="H67" s="489" t="str">
        <f t="shared" si="14"/>
        <v/>
      </c>
      <c r="I67" s="488" t="str">
        <f t="shared" si="12"/>
        <v/>
      </c>
      <c r="J67" s="488" t="str">
        <f t="shared" si="12"/>
        <v/>
      </c>
      <c r="K67" s="488" t="str">
        <f t="shared" si="12"/>
        <v/>
      </c>
      <c r="L67" s="488" t="e">
        <f t="shared" si="13"/>
        <v>#N/A</v>
      </c>
    </row>
    <row r="68" spans="1:12" ht="15" customHeight="1" x14ac:dyDescent="0.2">
      <c r="A68" s="490" t="s">
        <v>473</v>
      </c>
      <c r="B68" s="487">
        <v>12309</v>
      </c>
      <c r="C68" s="487">
        <v>3460</v>
      </c>
      <c r="D68" s="487">
        <v>1532</v>
      </c>
      <c r="E68" s="488">
        <f t="shared" si="11"/>
        <v>102.37025948103793</v>
      </c>
      <c r="F68" s="488">
        <f t="shared" si="11"/>
        <v>94.329334787350049</v>
      </c>
      <c r="G68" s="488">
        <f t="shared" si="11"/>
        <v>113.98809523809523</v>
      </c>
      <c r="H68" s="489" t="str">
        <f t="shared" si="14"/>
        <v/>
      </c>
      <c r="I68" s="488" t="str">
        <f t="shared" si="12"/>
        <v/>
      </c>
      <c r="J68" s="488" t="str">
        <f t="shared" si="12"/>
        <v/>
      </c>
      <c r="K68" s="488" t="str">
        <f t="shared" si="12"/>
        <v/>
      </c>
      <c r="L68" s="488" t="e">
        <f t="shared" si="13"/>
        <v>#N/A</v>
      </c>
    </row>
    <row r="69" spans="1:12" ht="15" customHeight="1" x14ac:dyDescent="0.2">
      <c r="A69" s="490">
        <v>43344</v>
      </c>
      <c r="B69" s="487">
        <v>12444</v>
      </c>
      <c r="C69" s="487">
        <v>3396</v>
      </c>
      <c r="D69" s="487">
        <v>1598</v>
      </c>
      <c r="E69" s="488">
        <f t="shared" si="11"/>
        <v>103.49301397205588</v>
      </c>
      <c r="F69" s="488">
        <f t="shared" si="11"/>
        <v>92.584514721919291</v>
      </c>
      <c r="G69" s="488">
        <f t="shared" si="11"/>
        <v>118.89880952380953</v>
      </c>
      <c r="H69" s="489">
        <f t="shared" si="14"/>
        <v>43344</v>
      </c>
      <c r="I69" s="488">
        <f t="shared" si="12"/>
        <v>103.49301397205588</v>
      </c>
      <c r="J69" s="488">
        <f t="shared" si="12"/>
        <v>92.584514721919291</v>
      </c>
      <c r="K69" s="488">
        <f t="shared" si="12"/>
        <v>118.89880952380953</v>
      </c>
      <c r="L69" s="488" t="e">
        <f t="shared" si="13"/>
        <v>#N/A</v>
      </c>
    </row>
    <row r="70" spans="1:12" ht="15" customHeight="1" x14ac:dyDescent="0.2">
      <c r="A70" s="490" t="s">
        <v>474</v>
      </c>
      <c r="B70" s="487">
        <v>12274</v>
      </c>
      <c r="C70" s="487">
        <v>3309</v>
      </c>
      <c r="D70" s="487">
        <v>1554</v>
      </c>
      <c r="E70" s="488">
        <f t="shared" si="11"/>
        <v>102.0791749833666</v>
      </c>
      <c r="F70" s="488">
        <f t="shared" si="11"/>
        <v>90.212649945474382</v>
      </c>
      <c r="G70" s="488">
        <f t="shared" si="11"/>
        <v>115.625</v>
      </c>
      <c r="H70" s="489" t="str">
        <f t="shared" si="14"/>
        <v/>
      </c>
      <c r="I70" s="488" t="str">
        <f t="shared" si="12"/>
        <v/>
      </c>
      <c r="J70" s="488" t="str">
        <f t="shared" si="12"/>
        <v/>
      </c>
      <c r="K70" s="488" t="str">
        <f t="shared" si="12"/>
        <v/>
      </c>
      <c r="L70" s="488" t="e">
        <f t="shared" si="13"/>
        <v>#N/A</v>
      </c>
    </row>
    <row r="71" spans="1:12" ht="15" customHeight="1" x14ac:dyDescent="0.2">
      <c r="A71" s="490" t="s">
        <v>475</v>
      </c>
      <c r="B71" s="487">
        <v>12582</v>
      </c>
      <c r="C71" s="487">
        <v>3316</v>
      </c>
      <c r="D71" s="487">
        <v>1566</v>
      </c>
      <c r="E71" s="491">
        <f t="shared" ref="E71:G75" si="15">IF($A$51=37802,IF(COUNTBLANK(B$51:B$70)&gt;0,#N/A,IF(ISBLANK(B71)=FALSE,B71/B$51*100,#N/A)),IF(COUNTBLANK(B$51:B$75)&gt;0,#N/A,B71/B$51*100))</f>
        <v>104.64071856287424</v>
      </c>
      <c r="F71" s="491">
        <f t="shared" si="15"/>
        <v>90.403489640130857</v>
      </c>
      <c r="G71" s="491">
        <f t="shared" si="15"/>
        <v>116.51785714285714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12478</v>
      </c>
      <c r="C72" s="487">
        <v>3397</v>
      </c>
      <c r="D72" s="487">
        <v>1597</v>
      </c>
      <c r="E72" s="491">
        <f t="shared" si="15"/>
        <v>103.77578176979374</v>
      </c>
      <c r="F72" s="491">
        <f t="shared" si="15"/>
        <v>92.611777535441647</v>
      </c>
      <c r="G72" s="491">
        <f t="shared" si="15"/>
        <v>118.82440476190477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12697</v>
      </c>
      <c r="C73" s="487">
        <v>3250</v>
      </c>
      <c r="D73" s="487">
        <v>1628</v>
      </c>
      <c r="E73" s="491">
        <f t="shared" si="15"/>
        <v>105.59713905522288</v>
      </c>
      <c r="F73" s="491">
        <f t="shared" si="15"/>
        <v>88.604143947655402</v>
      </c>
      <c r="G73" s="491">
        <f t="shared" si="15"/>
        <v>121.13095238095238</v>
      </c>
      <c r="H73" s="492">
        <f>IF(A$51=37802,IF(ISERROR(L73)=TRUE,IF(ISBLANK(A73)=FALSE,IF(MONTH(A73)=MONTH(MAX(A$51:A$75)),A73,""),""),""),IF(ISERROR(L73)=TRUE,IF(MONTH(A73)=MONTH(MAX(A$51:A$75)),A73,""),""))</f>
        <v>43709</v>
      </c>
      <c r="I73" s="488">
        <f t="shared" si="12"/>
        <v>105.59713905522288</v>
      </c>
      <c r="J73" s="488">
        <f t="shared" si="12"/>
        <v>88.604143947655402</v>
      </c>
      <c r="K73" s="488">
        <f t="shared" si="12"/>
        <v>121.13095238095238</v>
      </c>
      <c r="L73" s="488" t="e">
        <f t="shared" si="13"/>
        <v>#N/A</v>
      </c>
    </row>
    <row r="74" spans="1:12" ht="15" customHeight="1" x14ac:dyDescent="0.2">
      <c r="A74" s="490" t="s">
        <v>477</v>
      </c>
      <c r="B74" s="487">
        <v>12612</v>
      </c>
      <c r="C74" s="487">
        <v>3246</v>
      </c>
      <c r="D74" s="487">
        <v>1622</v>
      </c>
      <c r="E74" s="491">
        <f t="shared" si="15"/>
        <v>104.89021956087825</v>
      </c>
      <c r="F74" s="491">
        <f t="shared" si="15"/>
        <v>88.495092693565979</v>
      </c>
      <c r="G74" s="491">
        <f t="shared" si="15"/>
        <v>120.68452380952381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12366</v>
      </c>
      <c r="C75" s="493">
        <v>3120</v>
      </c>
      <c r="D75" s="493">
        <v>1461</v>
      </c>
      <c r="E75" s="491">
        <f t="shared" si="15"/>
        <v>102.8443113772455</v>
      </c>
      <c r="F75" s="491">
        <f t="shared" si="15"/>
        <v>85.059978189749188</v>
      </c>
      <c r="G75" s="491">
        <f t="shared" si="15"/>
        <v>108.70535714285714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105.59713905522288</v>
      </c>
      <c r="J77" s="488">
        <f>IF(J75&lt;&gt;"",J75,IF(J74&lt;&gt;"",J74,IF(J73&lt;&gt;"",J73,IF(J72&lt;&gt;"",J72,IF(J71&lt;&gt;"",J71,IF(J70&lt;&gt;"",J70,""))))))</f>
        <v>88.604143947655402</v>
      </c>
      <c r="K77" s="488">
        <f>IF(K75&lt;&gt;"",K75,IF(K74&lt;&gt;"",K74,IF(K73&lt;&gt;"",K73,IF(K72&lt;&gt;"",K72,IF(K71&lt;&gt;"",K71,IF(K70&lt;&gt;"",K70,""))))))</f>
        <v>121.13095238095238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+5,6%</v>
      </c>
      <c r="J79" s="488" t="str">
        <f>"GeB - ausschließlich: "&amp;IF(J77&gt;100,"+","")&amp;TEXT(J77-100,"0,0")&amp;"%"</f>
        <v>GeB - ausschließlich: -11,4%</v>
      </c>
      <c r="K79" s="488" t="str">
        <f>"GeB - im Nebenjob: "&amp;IF(K77&gt;100,"+","")&amp;TEXT(K77-100,"0,0")&amp;"%"</f>
        <v>GeB - im Nebenjob: +21,1%</v>
      </c>
    </row>
    <row r="81" spans="9:9" ht="15" customHeight="1" x14ac:dyDescent="0.2">
      <c r="I81" s="488" t="str">
        <f>IF(ISERROR(HLOOKUP(1,I$78:K$79,2,FALSE)),"",HLOOKUP(1,I$78:K$79,2,FALSE))</f>
        <v>GeB - im Nebenjob: +21,1%</v>
      </c>
    </row>
    <row r="82" spans="9:9" ht="15" customHeight="1" x14ac:dyDescent="0.2">
      <c r="I82" s="488" t="str">
        <f>IF(ISERROR(HLOOKUP(2,I$78:K$79,2,FALSE)),"",HLOOKUP(2,I$78:K$79,2,FALSE))</f>
        <v>SvB: +5,6%</v>
      </c>
    </row>
    <row r="83" spans="9:9" ht="15" customHeight="1" x14ac:dyDescent="0.2">
      <c r="I83" s="488" t="str">
        <f>IF(ISERROR(HLOOKUP(3,I$78:K$79,2,FALSE)),"",HLOOKUP(3,I$78:K$79,2,FALSE))</f>
        <v>GeB - ausschließlich: -11,4%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12366</v>
      </c>
      <c r="E12" s="114">
        <v>12612</v>
      </c>
      <c r="F12" s="114">
        <v>12697</v>
      </c>
      <c r="G12" s="114">
        <v>12478</v>
      </c>
      <c r="H12" s="114">
        <v>12582</v>
      </c>
      <c r="I12" s="115">
        <v>-216</v>
      </c>
      <c r="J12" s="116">
        <v>-1.7167381974248928</v>
      </c>
      <c r="N12" s="117"/>
    </row>
    <row r="13" spans="1:15" s="110" customFormat="1" ht="13.5" customHeight="1" x14ac:dyDescent="0.2">
      <c r="A13" s="118" t="s">
        <v>105</v>
      </c>
      <c r="B13" s="119" t="s">
        <v>106</v>
      </c>
      <c r="C13" s="113">
        <v>43.562995309720201</v>
      </c>
      <c r="D13" s="114">
        <v>5387</v>
      </c>
      <c r="E13" s="114">
        <v>5578</v>
      </c>
      <c r="F13" s="114">
        <v>5662</v>
      </c>
      <c r="G13" s="114">
        <v>5595</v>
      </c>
      <c r="H13" s="114">
        <v>5583</v>
      </c>
      <c r="I13" s="115">
        <v>-196</v>
      </c>
      <c r="J13" s="116">
        <v>-3.510657352677772</v>
      </c>
    </row>
    <row r="14" spans="1:15" s="110" customFormat="1" ht="13.5" customHeight="1" x14ac:dyDescent="0.2">
      <c r="A14" s="120"/>
      <c r="B14" s="119" t="s">
        <v>107</v>
      </c>
      <c r="C14" s="113">
        <v>56.437004690279799</v>
      </c>
      <c r="D14" s="114">
        <v>6979</v>
      </c>
      <c r="E14" s="114">
        <v>7034</v>
      </c>
      <c r="F14" s="114">
        <v>7035</v>
      </c>
      <c r="G14" s="114">
        <v>6883</v>
      </c>
      <c r="H14" s="114">
        <v>6999</v>
      </c>
      <c r="I14" s="115">
        <v>-20</v>
      </c>
      <c r="J14" s="116">
        <v>-0.2857551078725532</v>
      </c>
    </row>
    <row r="15" spans="1:15" s="110" customFormat="1" ht="13.5" customHeight="1" x14ac:dyDescent="0.2">
      <c r="A15" s="118" t="s">
        <v>105</v>
      </c>
      <c r="B15" s="121" t="s">
        <v>108</v>
      </c>
      <c r="C15" s="113">
        <v>11.167717936276889</v>
      </c>
      <c r="D15" s="114">
        <v>1381</v>
      </c>
      <c r="E15" s="114">
        <v>1441</v>
      </c>
      <c r="F15" s="114">
        <v>1507</v>
      </c>
      <c r="G15" s="114">
        <v>1358</v>
      </c>
      <c r="H15" s="114">
        <v>1427</v>
      </c>
      <c r="I15" s="115">
        <v>-46</v>
      </c>
      <c r="J15" s="116">
        <v>-3.2235459004905396</v>
      </c>
    </row>
    <row r="16" spans="1:15" s="110" customFormat="1" ht="13.5" customHeight="1" x14ac:dyDescent="0.2">
      <c r="A16" s="118"/>
      <c r="B16" s="121" t="s">
        <v>109</v>
      </c>
      <c r="C16" s="113">
        <v>63.682678311499274</v>
      </c>
      <c r="D16" s="114">
        <v>7875</v>
      </c>
      <c r="E16" s="114">
        <v>8035</v>
      </c>
      <c r="F16" s="114">
        <v>8084</v>
      </c>
      <c r="G16" s="114">
        <v>8054</v>
      </c>
      <c r="H16" s="114">
        <v>8115</v>
      </c>
      <c r="I16" s="115">
        <v>-240</v>
      </c>
      <c r="J16" s="116">
        <v>-2.957486136783734</v>
      </c>
    </row>
    <row r="17" spans="1:10" s="110" customFormat="1" ht="13.5" customHeight="1" x14ac:dyDescent="0.2">
      <c r="A17" s="118"/>
      <c r="B17" s="121" t="s">
        <v>110</v>
      </c>
      <c r="C17" s="113">
        <v>23.799126637554586</v>
      </c>
      <c r="D17" s="114">
        <v>2943</v>
      </c>
      <c r="E17" s="114">
        <v>2976</v>
      </c>
      <c r="F17" s="114">
        <v>2953</v>
      </c>
      <c r="G17" s="114">
        <v>2914</v>
      </c>
      <c r="H17" s="114">
        <v>2891</v>
      </c>
      <c r="I17" s="115">
        <v>52</v>
      </c>
      <c r="J17" s="116">
        <v>1.7986855759252853</v>
      </c>
    </row>
    <row r="18" spans="1:10" s="110" customFormat="1" ht="13.5" customHeight="1" x14ac:dyDescent="0.2">
      <c r="A18" s="120"/>
      <c r="B18" s="121" t="s">
        <v>111</v>
      </c>
      <c r="C18" s="113">
        <v>1.3504771146692545</v>
      </c>
      <c r="D18" s="114">
        <v>167</v>
      </c>
      <c r="E18" s="114">
        <v>160</v>
      </c>
      <c r="F18" s="114">
        <v>153</v>
      </c>
      <c r="G18" s="114">
        <v>152</v>
      </c>
      <c r="H18" s="114">
        <v>149</v>
      </c>
      <c r="I18" s="115">
        <v>18</v>
      </c>
      <c r="J18" s="116">
        <v>12.080536912751677</v>
      </c>
    </row>
    <row r="19" spans="1:10" s="110" customFormat="1" ht="13.5" customHeight="1" x14ac:dyDescent="0.2">
      <c r="A19" s="120"/>
      <c r="B19" s="121" t="s">
        <v>112</v>
      </c>
      <c r="C19" s="113">
        <v>0.38007439754164646</v>
      </c>
      <c r="D19" s="114">
        <v>47</v>
      </c>
      <c r="E19" s="114">
        <v>41</v>
      </c>
      <c r="F19" s="114">
        <v>35</v>
      </c>
      <c r="G19" s="114">
        <v>33</v>
      </c>
      <c r="H19" s="114">
        <v>32</v>
      </c>
      <c r="I19" s="115">
        <v>15</v>
      </c>
      <c r="J19" s="116">
        <v>46.875</v>
      </c>
    </row>
    <row r="20" spans="1:10" s="110" customFormat="1" ht="13.5" customHeight="1" x14ac:dyDescent="0.2">
      <c r="A20" s="118" t="s">
        <v>113</v>
      </c>
      <c r="B20" s="122" t="s">
        <v>114</v>
      </c>
      <c r="C20" s="113">
        <v>61.572052401746724</v>
      </c>
      <c r="D20" s="114">
        <v>7614</v>
      </c>
      <c r="E20" s="114">
        <v>7815</v>
      </c>
      <c r="F20" s="114">
        <v>7895</v>
      </c>
      <c r="G20" s="114">
        <v>7728</v>
      </c>
      <c r="H20" s="114">
        <v>7779</v>
      </c>
      <c r="I20" s="115">
        <v>-165</v>
      </c>
      <c r="J20" s="116">
        <v>-2.1210952564596992</v>
      </c>
    </row>
    <row r="21" spans="1:10" s="110" customFormat="1" ht="13.5" customHeight="1" x14ac:dyDescent="0.2">
      <c r="A21" s="120"/>
      <c r="B21" s="122" t="s">
        <v>115</v>
      </c>
      <c r="C21" s="113">
        <v>38.427947598253276</v>
      </c>
      <c r="D21" s="114">
        <v>4752</v>
      </c>
      <c r="E21" s="114">
        <v>4797</v>
      </c>
      <c r="F21" s="114">
        <v>4802</v>
      </c>
      <c r="G21" s="114">
        <v>4750</v>
      </c>
      <c r="H21" s="114">
        <v>4803</v>
      </c>
      <c r="I21" s="115">
        <v>-51</v>
      </c>
      <c r="J21" s="116">
        <v>-1.0618363522798251</v>
      </c>
    </row>
    <row r="22" spans="1:10" s="110" customFormat="1" ht="13.5" customHeight="1" x14ac:dyDescent="0.2">
      <c r="A22" s="118" t="s">
        <v>113</v>
      </c>
      <c r="B22" s="122" t="s">
        <v>116</v>
      </c>
      <c r="C22" s="113">
        <v>93.708555717289343</v>
      </c>
      <c r="D22" s="114">
        <v>11588</v>
      </c>
      <c r="E22" s="114">
        <v>11750</v>
      </c>
      <c r="F22" s="114">
        <v>11820</v>
      </c>
      <c r="G22" s="114">
        <v>11627</v>
      </c>
      <c r="H22" s="114">
        <v>11755</v>
      </c>
      <c r="I22" s="115">
        <v>-167</v>
      </c>
      <c r="J22" s="116">
        <v>-1.420672054444917</v>
      </c>
    </row>
    <row r="23" spans="1:10" s="110" customFormat="1" ht="13.5" customHeight="1" x14ac:dyDescent="0.2">
      <c r="A23" s="123"/>
      <c r="B23" s="124" t="s">
        <v>117</v>
      </c>
      <c r="C23" s="125">
        <v>6.2752709040918644</v>
      </c>
      <c r="D23" s="114">
        <v>776</v>
      </c>
      <c r="E23" s="114">
        <v>859</v>
      </c>
      <c r="F23" s="114">
        <v>871</v>
      </c>
      <c r="G23" s="114">
        <v>844</v>
      </c>
      <c r="H23" s="114">
        <v>821</v>
      </c>
      <c r="I23" s="115">
        <v>-45</v>
      </c>
      <c r="J23" s="116">
        <v>-5.4811205846528628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4581</v>
      </c>
      <c r="E26" s="114">
        <v>4868</v>
      </c>
      <c r="F26" s="114">
        <v>4878</v>
      </c>
      <c r="G26" s="114">
        <v>4994</v>
      </c>
      <c r="H26" s="140">
        <v>4882</v>
      </c>
      <c r="I26" s="115">
        <v>-301</v>
      </c>
      <c r="J26" s="116">
        <v>-6.1655059401884476</v>
      </c>
    </row>
    <row r="27" spans="1:10" s="110" customFormat="1" ht="13.5" customHeight="1" x14ac:dyDescent="0.2">
      <c r="A27" s="118" t="s">
        <v>105</v>
      </c>
      <c r="B27" s="119" t="s">
        <v>106</v>
      </c>
      <c r="C27" s="113">
        <v>37.328094302554028</v>
      </c>
      <c r="D27" s="115">
        <v>1710</v>
      </c>
      <c r="E27" s="114">
        <v>1832</v>
      </c>
      <c r="F27" s="114">
        <v>1852</v>
      </c>
      <c r="G27" s="114">
        <v>1894</v>
      </c>
      <c r="H27" s="140">
        <v>1814</v>
      </c>
      <c r="I27" s="115">
        <v>-104</v>
      </c>
      <c r="J27" s="116">
        <v>-5.7331863285556777</v>
      </c>
    </row>
    <row r="28" spans="1:10" s="110" customFormat="1" ht="13.5" customHeight="1" x14ac:dyDescent="0.2">
      <c r="A28" s="120"/>
      <c r="B28" s="119" t="s">
        <v>107</v>
      </c>
      <c r="C28" s="113">
        <v>62.671905697445972</v>
      </c>
      <c r="D28" s="115">
        <v>2871</v>
      </c>
      <c r="E28" s="114">
        <v>3036</v>
      </c>
      <c r="F28" s="114">
        <v>3026</v>
      </c>
      <c r="G28" s="114">
        <v>3100</v>
      </c>
      <c r="H28" s="140">
        <v>3068</v>
      </c>
      <c r="I28" s="115">
        <v>-197</v>
      </c>
      <c r="J28" s="116">
        <v>-6.4211212516297262</v>
      </c>
    </row>
    <row r="29" spans="1:10" s="110" customFormat="1" ht="13.5" customHeight="1" x14ac:dyDescent="0.2">
      <c r="A29" s="118" t="s">
        <v>105</v>
      </c>
      <c r="B29" s="121" t="s">
        <v>108</v>
      </c>
      <c r="C29" s="113">
        <v>12.355380921196245</v>
      </c>
      <c r="D29" s="115">
        <v>566</v>
      </c>
      <c r="E29" s="114">
        <v>596</v>
      </c>
      <c r="F29" s="114">
        <v>597</v>
      </c>
      <c r="G29" s="114">
        <v>653</v>
      </c>
      <c r="H29" s="140">
        <v>620</v>
      </c>
      <c r="I29" s="115">
        <v>-54</v>
      </c>
      <c r="J29" s="116">
        <v>-8.7096774193548381</v>
      </c>
    </row>
    <row r="30" spans="1:10" s="110" customFormat="1" ht="13.5" customHeight="1" x14ac:dyDescent="0.2">
      <c r="A30" s="118"/>
      <c r="B30" s="121" t="s">
        <v>109</v>
      </c>
      <c r="C30" s="113">
        <v>42.960052390307794</v>
      </c>
      <c r="D30" s="115">
        <v>1968</v>
      </c>
      <c r="E30" s="114">
        <v>2166</v>
      </c>
      <c r="F30" s="114">
        <v>2183</v>
      </c>
      <c r="G30" s="114">
        <v>2220</v>
      </c>
      <c r="H30" s="140">
        <v>2170</v>
      </c>
      <c r="I30" s="115">
        <v>-202</v>
      </c>
      <c r="J30" s="116">
        <v>-9.3087557603686637</v>
      </c>
    </row>
    <row r="31" spans="1:10" s="110" customFormat="1" ht="13.5" customHeight="1" x14ac:dyDescent="0.2">
      <c r="A31" s="118"/>
      <c r="B31" s="121" t="s">
        <v>110</v>
      </c>
      <c r="C31" s="113">
        <v>25.387469984719495</v>
      </c>
      <c r="D31" s="115">
        <v>1163</v>
      </c>
      <c r="E31" s="114">
        <v>1215</v>
      </c>
      <c r="F31" s="114">
        <v>1213</v>
      </c>
      <c r="G31" s="114">
        <v>1261</v>
      </c>
      <c r="H31" s="140">
        <v>1249</v>
      </c>
      <c r="I31" s="115">
        <v>-86</v>
      </c>
      <c r="J31" s="116">
        <v>-6.8855084067253802</v>
      </c>
    </row>
    <row r="32" spans="1:10" s="110" customFormat="1" ht="13.5" customHeight="1" x14ac:dyDescent="0.2">
      <c r="A32" s="120"/>
      <c r="B32" s="121" t="s">
        <v>111</v>
      </c>
      <c r="C32" s="113">
        <v>19.297096703776468</v>
      </c>
      <c r="D32" s="115">
        <v>884</v>
      </c>
      <c r="E32" s="114">
        <v>891</v>
      </c>
      <c r="F32" s="114">
        <v>885</v>
      </c>
      <c r="G32" s="114">
        <v>860</v>
      </c>
      <c r="H32" s="140">
        <v>843</v>
      </c>
      <c r="I32" s="115">
        <v>41</v>
      </c>
      <c r="J32" s="116">
        <v>4.8635824436536179</v>
      </c>
    </row>
    <row r="33" spans="1:10" s="110" customFormat="1" ht="13.5" customHeight="1" x14ac:dyDescent="0.2">
      <c r="A33" s="120"/>
      <c r="B33" s="121" t="s">
        <v>112</v>
      </c>
      <c r="C33" s="113">
        <v>2.5758567998253659</v>
      </c>
      <c r="D33" s="115">
        <v>118</v>
      </c>
      <c r="E33" s="114">
        <v>114</v>
      </c>
      <c r="F33" s="114">
        <v>116</v>
      </c>
      <c r="G33" s="114">
        <v>83</v>
      </c>
      <c r="H33" s="140">
        <v>78</v>
      </c>
      <c r="I33" s="115">
        <v>40</v>
      </c>
      <c r="J33" s="116">
        <v>51.282051282051285</v>
      </c>
    </row>
    <row r="34" spans="1:10" s="110" customFormat="1" ht="13.5" customHeight="1" x14ac:dyDescent="0.2">
      <c r="A34" s="118" t="s">
        <v>113</v>
      </c>
      <c r="B34" s="122" t="s">
        <v>116</v>
      </c>
      <c r="C34" s="113">
        <v>95.13206723422833</v>
      </c>
      <c r="D34" s="115">
        <v>4358</v>
      </c>
      <c r="E34" s="114">
        <v>4566</v>
      </c>
      <c r="F34" s="114">
        <v>4569</v>
      </c>
      <c r="G34" s="114">
        <v>4662</v>
      </c>
      <c r="H34" s="140">
        <v>4571</v>
      </c>
      <c r="I34" s="115">
        <v>-213</v>
      </c>
      <c r="J34" s="116">
        <v>-4.6598118573616274</v>
      </c>
    </row>
    <row r="35" spans="1:10" s="110" customFormat="1" ht="13.5" customHeight="1" x14ac:dyDescent="0.2">
      <c r="A35" s="118"/>
      <c r="B35" s="119" t="s">
        <v>117</v>
      </c>
      <c r="C35" s="113">
        <v>4.6932984064614711</v>
      </c>
      <c r="D35" s="115">
        <v>215</v>
      </c>
      <c r="E35" s="114">
        <v>293</v>
      </c>
      <c r="F35" s="114">
        <v>300</v>
      </c>
      <c r="G35" s="114">
        <v>322</v>
      </c>
      <c r="H35" s="140">
        <v>301</v>
      </c>
      <c r="I35" s="115">
        <v>-86</v>
      </c>
      <c r="J35" s="116">
        <v>-28.571428571428573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3120</v>
      </c>
      <c r="E37" s="114">
        <v>3246</v>
      </c>
      <c r="F37" s="114">
        <v>3250</v>
      </c>
      <c r="G37" s="114">
        <v>3397</v>
      </c>
      <c r="H37" s="140">
        <v>3316</v>
      </c>
      <c r="I37" s="115">
        <v>-196</v>
      </c>
      <c r="J37" s="116">
        <v>-5.9107358262967429</v>
      </c>
    </row>
    <row r="38" spans="1:10" s="110" customFormat="1" ht="13.5" customHeight="1" x14ac:dyDescent="0.2">
      <c r="A38" s="118" t="s">
        <v>105</v>
      </c>
      <c r="B38" s="119" t="s">
        <v>106</v>
      </c>
      <c r="C38" s="113">
        <v>34.679487179487182</v>
      </c>
      <c r="D38" s="115">
        <v>1082</v>
      </c>
      <c r="E38" s="114">
        <v>1101</v>
      </c>
      <c r="F38" s="114">
        <v>1104</v>
      </c>
      <c r="G38" s="114">
        <v>1157</v>
      </c>
      <c r="H38" s="140">
        <v>1109</v>
      </c>
      <c r="I38" s="115">
        <v>-27</v>
      </c>
      <c r="J38" s="116">
        <v>-2.4346257889990981</v>
      </c>
    </row>
    <row r="39" spans="1:10" s="110" customFormat="1" ht="13.5" customHeight="1" x14ac:dyDescent="0.2">
      <c r="A39" s="120"/>
      <c r="B39" s="119" t="s">
        <v>107</v>
      </c>
      <c r="C39" s="113">
        <v>65.320512820512818</v>
      </c>
      <c r="D39" s="115">
        <v>2038</v>
      </c>
      <c r="E39" s="114">
        <v>2145</v>
      </c>
      <c r="F39" s="114">
        <v>2146</v>
      </c>
      <c r="G39" s="114">
        <v>2240</v>
      </c>
      <c r="H39" s="140">
        <v>2207</v>
      </c>
      <c r="I39" s="115">
        <v>-169</v>
      </c>
      <c r="J39" s="116">
        <v>-7.6574535568645219</v>
      </c>
    </row>
    <row r="40" spans="1:10" s="110" customFormat="1" ht="13.5" customHeight="1" x14ac:dyDescent="0.2">
      <c r="A40" s="118" t="s">
        <v>105</v>
      </c>
      <c r="B40" s="121" t="s">
        <v>108</v>
      </c>
      <c r="C40" s="113">
        <v>13.493589743589743</v>
      </c>
      <c r="D40" s="115">
        <v>421</v>
      </c>
      <c r="E40" s="114">
        <v>427</v>
      </c>
      <c r="F40" s="114">
        <v>429</v>
      </c>
      <c r="G40" s="114">
        <v>491</v>
      </c>
      <c r="H40" s="140">
        <v>455</v>
      </c>
      <c r="I40" s="115">
        <v>-34</v>
      </c>
      <c r="J40" s="116">
        <v>-7.4725274725274726</v>
      </c>
    </row>
    <row r="41" spans="1:10" s="110" customFormat="1" ht="13.5" customHeight="1" x14ac:dyDescent="0.2">
      <c r="A41" s="118"/>
      <c r="B41" s="121" t="s">
        <v>109</v>
      </c>
      <c r="C41" s="113">
        <v>31.442307692307693</v>
      </c>
      <c r="D41" s="115">
        <v>981</v>
      </c>
      <c r="E41" s="114">
        <v>1060</v>
      </c>
      <c r="F41" s="114">
        <v>1072</v>
      </c>
      <c r="G41" s="114">
        <v>1129</v>
      </c>
      <c r="H41" s="140">
        <v>1113</v>
      </c>
      <c r="I41" s="115">
        <v>-132</v>
      </c>
      <c r="J41" s="116">
        <v>-11.859838274932615</v>
      </c>
    </row>
    <row r="42" spans="1:10" s="110" customFormat="1" ht="13.5" customHeight="1" x14ac:dyDescent="0.2">
      <c r="A42" s="118"/>
      <c r="B42" s="121" t="s">
        <v>110</v>
      </c>
      <c r="C42" s="113">
        <v>27.660256410256409</v>
      </c>
      <c r="D42" s="115">
        <v>863</v>
      </c>
      <c r="E42" s="114">
        <v>896</v>
      </c>
      <c r="F42" s="114">
        <v>892</v>
      </c>
      <c r="G42" s="114">
        <v>943</v>
      </c>
      <c r="H42" s="140">
        <v>926</v>
      </c>
      <c r="I42" s="115">
        <v>-63</v>
      </c>
      <c r="J42" s="116">
        <v>-6.8034557235421165</v>
      </c>
    </row>
    <row r="43" spans="1:10" s="110" customFormat="1" ht="13.5" customHeight="1" x14ac:dyDescent="0.2">
      <c r="A43" s="120"/>
      <c r="B43" s="121" t="s">
        <v>111</v>
      </c>
      <c r="C43" s="113">
        <v>27.403846153846153</v>
      </c>
      <c r="D43" s="115">
        <v>855</v>
      </c>
      <c r="E43" s="114">
        <v>863</v>
      </c>
      <c r="F43" s="114">
        <v>857</v>
      </c>
      <c r="G43" s="114">
        <v>834</v>
      </c>
      <c r="H43" s="140">
        <v>822</v>
      </c>
      <c r="I43" s="115">
        <v>33</v>
      </c>
      <c r="J43" s="116">
        <v>4.0145985401459852</v>
      </c>
    </row>
    <row r="44" spans="1:10" s="110" customFormat="1" ht="13.5" customHeight="1" x14ac:dyDescent="0.2">
      <c r="A44" s="120"/>
      <c r="B44" s="121" t="s">
        <v>112</v>
      </c>
      <c r="C44" s="113">
        <v>3.4935897435897436</v>
      </c>
      <c r="D44" s="115">
        <v>109</v>
      </c>
      <c r="E44" s="114">
        <v>105</v>
      </c>
      <c r="F44" s="114">
        <v>110</v>
      </c>
      <c r="G44" s="114">
        <v>78</v>
      </c>
      <c r="H44" s="140">
        <v>74</v>
      </c>
      <c r="I44" s="115">
        <v>35</v>
      </c>
      <c r="J44" s="116">
        <v>47.297297297297298</v>
      </c>
    </row>
    <row r="45" spans="1:10" s="110" customFormat="1" ht="13.5" customHeight="1" x14ac:dyDescent="0.2">
      <c r="A45" s="118" t="s">
        <v>113</v>
      </c>
      <c r="B45" s="122" t="s">
        <v>116</v>
      </c>
      <c r="C45" s="113">
        <v>95.032051282051285</v>
      </c>
      <c r="D45" s="115">
        <v>2965</v>
      </c>
      <c r="E45" s="114">
        <v>3057</v>
      </c>
      <c r="F45" s="114">
        <v>3054</v>
      </c>
      <c r="G45" s="114">
        <v>3189</v>
      </c>
      <c r="H45" s="140">
        <v>3124</v>
      </c>
      <c r="I45" s="115">
        <v>-159</v>
      </c>
      <c r="J45" s="116">
        <v>-5.0896286811779765</v>
      </c>
    </row>
    <row r="46" spans="1:10" s="110" customFormat="1" ht="13.5" customHeight="1" x14ac:dyDescent="0.2">
      <c r="A46" s="118"/>
      <c r="B46" s="119" t="s">
        <v>117</v>
      </c>
      <c r="C46" s="113">
        <v>4.7115384615384617</v>
      </c>
      <c r="D46" s="115">
        <v>147</v>
      </c>
      <c r="E46" s="114">
        <v>180</v>
      </c>
      <c r="F46" s="114">
        <v>187</v>
      </c>
      <c r="G46" s="114">
        <v>198</v>
      </c>
      <c r="H46" s="140">
        <v>182</v>
      </c>
      <c r="I46" s="115">
        <v>-35</v>
      </c>
      <c r="J46" s="116">
        <v>-19.23076923076923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1461</v>
      </c>
      <c r="E48" s="114">
        <v>1622</v>
      </c>
      <c r="F48" s="114">
        <v>1628</v>
      </c>
      <c r="G48" s="114">
        <v>1597</v>
      </c>
      <c r="H48" s="140">
        <v>1566</v>
      </c>
      <c r="I48" s="115">
        <v>-105</v>
      </c>
      <c r="J48" s="116">
        <v>-6.7049808429118771</v>
      </c>
    </row>
    <row r="49" spans="1:12" s="110" customFormat="1" ht="13.5" customHeight="1" x14ac:dyDescent="0.2">
      <c r="A49" s="118" t="s">
        <v>105</v>
      </c>
      <c r="B49" s="119" t="s">
        <v>106</v>
      </c>
      <c r="C49" s="113">
        <v>42.984257357973988</v>
      </c>
      <c r="D49" s="115">
        <v>628</v>
      </c>
      <c r="E49" s="114">
        <v>731</v>
      </c>
      <c r="F49" s="114">
        <v>748</v>
      </c>
      <c r="G49" s="114">
        <v>737</v>
      </c>
      <c r="H49" s="140">
        <v>705</v>
      </c>
      <c r="I49" s="115">
        <v>-77</v>
      </c>
      <c r="J49" s="116">
        <v>-10.921985815602836</v>
      </c>
    </row>
    <row r="50" spans="1:12" s="110" customFormat="1" ht="13.5" customHeight="1" x14ac:dyDescent="0.2">
      <c r="A50" s="120"/>
      <c r="B50" s="119" t="s">
        <v>107</v>
      </c>
      <c r="C50" s="113">
        <v>57.015742642026012</v>
      </c>
      <c r="D50" s="115">
        <v>833</v>
      </c>
      <c r="E50" s="114">
        <v>891</v>
      </c>
      <c r="F50" s="114">
        <v>880</v>
      </c>
      <c r="G50" s="114">
        <v>860</v>
      </c>
      <c r="H50" s="140">
        <v>861</v>
      </c>
      <c r="I50" s="115">
        <v>-28</v>
      </c>
      <c r="J50" s="116">
        <v>-3.2520325203252032</v>
      </c>
    </row>
    <row r="51" spans="1:12" s="110" customFormat="1" ht="13.5" customHeight="1" x14ac:dyDescent="0.2">
      <c r="A51" s="118" t="s">
        <v>105</v>
      </c>
      <c r="B51" s="121" t="s">
        <v>108</v>
      </c>
      <c r="C51" s="113">
        <v>9.9247091033538677</v>
      </c>
      <c r="D51" s="115">
        <v>145</v>
      </c>
      <c r="E51" s="114">
        <v>169</v>
      </c>
      <c r="F51" s="114">
        <v>168</v>
      </c>
      <c r="G51" s="114">
        <v>162</v>
      </c>
      <c r="H51" s="140">
        <v>165</v>
      </c>
      <c r="I51" s="115">
        <v>-20</v>
      </c>
      <c r="J51" s="116">
        <v>-12.121212121212121</v>
      </c>
    </row>
    <row r="52" spans="1:12" s="110" customFormat="1" ht="13.5" customHeight="1" x14ac:dyDescent="0.2">
      <c r="A52" s="118"/>
      <c r="B52" s="121" t="s">
        <v>109</v>
      </c>
      <c r="C52" s="113">
        <v>67.5564681724846</v>
      </c>
      <c r="D52" s="115">
        <v>987</v>
      </c>
      <c r="E52" s="114">
        <v>1106</v>
      </c>
      <c r="F52" s="114">
        <v>1111</v>
      </c>
      <c r="G52" s="114">
        <v>1091</v>
      </c>
      <c r="H52" s="140">
        <v>1057</v>
      </c>
      <c r="I52" s="115">
        <v>-70</v>
      </c>
      <c r="J52" s="116">
        <v>-6.6225165562913908</v>
      </c>
    </row>
    <row r="53" spans="1:12" s="110" customFormat="1" ht="13.5" customHeight="1" x14ac:dyDescent="0.2">
      <c r="A53" s="118"/>
      <c r="B53" s="121" t="s">
        <v>110</v>
      </c>
      <c r="C53" s="113">
        <v>20.533880903490761</v>
      </c>
      <c r="D53" s="115">
        <v>300</v>
      </c>
      <c r="E53" s="114">
        <v>319</v>
      </c>
      <c r="F53" s="114">
        <v>321</v>
      </c>
      <c r="G53" s="114">
        <v>318</v>
      </c>
      <c r="H53" s="140">
        <v>323</v>
      </c>
      <c r="I53" s="115">
        <v>-23</v>
      </c>
      <c r="J53" s="116">
        <v>-7.1207430340557272</v>
      </c>
    </row>
    <row r="54" spans="1:12" s="110" customFormat="1" ht="13.5" customHeight="1" x14ac:dyDescent="0.2">
      <c r="A54" s="120"/>
      <c r="B54" s="121" t="s">
        <v>111</v>
      </c>
      <c r="C54" s="113">
        <v>1.9849418206707734</v>
      </c>
      <c r="D54" s="115">
        <v>29</v>
      </c>
      <c r="E54" s="114">
        <v>28</v>
      </c>
      <c r="F54" s="114">
        <v>28</v>
      </c>
      <c r="G54" s="114">
        <v>26</v>
      </c>
      <c r="H54" s="140">
        <v>21</v>
      </c>
      <c r="I54" s="115">
        <v>8</v>
      </c>
      <c r="J54" s="116">
        <v>38.095238095238095</v>
      </c>
    </row>
    <row r="55" spans="1:12" s="110" customFormat="1" ht="13.5" customHeight="1" x14ac:dyDescent="0.2">
      <c r="A55" s="120"/>
      <c r="B55" s="121" t="s">
        <v>112</v>
      </c>
      <c r="C55" s="113">
        <v>0.61601642710472282</v>
      </c>
      <c r="D55" s="115">
        <v>9</v>
      </c>
      <c r="E55" s="114">
        <v>9</v>
      </c>
      <c r="F55" s="114">
        <v>6</v>
      </c>
      <c r="G55" s="114">
        <v>5</v>
      </c>
      <c r="H55" s="140">
        <v>4</v>
      </c>
      <c r="I55" s="115">
        <v>5</v>
      </c>
      <c r="J55" s="116">
        <v>125</v>
      </c>
    </row>
    <row r="56" spans="1:12" s="110" customFormat="1" ht="13.5" customHeight="1" x14ac:dyDescent="0.2">
      <c r="A56" s="118" t="s">
        <v>113</v>
      </c>
      <c r="B56" s="122" t="s">
        <v>116</v>
      </c>
      <c r="C56" s="113">
        <v>95.345653661875431</v>
      </c>
      <c r="D56" s="115">
        <v>1393</v>
      </c>
      <c r="E56" s="114">
        <v>1509</v>
      </c>
      <c r="F56" s="114">
        <v>1515</v>
      </c>
      <c r="G56" s="114">
        <v>1473</v>
      </c>
      <c r="H56" s="140">
        <v>1447</v>
      </c>
      <c r="I56" s="115">
        <v>-54</v>
      </c>
      <c r="J56" s="116">
        <v>-3.731859018659295</v>
      </c>
    </row>
    <row r="57" spans="1:12" s="110" customFormat="1" ht="13.5" customHeight="1" x14ac:dyDescent="0.2">
      <c r="A57" s="142"/>
      <c r="B57" s="124" t="s">
        <v>117</v>
      </c>
      <c r="C57" s="125">
        <v>4.6543463381245722</v>
      </c>
      <c r="D57" s="143">
        <v>68</v>
      </c>
      <c r="E57" s="144">
        <v>113</v>
      </c>
      <c r="F57" s="144">
        <v>113</v>
      </c>
      <c r="G57" s="144">
        <v>124</v>
      </c>
      <c r="H57" s="145">
        <v>119</v>
      </c>
      <c r="I57" s="143">
        <v>-51</v>
      </c>
      <c r="J57" s="146">
        <v>-42.857142857142854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12366</v>
      </c>
      <c r="E12" s="236">
        <v>12612</v>
      </c>
      <c r="F12" s="114">
        <v>12697</v>
      </c>
      <c r="G12" s="114">
        <v>12478</v>
      </c>
      <c r="H12" s="140">
        <v>12582</v>
      </c>
      <c r="I12" s="115">
        <v>-216</v>
      </c>
      <c r="J12" s="116">
        <v>-1.7167381974248928</v>
      </c>
    </row>
    <row r="13" spans="1:15" s="110" customFormat="1" ht="12" customHeight="1" x14ac:dyDescent="0.2">
      <c r="A13" s="118" t="s">
        <v>105</v>
      </c>
      <c r="B13" s="119" t="s">
        <v>106</v>
      </c>
      <c r="C13" s="113">
        <v>43.562995309720201</v>
      </c>
      <c r="D13" s="115">
        <v>5387</v>
      </c>
      <c r="E13" s="114">
        <v>5578</v>
      </c>
      <c r="F13" s="114">
        <v>5662</v>
      </c>
      <c r="G13" s="114">
        <v>5595</v>
      </c>
      <c r="H13" s="140">
        <v>5583</v>
      </c>
      <c r="I13" s="115">
        <v>-196</v>
      </c>
      <c r="J13" s="116">
        <v>-3.510657352677772</v>
      </c>
    </row>
    <row r="14" spans="1:15" s="110" customFormat="1" ht="12" customHeight="1" x14ac:dyDescent="0.2">
      <c r="A14" s="118"/>
      <c r="B14" s="119" t="s">
        <v>107</v>
      </c>
      <c r="C14" s="113">
        <v>56.437004690279799</v>
      </c>
      <c r="D14" s="115">
        <v>6979</v>
      </c>
      <c r="E14" s="114">
        <v>7034</v>
      </c>
      <c r="F14" s="114">
        <v>7035</v>
      </c>
      <c r="G14" s="114">
        <v>6883</v>
      </c>
      <c r="H14" s="140">
        <v>6999</v>
      </c>
      <c r="I14" s="115">
        <v>-20</v>
      </c>
      <c r="J14" s="116">
        <v>-0.2857551078725532</v>
      </c>
    </row>
    <row r="15" spans="1:15" s="110" customFormat="1" ht="12" customHeight="1" x14ac:dyDescent="0.2">
      <c r="A15" s="118" t="s">
        <v>105</v>
      </c>
      <c r="B15" s="121" t="s">
        <v>108</v>
      </c>
      <c r="C15" s="113">
        <v>11.167717936276889</v>
      </c>
      <c r="D15" s="115">
        <v>1381</v>
      </c>
      <c r="E15" s="114">
        <v>1441</v>
      </c>
      <c r="F15" s="114">
        <v>1507</v>
      </c>
      <c r="G15" s="114">
        <v>1358</v>
      </c>
      <c r="H15" s="140">
        <v>1427</v>
      </c>
      <c r="I15" s="115">
        <v>-46</v>
      </c>
      <c r="J15" s="116">
        <v>-3.2235459004905396</v>
      </c>
    </row>
    <row r="16" spans="1:15" s="110" customFormat="1" ht="12" customHeight="1" x14ac:dyDescent="0.2">
      <c r="A16" s="118"/>
      <c r="B16" s="121" t="s">
        <v>109</v>
      </c>
      <c r="C16" s="113">
        <v>63.682678311499274</v>
      </c>
      <c r="D16" s="115">
        <v>7875</v>
      </c>
      <c r="E16" s="114">
        <v>8035</v>
      </c>
      <c r="F16" s="114">
        <v>8084</v>
      </c>
      <c r="G16" s="114">
        <v>8054</v>
      </c>
      <c r="H16" s="140">
        <v>8115</v>
      </c>
      <c r="I16" s="115">
        <v>-240</v>
      </c>
      <c r="J16" s="116">
        <v>-2.957486136783734</v>
      </c>
    </row>
    <row r="17" spans="1:10" s="110" customFormat="1" ht="12" customHeight="1" x14ac:dyDescent="0.2">
      <c r="A17" s="118"/>
      <c r="B17" s="121" t="s">
        <v>110</v>
      </c>
      <c r="C17" s="113">
        <v>23.799126637554586</v>
      </c>
      <c r="D17" s="115">
        <v>2943</v>
      </c>
      <c r="E17" s="114">
        <v>2976</v>
      </c>
      <c r="F17" s="114">
        <v>2953</v>
      </c>
      <c r="G17" s="114">
        <v>2914</v>
      </c>
      <c r="H17" s="140">
        <v>2891</v>
      </c>
      <c r="I17" s="115">
        <v>52</v>
      </c>
      <c r="J17" s="116">
        <v>1.7986855759252853</v>
      </c>
    </row>
    <row r="18" spans="1:10" s="110" customFormat="1" ht="12" customHeight="1" x14ac:dyDescent="0.2">
      <c r="A18" s="120"/>
      <c r="B18" s="121" t="s">
        <v>111</v>
      </c>
      <c r="C18" s="113">
        <v>1.3504771146692545</v>
      </c>
      <c r="D18" s="115">
        <v>167</v>
      </c>
      <c r="E18" s="114">
        <v>160</v>
      </c>
      <c r="F18" s="114">
        <v>153</v>
      </c>
      <c r="G18" s="114">
        <v>152</v>
      </c>
      <c r="H18" s="140">
        <v>149</v>
      </c>
      <c r="I18" s="115">
        <v>18</v>
      </c>
      <c r="J18" s="116">
        <v>12.080536912751677</v>
      </c>
    </row>
    <row r="19" spans="1:10" s="110" customFormat="1" ht="12" customHeight="1" x14ac:dyDescent="0.2">
      <c r="A19" s="120"/>
      <c r="B19" s="121" t="s">
        <v>112</v>
      </c>
      <c r="C19" s="113">
        <v>0.38007439754164646</v>
      </c>
      <c r="D19" s="115">
        <v>47</v>
      </c>
      <c r="E19" s="114">
        <v>41</v>
      </c>
      <c r="F19" s="114">
        <v>35</v>
      </c>
      <c r="G19" s="114">
        <v>33</v>
      </c>
      <c r="H19" s="140">
        <v>32</v>
      </c>
      <c r="I19" s="115">
        <v>15</v>
      </c>
      <c r="J19" s="116">
        <v>46.875</v>
      </c>
    </row>
    <row r="20" spans="1:10" s="110" customFormat="1" ht="12" customHeight="1" x14ac:dyDescent="0.2">
      <c r="A20" s="118" t="s">
        <v>113</v>
      </c>
      <c r="B20" s="119" t="s">
        <v>181</v>
      </c>
      <c r="C20" s="113">
        <v>61.572052401746724</v>
      </c>
      <c r="D20" s="115">
        <v>7614</v>
      </c>
      <c r="E20" s="114">
        <v>7815</v>
      </c>
      <c r="F20" s="114">
        <v>7895</v>
      </c>
      <c r="G20" s="114">
        <v>7728</v>
      </c>
      <c r="H20" s="140">
        <v>7779</v>
      </c>
      <c r="I20" s="115">
        <v>-165</v>
      </c>
      <c r="J20" s="116">
        <v>-2.1210952564596992</v>
      </c>
    </row>
    <row r="21" spans="1:10" s="110" customFormat="1" ht="12" customHeight="1" x14ac:dyDescent="0.2">
      <c r="A21" s="118"/>
      <c r="B21" s="119" t="s">
        <v>182</v>
      </c>
      <c r="C21" s="113">
        <v>38.427947598253276</v>
      </c>
      <c r="D21" s="115">
        <v>4752</v>
      </c>
      <c r="E21" s="114">
        <v>4797</v>
      </c>
      <c r="F21" s="114">
        <v>4802</v>
      </c>
      <c r="G21" s="114">
        <v>4750</v>
      </c>
      <c r="H21" s="140">
        <v>4803</v>
      </c>
      <c r="I21" s="115">
        <v>-51</v>
      </c>
      <c r="J21" s="116">
        <v>-1.0618363522798251</v>
      </c>
    </row>
    <row r="22" spans="1:10" s="110" customFormat="1" ht="12" customHeight="1" x14ac:dyDescent="0.2">
      <c r="A22" s="118" t="s">
        <v>113</v>
      </c>
      <c r="B22" s="119" t="s">
        <v>116</v>
      </c>
      <c r="C22" s="113">
        <v>93.708555717289343</v>
      </c>
      <c r="D22" s="115">
        <v>11588</v>
      </c>
      <c r="E22" s="114">
        <v>11750</v>
      </c>
      <c r="F22" s="114">
        <v>11820</v>
      </c>
      <c r="G22" s="114">
        <v>11627</v>
      </c>
      <c r="H22" s="140">
        <v>11755</v>
      </c>
      <c r="I22" s="115">
        <v>-167</v>
      </c>
      <c r="J22" s="116">
        <v>-1.420672054444917</v>
      </c>
    </row>
    <row r="23" spans="1:10" s="110" customFormat="1" ht="12" customHeight="1" x14ac:dyDescent="0.2">
      <c r="A23" s="118"/>
      <c r="B23" s="119" t="s">
        <v>117</v>
      </c>
      <c r="C23" s="113">
        <v>6.2752709040918644</v>
      </c>
      <c r="D23" s="115">
        <v>776</v>
      </c>
      <c r="E23" s="114">
        <v>859</v>
      </c>
      <c r="F23" s="114">
        <v>871</v>
      </c>
      <c r="G23" s="114">
        <v>844</v>
      </c>
      <c r="H23" s="140">
        <v>821</v>
      </c>
      <c r="I23" s="115">
        <v>-45</v>
      </c>
      <c r="J23" s="116">
        <v>-5.4811205846528628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26988</v>
      </c>
      <c r="E64" s="236">
        <v>27139</v>
      </c>
      <c r="F64" s="236">
        <v>27280</v>
      </c>
      <c r="G64" s="236">
        <v>26899</v>
      </c>
      <c r="H64" s="140">
        <v>27035</v>
      </c>
      <c r="I64" s="115">
        <v>-47</v>
      </c>
      <c r="J64" s="116">
        <v>-0.17384871462918439</v>
      </c>
    </row>
    <row r="65" spans="1:12" s="110" customFormat="1" ht="12" customHeight="1" x14ac:dyDescent="0.2">
      <c r="A65" s="118" t="s">
        <v>105</v>
      </c>
      <c r="B65" s="119" t="s">
        <v>106</v>
      </c>
      <c r="C65" s="113">
        <v>54.413072476656289</v>
      </c>
      <c r="D65" s="235">
        <v>14685</v>
      </c>
      <c r="E65" s="236">
        <v>14785</v>
      </c>
      <c r="F65" s="236">
        <v>14950</v>
      </c>
      <c r="G65" s="236">
        <v>14784</v>
      </c>
      <c r="H65" s="140">
        <v>14822</v>
      </c>
      <c r="I65" s="115">
        <v>-137</v>
      </c>
      <c r="J65" s="116">
        <v>-0.92430171366887059</v>
      </c>
    </row>
    <row r="66" spans="1:12" s="110" customFormat="1" ht="12" customHeight="1" x14ac:dyDescent="0.2">
      <c r="A66" s="118"/>
      <c r="B66" s="119" t="s">
        <v>107</v>
      </c>
      <c r="C66" s="113">
        <v>45.586927523343711</v>
      </c>
      <c r="D66" s="235">
        <v>12303</v>
      </c>
      <c r="E66" s="236">
        <v>12354</v>
      </c>
      <c r="F66" s="236">
        <v>12330</v>
      </c>
      <c r="G66" s="236">
        <v>12115</v>
      </c>
      <c r="H66" s="140">
        <v>12213</v>
      </c>
      <c r="I66" s="115">
        <v>90</v>
      </c>
      <c r="J66" s="116">
        <v>0.73691967575534267</v>
      </c>
    </row>
    <row r="67" spans="1:12" s="110" customFormat="1" ht="12" customHeight="1" x14ac:dyDescent="0.2">
      <c r="A67" s="118" t="s">
        <v>105</v>
      </c>
      <c r="B67" s="121" t="s">
        <v>108</v>
      </c>
      <c r="C67" s="113">
        <v>10.019267822736031</v>
      </c>
      <c r="D67" s="235">
        <v>2704</v>
      </c>
      <c r="E67" s="236">
        <v>2851</v>
      </c>
      <c r="F67" s="236">
        <v>2939</v>
      </c>
      <c r="G67" s="236">
        <v>2667</v>
      </c>
      <c r="H67" s="140">
        <v>2755</v>
      </c>
      <c r="I67" s="115">
        <v>-51</v>
      </c>
      <c r="J67" s="116">
        <v>-1.851179673321234</v>
      </c>
    </row>
    <row r="68" spans="1:12" s="110" customFormat="1" ht="12" customHeight="1" x14ac:dyDescent="0.2">
      <c r="A68" s="118"/>
      <c r="B68" s="121" t="s">
        <v>109</v>
      </c>
      <c r="C68" s="113">
        <v>64.75100044464206</v>
      </c>
      <c r="D68" s="235">
        <v>17475</v>
      </c>
      <c r="E68" s="236">
        <v>17506</v>
      </c>
      <c r="F68" s="236">
        <v>17583</v>
      </c>
      <c r="G68" s="236">
        <v>17611</v>
      </c>
      <c r="H68" s="140">
        <v>17724</v>
      </c>
      <c r="I68" s="115">
        <v>-249</v>
      </c>
      <c r="J68" s="116">
        <v>-1.4048747461069735</v>
      </c>
    </row>
    <row r="69" spans="1:12" s="110" customFormat="1" ht="12" customHeight="1" x14ac:dyDescent="0.2">
      <c r="A69" s="118"/>
      <c r="B69" s="121" t="s">
        <v>110</v>
      </c>
      <c r="C69" s="113">
        <v>24.229287090558767</v>
      </c>
      <c r="D69" s="235">
        <v>6539</v>
      </c>
      <c r="E69" s="236">
        <v>6505</v>
      </c>
      <c r="F69" s="236">
        <v>6486</v>
      </c>
      <c r="G69" s="236">
        <v>6366</v>
      </c>
      <c r="H69" s="140">
        <v>6314</v>
      </c>
      <c r="I69" s="115">
        <v>225</v>
      </c>
      <c r="J69" s="116">
        <v>3.5635096610706367</v>
      </c>
    </row>
    <row r="70" spans="1:12" s="110" customFormat="1" ht="12" customHeight="1" x14ac:dyDescent="0.2">
      <c r="A70" s="120"/>
      <c r="B70" s="121" t="s">
        <v>111</v>
      </c>
      <c r="C70" s="113">
        <v>1.0004446420631392</v>
      </c>
      <c r="D70" s="235">
        <v>270</v>
      </c>
      <c r="E70" s="236">
        <v>277</v>
      </c>
      <c r="F70" s="236">
        <v>272</v>
      </c>
      <c r="G70" s="236">
        <v>255</v>
      </c>
      <c r="H70" s="140">
        <v>242</v>
      </c>
      <c r="I70" s="115">
        <v>28</v>
      </c>
      <c r="J70" s="116">
        <v>11.570247933884298</v>
      </c>
    </row>
    <row r="71" spans="1:12" s="110" customFormat="1" ht="12" customHeight="1" x14ac:dyDescent="0.2">
      <c r="A71" s="120"/>
      <c r="B71" s="121" t="s">
        <v>112</v>
      </c>
      <c r="C71" s="113">
        <v>0.30754409367126129</v>
      </c>
      <c r="D71" s="235">
        <v>83</v>
      </c>
      <c r="E71" s="236">
        <v>92</v>
      </c>
      <c r="F71" s="236">
        <v>91</v>
      </c>
      <c r="G71" s="236">
        <v>75</v>
      </c>
      <c r="H71" s="140">
        <v>70</v>
      </c>
      <c r="I71" s="115">
        <v>13</v>
      </c>
      <c r="J71" s="116">
        <v>18.571428571428573</v>
      </c>
    </row>
    <row r="72" spans="1:12" s="110" customFormat="1" ht="12" customHeight="1" x14ac:dyDescent="0.2">
      <c r="A72" s="118" t="s">
        <v>113</v>
      </c>
      <c r="B72" s="119" t="s">
        <v>181</v>
      </c>
      <c r="C72" s="113">
        <v>71.302060174892546</v>
      </c>
      <c r="D72" s="235">
        <v>19243</v>
      </c>
      <c r="E72" s="236">
        <v>19393</v>
      </c>
      <c r="F72" s="236">
        <v>19583</v>
      </c>
      <c r="G72" s="236">
        <v>19296</v>
      </c>
      <c r="H72" s="140">
        <v>19402</v>
      </c>
      <c r="I72" s="115">
        <v>-159</v>
      </c>
      <c r="J72" s="116">
        <v>-0.81950314400577262</v>
      </c>
    </row>
    <row r="73" spans="1:12" s="110" customFormat="1" ht="12" customHeight="1" x14ac:dyDescent="0.2">
      <c r="A73" s="118"/>
      <c r="B73" s="119" t="s">
        <v>182</v>
      </c>
      <c r="C73" s="113">
        <v>28.697939825107454</v>
      </c>
      <c r="D73" s="115">
        <v>7745</v>
      </c>
      <c r="E73" s="114">
        <v>7746</v>
      </c>
      <c r="F73" s="114">
        <v>7697</v>
      </c>
      <c r="G73" s="114">
        <v>7603</v>
      </c>
      <c r="H73" s="140">
        <v>7633</v>
      </c>
      <c r="I73" s="115">
        <v>112</v>
      </c>
      <c r="J73" s="116">
        <v>1.4673129830996987</v>
      </c>
    </row>
    <row r="74" spans="1:12" s="110" customFormat="1" ht="12" customHeight="1" x14ac:dyDescent="0.2">
      <c r="A74" s="118" t="s">
        <v>113</v>
      </c>
      <c r="B74" s="119" t="s">
        <v>116</v>
      </c>
      <c r="C74" s="113">
        <v>95.301615532829402</v>
      </c>
      <c r="D74" s="115">
        <v>25720</v>
      </c>
      <c r="E74" s="114">
        <v>25915</v>
      </c>
      <c r="F74" s="114">
        <v>26063</v>
      </c>
      <c r="G74" s="114">
        <v>25700</v>
      </c>
      <c r="H74" s="140">
        <v>25861</v>
      </c>
      <c r="I74" s="115">
        <v>-141</v>
      </c>
      <c r="J74" s="116">
        <v>-0.54522253586481573</v>
      </c>
    </row>
    <row r="75" spans="1:12" s="110" customFormat="1" ht="12" customHeight="1" x14ac:dyDescent="0.2">
      <c r="A75" s="142"/>
      <c r="B75" s="124" t="s">
        <v>117</v>
      </c>
      <c r="C75" s="125">
        <v>4.6909737661182751</v>
      </c>
      <c r="D75" s="143">
        <v>1266</v>
      </c>
      <c r="E75" s="144">
        <v>1222</v>
      </c>
      <c r="F75" s="144">
        <v>1214</v>
      </c>
      <c r="G75" s="144">
        <v>1193</v>
      </c>
      <c r="H75" s="145">
        <v>1167</v>
      </c>
      <c r="I75" s="143">
        <v>99</v>
      </c>
      <c r="J75" s="146">
        <v>8.4832904884318765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12366</v>
      </c>
      <c r="G11" s="114">
        <v>12612</v>
      </c>
      <c r="H11" s="114">
        <v>12697</v>
      </c>
      <c r="I11" s="114">
        <v>12478</v>
      </c>
      <c r="J11" s="140">
        <v>12582</v>
      </c>
      <c r="K11" s="114">
        <v>-216</v>
      </c>
      <c r="L11" s="116">
        <v>-1.7167381974248928</v>
      </c>
    </row>
    <row r="12" spans="1:17" s="110" customFormat="1" ht="24.95" customHeight="1" x14ac:dyDescent="0.2">
      <c r="A12" s="604" t="s">
        <v>185</v>
      </c>
      <c r="B12" s="605"/>
      <c r="C12" s="605"/>
      <c r="D12" s="606"/>
      <c r="E12" s="113">
        <v>43.562995309720201</v>
      </c>
      <c r="F12" s="115">
        <v>5387</v>
      </c>
      <c r="G12" s="114">
        <v>5578</v>
      </c>
      <c r="H12" s="114">
        <v>5662</v>
      </c>
      <c r="I12" s="114">
        <v>5595</v>
      </c>
      <c r="J12" s="140">
        <v>5583</v>
      </c>
      <c r="K12" s="114">
        <v>-196</v>
      </c>
      <c r="L12" s="116">
        <v>-3.510657352677772</v>
      </c>
    </row>
    <row r="13" spans="1:17" s="110" customFormat="1" ht="15" customHeight="1" x14ac:dyDescent="0.2">
      <c r="A13" s="120"/>
      <c r="B13" s="612" t="s">
        <v>107</v>
      </c>
      <c r="C13" s="612"/>
      <c r="E13" s="113">
        <v>56.437004690279799</v>
      </c>
      <c r="F13" s="115">
        <v>6979</v>
      </c>
      <c r="G13" s="114">
        <v>7034</v>
      </c>
      <c r="H13" s="114">
        <v>7035</v>
      </c>
      <c r="I13" s="114">
        <v>6883</v>
      </c>
      <c r="J13" s="140">
        <v>6999</v>
      </c>
      <c r="K13" s="114">
        <v>-20</v>
      </c>
      <c r="L13" s="116">
        <v>-0.2857551078725532</v>
      </c>
    </row>
    <row r="14" spans="1:17" s="110" customFormat="1" ht="24.95" customHeight="1" x14ac:dyDescent="0.2">
      <c r="A14" s="604" t="s">
        <v>186</v>
      </c>
      <c r="B14" s="605"/>
      <c r="C14" s="605"/>
      <c r="D14" s="606"/>
      <c r="E14" s="113">
        <v>11.167717936276889</v>
      </c>
      <c r="F14" s="115">
        <v>1381</v>
      </c>
      <c r="G14" s="114">
        <v>1441</v>
      </c>
      <c r="H14" s="114">
        <v>1507</v>
      </c>
      <c r="I14" s="114">
        <v>1358</v>
      </c>
      <c r="J14" s="140">
        <v>1427</v>
      </c>
      <c r="K14" s="114">
        <v>-46</v>
      </c>
      <c r="L14" s="116">
        <v>-3.2235459004905396</v>
      </c>
    </row>
    <row r="15" spans="1:17" s="110" customFormat="1" ht="15" customHeight="1" x14ac:dyDescent="0.2">
      <c r="A15" s="120"/>
      <c r="B15" s="119"/>
      <c r="C15" s="258" t="s">
        <v>106</v>
      </c>
      <c r="E15" s="113">
        <v>55.322230267921796</v>
      </c>
      <c r="F15" s="115">
        <v>764</v>
      </c>
      <c r="G15" s="114">
        <v>803</v>
      </c>
      <c r="H15" s="114">
        <v>849</v>
      </c>
      <c r="I15" s="114">
        <v>765</v>
      </c>
      <c r="J15" s="140">
        <v>784</v>
      </c>
      <c r="K15" s="114">
        <v>-20</v>
      </c>
      <c r="L15" s="116">
        <v>-2.5510204081632653</v>
      </c>
    </row>
    <row r="16" spans="1:17" s="110" customFormat="1" ht="15" customHeight="1" x14ac:dyDescent="0.2">
      <c r="A16" s="120"/>
      <c r="B16" s="119"/>
      <c r="C16" s="258" t="s">
        <v>107</v>
      </c>
      <c r="E16" s="113">
        <v>44.677769732078204</v>
      </c>
      <c r="F16" s="115">
        <v>617</v>
      </c>
      <c r="G16" s="114">
        <v>638</v>
      </c>
      <c r="H16" s="114">
        <v>658</v>
      </c>
      <c r="I16" s="114">
        <v>593</v>
      </c>
      <c r="J16" s="140">
        <v>643</v>
      </c>
      <c r="K16" s="114">
        <v>-26</v>
      </c>
      <c r="L16" s="116">
        <v>-4.0435458786936236</v>
      </c>
    </row>
    <row r="17" spans="1:12" s="110" customFormat="1" ht="15" customHeight="1" x14ac:dyDescent="0.2">
      <c r="A17" s="120"/>
      <c r="B17" s="121" t="s">
        <v>109</v>
      </c>
      <c r="C17" s="258"/>
      <c r="E17" s="113">
        <v>63.682678311499274</v>
      </c>
      <c r="F17" s="115">
        <v>7875</v>
      </c>
      <c r="G17" s="114">
        <v>8035</v>
      </c>
      <c r="H17" s="114">
        <v>8084</v>
      </c>
      <c r="I17" s="114">
        <v>8054</v>
      </c>
      <c r="J17" s="140">
        <v>8115</v>
      </c>
      <c r="K17" s="114">
        <v>-240</v>
      </c>
      <c r="L17" s="116">
        <v>-2.957486136783734</v>
      </c>
    </row>
    <row r="18" spans="1:12" s="110" customFormat="1" ht="15" customHeight="1" x14ac:dyDescent="0.2">
      <c r="A18" s="120"/>
      <c r="B18" s="119"/>
      <c r="C18" s="258" t="s">
        <v>106</v>
      </c>
      <c r="E18" s="113">
        <v>43.225396825396828</v>
      </c>
      <c r="F18" s="115">
        <v>3404</v>
      </c>
      <c r="G18" s="114">
        <v>3522</v>
      </c>
      <c r="H18" s="114">
        <v>3560</v>
      </c>
      <c r="I18" s="114">
        <v>3599</v>
      </c>
      <c r="J18" s="140">
        <v>3591</v>
      </c>
      <c r="K18" s="114">
        <v>-187</v>
      </c>
      <c r="L18" s="116">
        <v>-5.2074631021999442</v>
      </c>
    </row>
    <row r="19" spans="1:12" s="110" customFormat="1" ht="15" customHeight="1" x14ac:dyDescent="0.2">
      <c r="A19" s="120"/>
      <c r="B19" s="119"/>
      <c r="C19" s="258" t="s">
        <v>107</v>
      </c>
      <c r="E19" s="113">
        <v>56.774603174603172</v>
      </c>
      <c r="F19" s="115">
        <v>4471</v>
      </c>
      <c r="G19" s="114">
        <v>4513</v>
      </c>
      <c r="H19" s="114">
        <v>4524</v>
      </c>
      <c r="I19" s="114">
        <v>4455</v>
      </c>
      <c r="J19" s="140">
        <v>4524</v>
      </c>
      <c r="K19" s="114">
        <v>-53</v>
      </c>
      <c r="L19" s="116">
        <v>-1.1715296198054819</v>
      </c>
    </row>
    <row r="20" spans="1:12" s="110" customFormat="1" ht="15" customHeight="1" x14ac:dyDescent="0.2">
      <c r="A20" s="120"/>
      <c r="B20" s="121" t="s">
        <v>110</v>
      </c>
      <c r="C20" s="258"/>
      <c r="E20" s="113">
        <v>23.799126637554586</v>
      </c>
      <c r="F20" s="115">
        <v>2943</v>
      </c>
      <c r="G20" s="114">
        <v>2976</v>
      </c>
      <c r="H20" s="114">
        <v>2953</v>
      </c>
      <c r="I20" s="114">
        <v>2914</v>
      </c>
      <c r="J20" s="140">
        <v>2891</v>
      </c>
      <c r="K20" s="114">
        <v>52</v>
      </c>
      <c r="L20" s="116">
        <v>1.7986855759252853</v>
      </c>
    </row>
    <row r="21" spans="1:12" s="110" customFormat="1" ht="15" customHeight="1" x14ac:dyDescent="0.2">
      <c r="A21" s="120"/>
      <c r="B21" s="119"/>
      <c r="C21" s="258" t="s">
        <v>106</v>
      </c>
      <c r="E21" s="113">
        <v>38.396194359497109</v>
      </c>
      <c r="F21" s="115">
        <v>1130</v>
      </c>
      <c r="G21" s="114">
        <v>1161</v>
      </c>
      <c r="H21" s="114">
        <v>1167</v>
      </c>
      <c r="I21" s="114">
        <v>1145</v>
      </c>
      <c r="J21" s="140">
        <v>1126</v>
      </c>
      <c r="K21" s="114">
        <v>4</v>
      </c>
      <c r="L21" s="116">
        <v>0.35523978685612789</v>
      </c>
    </row>
    <row r="22" spans="1:12" s="110" customFormat="1" ht="15" customHeight="1" x14ac:dyDescent="0.2">
      <c r="A22" s="120"/>
      <c r="B22" s="119"/>
      <c r="C22" s="258" t="s">
        <v>107</v>
      </c>
      <c r="E22" s="113">
        <v>61.603805640502891</v>
      </c>
      <c r="F22" s="115">
        <v>1813</v>
      </c>
      <c r="G22" s="114">
        <v>1815</v>
      </c>
      <c r="H22" s="114">
        <v>1786</v>
      </c>
      <c r="I22" s="114">
        <v>1769</v>
      </c>
      <c r="J22" s="140">
        <v>1765</v>
      </c>
      <c r="K22" s="114">
        <v>48</v>
      </c>
      <c r="L22" s="116">
        <v>2.7195467422096318</v>
      </c>
    </row>
    <row r="23" spans="1:12" s="110" customFormat="1" ht="15" customHeight="1" x14ac:dyDescent="0.2">
      <c r="A23" s="120"/>
      <c r="B23" s="121" t="s">
        <v>111</v>
      </c>
      <c r="C23" s="258"/>
      <c r="E23" s="113">
        <v>1.3504771146692545</v>
      </c>
      <c r="F23" s="115">
        <v>167</v>
      </c>
      <c r="G23" s="114">
        <v>160</v>
      </c>
      <c r="H23" s="114">
        <v>153</v>
      </c>
      <c r="I23" s="114">
        <v>152</v>
      </c>
      <c r="J23" s="140">
        <v>149</v>
      </c>
      <c r="K23" s="114">
        <v>18</v>
      </c>
      <c r="L23" s="116">
        <v>12.080536912751677</v>
      </c>
    </row>
    <row r="24" spans="1:12" s="110" customFormat="1" ht="15" customHeight="1" x14ac:dyDescent="0.2">
      <c r="A24" s="120"/>
      <c r="B24" s="119"/>
      <c r="C24" s="258" t="s">
        <v>106</v>
      </c>
      <c r="E24" s="113">
        <v>53.293413173652695</v>
      </c>
      <c r="F24" s="115">
        <v>89</v>
      </c>
      <c r="G24" s="114">
        <v>92</v>
      </c>
      <c r="H24" s="114">
        <v>86</v>
      </c>
      <c r="I24" s="114">
        <v>86</v>
      </c>
      <c r="J24" s="140">
        <v>82</v>
      </c>
      <c r="K24" s="114">
        <v>7</v>
      </c>
      <c r="L24" s="116">
        <v>8.536585365853659</v>
      </c>
    </row>
    <row r="25" spans="1:12" s="110" customFormat="1" ht="15" customHeight="1" x14ac:dyDescent="0.2">
      <c r="A25" s="120"/>
      <c r="B25" s="119"/>
      <c r="C25" s="258" t="s">
        <v>107</v>
      </c>
      <c r="E25" s="113">
        <v>46.706586826347305</v>
      </c>
      <c r="F25" s="115">
        <v>78</v>
      </c>
      <c r="G25" s="114">
        <v>68</v>
      </c>
      <c r="H25" s="114">
        <v>67</v>
      </c>
      <c r="I25" s="114">
        <v>66</v>
      </c>
      <c r="J25" s="140">
        <v>67</v>
      </c>
      <c r="K25" s="114">
        <v>11</v>
      </c>
      <c r="L25" s="116">
        <v>16.417910447761194</v>
      </c>
    </row>
    <row r="26" spans="1:12" s="110" customFormat="1" ht="15" customHeight="1" x14ac:dyDescent="0.2">
      <c r="A26" s="120"/>
      <c r="C26" s="121" t="s">
        <v>187</v>
      </c>
      <c r="D26" s="110" t="s">
        <v>188</v>
      </c>
      <c r="E26" s="113">
        <v>0.38007439754164646</v>
      </c>
      <c r="F26" s="115">
        <v>47</v>
      </c>
      <c r="G26" s="114">
        <v>41</v>
      </c>
      <c r="H26" s="114">
        <v>35</v>
      </c>
      <c r="I26" s="114">
        <v>33</v>
      </c>
      <c r="J26" s="140">
        <v>32</v>
      </c>
      <c r="K26" s="114">
        <v>15</v>
      </c>
      <c r="L26" s="116">
        <v>46.875</v>
      </c>
    </row>
    <row r="27" spans="1:12" s="110" customFormat="1" ht="15" customHeight="1" x14ac:dyDescent="0.2">
      <c r="A27" s="120"/>
      <c r="B27" s="119"/>
      <c r="D27" s="259" t="s">
        <v>106</v>
      </c>
      <c r="E27" s="113">
        <v>44.680851063829785</v>
      </c>
      <c r="F27" s="115">
        <v>21</v>
      </c>
      <c r="G27" s="114">
        <v>19</v>
      </c>
      <c r="H27" s="114">
        <v>16</v>
      </c>
      <c r="I27" s="114">
        <v>10</v>
      </c>
      <c r="J27" s="140">
        <v>9</v>
      </c>
      <c r="K27" s="114">
        <v>12</v>
      </c>
      <c r="L27" s="116">
        <v>133.33333333333334</v>
      </c>
    </row>
    <row r="28" spans="1:12" s="110" customFormat="1" ht="15" customHeight="1" x14ac:dyDescent="0.2">
      <c r="A28" s="120"/>
      <c r="B28" s="119"/>
      <c r="D28" s="259" t="s">
        <v>107</v>
      </c>
      <c r="E28" s="113">
        <v>55.319148936170215</v>
      </c>
      <c r="F28" s="115">
        <v>26</v>
      </c>
      <c r="G28" s="114">
        <v>22</v>
      </c>
      <c r="H28" s="114">
        <v>19</v>
      </c>
      <c r="I28" s="114">
        <v>23</v>
      </c>
      <c r="J28" s="140">
        <v>23</v>
      </c>
      <c r="K28" s="114">
        <v>3</v>
      </c>
      <c r="L28" s="116">
        <v>13.043478260869565</v>
      </c>
    </row>
    <row r="29" spans="1:12" s="110" customFormat="1" ht="24.95" customHeight="1" x14ac:dyDescent="0.2">
      <c r="A29" s="604" t="s">
        <v>189</v>
      </c>
      <c r="B29" s="605"/>
      <c r="C29" s="605"/>
      <c r="D29" s="606"/>
      <c r="E29" s="113">
        <v>93.708555717289343</v>
      </c>
      <c r="F29" s="115">
        <v>11588</v>
      </c>
      <c r="G29" s="114">
        <v>11750</v>
      </c>
      <c r="H29" s="114">
        <v>11820</v>
      </c>
      <c r="I29" s="114">
        <v>11627</v>
      </c>
      <c r="J29" s="140">
        <v>11755</v>
      </c>
      <c r="K29" s="114">
        <v>-167</v>
      </c>
      <c r="L29" s="116">
        <v>-1.420672054444917</v>
      </c>
    </row>
    <row r="30" spans="1:12" s="110" customFormat="1" ht="15" customHeight="1" x14ac:dyDescent="0.2">
      <c r="A30" s="120"/>
      <c r="B30" s="119"/>
      <c r="C30" s="258" t="s">
        <v>106</v>
      </c>
      <c r="E30" s="113">
        <v>42.017604418363824</v>
      </c>
      <c r="F30" s="115">
        <v>4869</v>
      </c>
      <c r="G30" s="114">
        <v>4990</v>
      </c>
      <c r="H30" s="114">
        <v>5051</v>
      </c>
      <c r="I30" s="114">
        <v>4999</v>
      </c>
      <c r="J30" s="140">
        <v>5008</v>
      </c>
      <c r="K30" s="114">
        <v>-139</v>
      </c>
      <c r="L30" s="116">
        <v>-2.7755591054313098</v>
      </c>
    </row>
    <row r="31" spans="1:12" s="110" customFormat="1" ht="15" customHeight="1" x14ac:dyDescent="0.2">
      <c r="A31" s="120"/>
      <c r="B31" s="119"/>
      <c r="C31" s="258" t="s">
        <v>107</v>
      </c>
      <c r="E31" s="113">
        <v>57.982395581636176</v>
      </c>
      <c r="F31" s="115">
        <v>6719</v>
      </c>
      <c r="G31" s="114">
        <v>6760</v>
      </c>
      <c r="H31" s="114">
        <v>6769</v>
      </c>
      <c r="I31" s="114">
        <v>6628</v>
      </c>
      <c r="J31" s="140">
        <v>6747</v>
      </c>
      <c r="K31" s="114">
        <v>-28</v>
      </c>
      <c r="L31" s="116">
        <v>-0.41499925892989475</v>
      </c>
    </row>
    <row r="32" spans="1:12" s="110" customFormat="1" ht="15" customHeight="1" x14ac:dyDescent="0.2">
      <c r="A32" s="120"/>
      <c r="B32" s="119" t="s">
        <v>117</v>
      </c>
      <c r="C32" s="258"/>
      <c r="E32" s="113">
        <v>6.2752709040918644</v>
      </c>
      <c r="F32" s="115">
        <v>776</v>
      </c>
      <c r="G32" s="114">
        <v>859</v>
      </c>
      <c r="H32" s="114">
        <v>871</v>
      </c>
      <c r="I32" s="114">
        <v>844</v>
      </c>
      <c r="J32" s="140">
        <v>821</v>
      </c>
      <c r="K32" s="114">
        <v>-45</v>
      </c>
      <c r="L32" s="116">
        <v>-5.4811205846528628</v>
      </c>
    </row>
    <row r="33" spans="1:12" s="110" customFormat="1" ht="15" customHeight="1" x14ac:dyDescent="0.2">
      <c r="A33" s="120"/>
      <c r="B33" s="119"/>
      <c r="C33" s="258" t="s">
        <v>106</v>
      </c>
      <c r="E33" s="113">
        <v>66.494845360824741</v>
      </c>
      <c r="F33" s="115">
        <v>516</v>
      </c>
      <c r="G33" s="114">
        <v>585</v>
      </c>
      <c r="H33" s="114">
        <v>607</v>
      </c>
      <c r="I33" s="114">
        <v>592</v>
      </c>
      <c r="J33" s="140">
        <v>571</v>
      </c>
      <c r="K33" s="114">
        <v>-55</v>
      </c>
      <c r="L33" s="116">
        <v>-9.6322241681260952</v>
      </c>
    </row>
    <row r="34" spans="1:12" s="110" customFormat="1" ht="15" customHeight="1" x14ac:dyDescent="0.2">
      <c r="A34" s="120"/>
      <c r="B34" s="119"/>
      <c r="C34" s="258" t="s">
        <v>107</v>
      </c>
      <c r="E34" s="113">
        <v>33.505154639175259</v>
      </c>
      <c r="F34" s="115">
        <v>260</v>
      </c>
      <c r="G34" s="114">
        <v>274</v>
      </c>
      <c r="H34" s="114">
        <v>264</v>
      </c>
      <c r="I34" s="114">
        <v>252</v>
      </c>
      <c r="J34" s="140">
        <v>250</v>
      </c>
      <c r="K34" s="114">
        <v>10</v>
      </c>
      <c r="L34" s="116">
        <v>4</v>
      </c>
    </row>
    <row r="35" spans="1:12" s="110" customFormat="1" ht="24.95" customHeight="1" x14ac:dyDescent="0.2">
      <c r="A35" s="604" t="s">
        <v>190</v>
      </c>
      <c r="B35" s="605"/>
      <c r="C35" s="605"/>
      <c r="D35" s="606"/>
      <c r="E35" s="113">
        <v>61.572052401746724</v>
      </c>
      <c r="F35" s="115">
        <v>7614</v>
      </c>
      <c r="G35" s="114">
        <v>7815</v>
      </c>
      <c r="H35" s="114">
        <v>7895</v>
      </c>
      <c r="I35" s="114">
        <v>7728</v>
      </c>
      <c r="J35" s="140">
        <v>7779</v>
      </c>
      <c r="K35" s="114">
        <v>-165</v>
      </c>
      <c r="L35" s="116">
        <v>-2.1210952564596992</v>
      </c>
    </row>
    <row r="36" spans="1:12" s="110" customFormat="1" ht="15" customHeight="1" x14ac:dyDescent="0.2">
      <c r="A36" s="120"/>
      <c r="B36" s="119"/>
      <c r="C36" s="258" t="s">
        <v>106</v>
      </c>
      <c r="E36" s="113">
        <v>63.041765169424743</v>
      </c>
      <c r="F36" s="115">
        <v>4800</v>
      </c>
      <c r="G36" s="114">
        <v>4950</v>
      </c>
      <c r="H36" s="114">
        <v>4997</v>
      </c>
      <c r="I36" s="114">
        <v>4912</v>
      </c>
      <c r="J36" s="140">
        <v>4911</v>
      </c>
      <c r="K36" s="114">
        <v>-111</v>
      </c>
      <c r="L36" s="116">
        <v>-2.2602321319486864</v>
      </c>
    </row>
    <row r="37" spans="1:12" s="110" customFormat="1" ht="15" customHeight="1" x14ac:dyDescent="0.2">
      <c r="A37" s="120"/>
      <c r="B37" s="119"/>
      <c r="C37" s="258" t="s">
        <v>107</v>
      </c>
      <c r="E37" s="113">
        <v>36.958234830575257</v>
      </c>
      <c r="F37" s="115">
        <v>2814</v>
      </c>
      <c r="G37" s="114">
        <v>2865</v>
      </c>
      <c r="H37" s="114">
        <v>2898</v>
      </c>
      <c r="I37" s="114">
        <v>2816</v>
      </c>
      <c r="J37" s="140">
        <v>2868</v>
      </c>
      <c r="K37" s="114">
        <v>-54</v>
      </c>
      <c r="L37" s="116">
        <v>-1.8828451882845187</v>
      </c>
    </row>
    <row r="38" spans="1:12" s="110" customFormat="1" ht="15" customHeight="1" x14ac:dyDescent="0.2">
      <c r="A38" s="120"/>
      <c r="B38" s="119" t="s">
        <v>182</v>
      </c>
      <c r="C38" s="258"/>
      <c r="E38" s="113">
        <v>38.427947598253276</v>
      </c>
      <c r="F38" s="115">
        <v>4752</v>
      </c>
      <c r="G38" s="114">
        <v>4797</v>
      </c>
      <c r="H38" s="114">
        <v>4802</v>
      </c>
      <c r="I38" s="114">
        <v>4750</v>
      </c>
      <c r="J38" s="140">
        <v>4803</v>
      </c>
      <c r="K38" s="114">
        <v>-51</v>
      </c>
      <c r="L38" s="116">
        <v>-1.0618363522798251</v>
      </c>
    </row>
    <row r="39" spans="1:12" s="110" customFormat="1" ht="15" customHeight="1" x14ac:dyDescent="0.2">
      <c r="A39" s="120"/>
      <c r="B39" s="119"/>
      <c r="C39" s="258" t="s">
        <v>106</v>
      </c>
      <c r="E39" s="113">
        <v>12.352693602693602</v>
      </c>
      <c r="F39" s="115">
        <v>587</v>
      </c>
      <c r="G39" s="114">
        <v>628</v>
      </c>
      <c r="H39" s="114">
        <v>665</v>
      </c>
      <c r="I39" s="114">
        <v>683</v>
      </c>
      <c r="J39" s="140">
        <v>672</v>
      </c>
      <c r="K39" s="114">
        <v>-85</v>
      </c>
      <c r="L39" s="116">
        <v>-12.648809523809524</v>
      </c>
    </row>
    <row r="40" spans="1:12" s="110" customFormat="1" ht="15" customHeight="1" x14ac:dyDescent="0.2">
      <c r="A40" s="120"/>
      <c r="B40" s="119"/>
      <c r="C40" s="258" t="s">
        <v>107</v>
      </c>
      <c r="E40" s="113">
        <v>87.647306397306394</v>
      </c>
      <c r="F40" s="115">
        <v>4165</v>
      </c>
      <c r="G40" s="114">
        <v>4169</v>
      </c>
      <c r="H40" s="114">
        <v>4137</v>
      </c>
      <c r="I40" s="114">
        <v>4067</v>
      </c>
      <c r="J40" s="140">
        <v>4131</v>
      </c>
      <c r="K40" s="114">
        <v>34</v>
      </c>
      <c r="L40" s="116">
        <v>0.82304526748971196</v>
      </c>
    </row>
    <row r="41" spans="1:12" s="110" customFormat="1" ht="24.75" customHeight="1" x14ac:dyDescent="0.2">
      <c r="A41" s="604" t="s">
        <v>519</v>
      </c>
      <c r="B41" s="605"/>
      <c r="C41" s="605"/>
      <c r="D41" s="606"/>
      <c r="E41" s="113">
        <v>5.7496360989810773</v>
      </c>
      <c r="F41" s="115">
        <v>711</v>
      </c>
      <c r="G41" s="114">
        <v>782</v>
      </c>
      <c r="H41" s="114">
        <v>802</v>
      </c>
      <c r="I41" s="114">
        <v>608</v>
      </c>
      <c r="J41" s="140">
        <v>696</v>
      </c>
      <c r="K41" s="114">
        <v>15</v>
      </c>
      <c r="L41" s="116">
        <v>2.1551724137931036</v>
      </c>
    </row>
    <row r="42" spans="1:12" s="110" customFormat="1" ht="15" customHeight="1" x14ac:dyDescent="0.2">
      <c r="A42" s="120"/>
      <c r="B42" s="119"/>
      <c r="C42" s="258" t="s">
        <v>106</v>
      </c>
      <c r="E42" s="113">
        <v>58.509142053445849</v>
      </c>
      <c r="F42" s="115">
        <v>416</v>
      </c>
      <c r="G42" s="114">
        <v>465</v>
      </c>
      <c r="H42" s="114">
        <v>469</v>
      </c>
      <c r="I42" s="114">
        <v>356</v>
      </c>
      <c r="J42" s="140">
        <v>402</v>
      </c>
      <c r="K42" s="114">
        <v>14</v>
      </c>
      <c r="L42" s="116">
        <v>3.4825870646766171</v>
      </c>
    </row>
    <row r="43" spans="1:12" s="110" customFormat="1" ht="15" customHeight="1" x14ac:dyDescent="0.2">
      <c r="A43" s="123"/>
      <c r="B43" s="124"/>
      <c r="C43" s="260" t="s">
        <v>107</v>
      </c>
      <c r="D43" s="261"/>
      <c r="E43" s="125">
        <v>41.490857946554151</v>
      </c>
      <c r="F43" s="143">
        <v>295</v>
      </c>
      <c r="G43" s="144">
        <v>317</v>
      </c>
      <c r="H43" s="144">
        <v>333</v>
      </c>
      <c r="I43" s="144">
        <v>252</v>
      </c>
      <c r="J43" s="145">
        <v>294</v>
      </c>
      <c r="K43" s="144">
        <v>1</v>
      </c>
      <c r="L43" s="146">
        <v>0.3401360544217687</v>
      </c>
    </row>
    <row r="44" spans="1:12" s="110" customFormat="1" ht="45.75" customHeight="1" x14ac:dyDescent="0.2">
      <c r="A44" s="604" t="s">
        <v>191</v>
      </c>
      <c r="B44" s="605"/>
      <c r="C44" s="605"/>
      <c r="D44" s="606"/>
      <c r="E44" s="113">
        <v>0.26686074721009218</v>
      </c>
      <c r="F44" s="115">
        <v>33</v>
      </c>
      <c r="G44" s="114">
        <v>32</v>
      </c>
      <c r="H44" s="114">
        <v>29</v>
      </c>
      <c r="I44" s="114">
        <v>36</v>
      </c>
      <c r="J44" s="140">
        <v>36</v>
      </c>
      <c r="K44" s="114">
        <v>-3</v>
      </c>
      <c r="L44" s="116">
        <v>-8.3333333333333339</v>
      </c>
    </row>
    <row r="45" spans="1:12" s="110" customFormat="1" ht="15" customHeight="1" x14ac:dyDescent="0.2">
      <c r="A45" s="120"/>
      <c r="B45" s="119"/>
      <c r="C45" s="258" t="s">
        <v>106</v>
      </c>
      <c r="E45" s="113">
        <v>54.545454545454547</v>
      </c>
      <c r="F45" s="115">
        <v>18</v>
      </c>
      <c r="G45" s="114">
        <v>17</v>
      </c>
      <c r="H45" s="114">
        <v>15</v>
      </c>
      <c r="I45" s="114">
        <v>20</v>
      </c>
      <c r="J45" s="140">
        <v>20</v>
      </c>
      <c r="K45" s="114">
        <v>-2</v>
      </c>
      <c r="L45" s="116">
        <v>-10</v>
      </c>
    </row>
    <row r="46" spans="1:12" s="110" customFormat="1" ht="15" customHeight="1" x14ac:dyDescent="0.2">
      <c r="A46" s="123"/>
      <c r="B46" s="124"/>
      <c r="C46" s="260" t="s">
        <v>107</v>
      </c>
      <c r="D46" s="261"/>
      <c r="E46" s="125">
        <v>45.454545454545453</v>
      </c>
      <c r="F46" s="143">
        <v>15</v>
      </c>
      <c r="G46" s="144">
        <v>15</v>
      </c>
      <c r="H46" s="144">
        <v>14</v>
      </c>
      <c r="I46" s="144">
        <v>16</v>
      </c>
      <c r="J46" s="145">
        <v>16</v>
      </c>
      <c r="K46" s="144">
        <v>-1</v>
      </c>
      <c r="L46" s="146">
        <v>-6.25</v>
      </c>
    </row>
    <row r="47" spans="1:12" s="110" customFormat="1" ht="39" customHeight="1" x14ac:dyDescent="0.2">
      <c r="A47" s="604" t="s">
        <v>520</v>
      </c>
      <c r="B47" s="607"/>
      <c r="C47" s="607"/>
      <c r="D47" s="608"/>
      <c r="E47" s="113">
        <v>0.38816108685104317</v>
      </c>
      <c r="F47" s="115">
        <v>48</v>
      </c>
      <c r="G47" s="114">
        <v>50</v>
      </c>
      <c r="H47" s="114">
        <v>48</v>
      </c>
      <c r="I47" s="114">
        <v>36</v>
      </c>
      <c r="J47" s="140">
        <v>44</v>
      </c>
      <c r="K47" s="114">
        <v>4</v>
      </c>
      <c r="L47" s="116">
        <v>9.0909090909090917</v>
      </c>
    </row>
    <row r="48" spans="1:12" s="110" customFormat="1" ht="15" customHeight="1" x14ac:dyDescent="0.2">
      <c r="A48" s="120"/>
      <c r="B48" s="119"/>
      <c r="C48" s="258" t="s">
        <v>106</v>
      </c>
      <c r="E48" s="113">
        <v>31.25</v>
      </c>
      <c r="F48" s="115">
        <v>15</v>
      </c>
      <c r="G48" s="114">
        <v>16</v>
      </c>
      <c r="H48" s="114">
        <v>14</v>
      </c>
      <c r="I48" s="114">
        <v>16</v>
      </c>
      <c r="J48" s="140">
        <v>19</v>
      </c>
      <c r="K48" s="114">
        <v>-4</v>
      </c>
      <c r="L48" s="116">
        <v>-21.05263157894737</v>
      </c>
    </row>
    <row r="49" spans="1:12" s="110" customFormat="1" ht="15" customHeight="1" x14ac:dyDescent="0.2">
      <c r="A49" s="123"/>
      <c r="B49" s="124"/>
      <c r="C49" s="260" t="s">
        <v>107</v>
      </c>
      <c r="D49" s="261"/>
      <c r="E49" s="125">
        <v>68.75</v>
      </c>
      <c r="F49" s="143">
        <v>33</v>
      </c>
      <c r="G49" s="144">
        <v>34</v>
      </c>
      <c r="H49" s="144">
        <v>34</v>
      </c>
      <c r="I49" s="144">
        <v>20</v>
      </c>
      <c r="J49" s="145">
        <v>25</v>
      </c>
      <c r="K49" s="144">
        <v>8</v>
      </c>
      <c r="L49" s="146">
        <v>32</v>
      </c>
    </row>
    <row r="50" spans="1:12" s="110" customFormat="1" ht="24.95" customHeight="1" x14ac:dyDescent="0.2">
      <c r="A50" s="609" t="s">
        <v>192</v>
      </c>
      <c r="B50" s="610"/>
      <c r="C50" s="610"/>
      <c r="D50" s="611"/>
      <c r="E50" s="262">
        <v>13.318777292576419</v>
      </c>
      <c r="F50" s="263">
        <v>1647</v>
      </c>
      <c r="G50" s="264">
        <v>1790</v>
      </c>
      <c r="H50" s="264">
        <v>1839</v>
      </c>
      <c r="I50" s="264">
        <v>1672</v>
      </c>
      <c r="J50" s="265">
        <v>1701</v>
      </c>
      <c r="K50" s="263">
        <v>-54</v>
      </c>
      <c r="L50" s="266">
        <v>-3.1746031746031744</v>
      </c>
    </row>
    <row r="51" spans="1:12" s="110" customFormat="1" ht="15" customHeight="1" x14ac:dyDescent="0.2">
      <c r="A51" s="120"/>
      <c r="B51" s="119"/>
      <c r="C51" s="258" t="s">
        <v>106</v>
      </c>
      <c r="E51" s="113">
        <v>49.180327868852459</v>
      </c>
      <c r="F51" s="115">
        <v>810</v>
      </c>
      <c r="G51" s="114">
        <v>903</v>
      </c>
      <c r="H51" s="114">
        <v>941</v>
      </c>
      <c r="I51" s="114">
        <v>860</v>
      </c>
      <c r="J51" s="140">
        <v>877</v>
      </c>
      <c r="K51" s="114">
        <v>-67</v>
      </c>
      <c r="L51" s="116">
        <v>-7.6396807297605474</v>
      </c>
    </row>
    <row r="52" spans="1:12" s="110" customFormat="1" ht="15" customHeight="1" x14ac:dyDescent="0.2">
      <c r="A52" s="120"/>
      <c r="B52" s="119"/>
      <c r="C52" s="258" t="s">
        <v>107</v>
      </c>
      <c r="E52" s="113">
        <v>50.819672131147541</v>
      </c>
      <c r="F52" s="115">
        <v>837</v>
      </c>
      <c r="G52" s="114">
        <v>887</v>
      </c>
      <c r="H52" s="114">
        <v>898</v>
      </c>
      <c r="I52" s="114">
        <v>812</v>
      </c>
      <c r="J52" s="140">
        <v>824</v>
      </c>
      <c r="K52" s="114">
        <v>13</v>
      </c>
      <c r="L52" s="116">
        <v>1.5776699029126213</v>
      </c>
    </row>
    <row r="53" spans="1:12" s="110" customFormat="1" ht="15" customHeight="1" x14ac:dyDescent="0.2">
      <c r="A53" s="120"/>
      <c r="B53" s="119"/>
      <c r="C53" s="258" t="s">
        <v>187</v>
      </c>
      <c r="D53" s="110" t="s">
        <v>193</v>
      </c>
      <c r="E53" s="113">
        <v>29.933211900425015</v>
      </c>
      <c r="F53" s="115">
        <v>493</v>
      </c>
      <c r="G53" s="114">
        <v>570</v>
      </c>
      <c r="H53" s="114">
        <v>590</v>
      </c>
      <c r="I53" s="114">
        <v>443</v>
      </c>
      <c r="J53" s="140">
        <v>482</v>
      </c>
      <c r="K53" s="114">
        <v>11</v>
      </c>
      <c r="L53" s="116">
        <v>2.2821576763485476</v>
      </c>
    </row>
    <row r="54" spans="1:12" s="110" customFormat="1" ht="15" customHeight="1" x14ac:dyDescent="0.2">
      <c r="A54" s="120"/>
      <c r="B54" s="119"/>
      <c r="D54" s="267" t="s">
        <v>194</v>
      </c>
      <c r="E54" s="113">
        <v>63.286004056795129</v>
      </c>
      <c r="F54" s="115">
        <v>312</v>
      </c>
      <c r="G54" s="114">
        <v>350</v>
      </c>
      <c r="H54" s="114">
        <v>368</v>
      </c>
      <c r="I54" s="114">
        <v>274</v>
      </c>
      <c r="J54" s="140">
        <v>297</v>
      </c>
      <c r="K54" s="114">
        <v>15</v>
      </c>
      <c r="L54" s="116">
        <v>5.0505050505050502</v>
      </c>
    </row>
    <row r="55" spans="1:12" s="110" customFormat="1" ht="15" customHeight="1" x14ac:dyDescent="0.2">
      <c r="A55" s="120"/>
      <c r="B55" s="119"/>
      <c r="D55" s="267" t="s">
        <v>195</v>
      </c>
      <c r="E55" s="113">
        <v>36.713995943204871</v>
      </c>
      <c r="F55" s="115">
        <v>181</v>
      </c>
      <c r="G55" s="114">
        <v>220</v>
      </c>
      <c r="H55" s="114">
        <v>222</v>
      </c>
      <c r="I55" s="114">
        <v>169</v>
      </c>
      <c r="J55" s="140">
        <v>185</v>
      </c>
      <c r="K55" s="114">
        <v>-4</v>
      </c>
      <c r="L55" s="116">
        <v>-2.1621621621621623</v>
      </c>
    </row>
    <row r="56" spans="1:12" s="110" customFormat="1" ht="15" customHeight="1" x14ac:dyDescent="0.2">
      <c r="A56" s="120"/>
      <c r="B56" s="119" t="s">
        <v>196</v>
      </c>
      <c r="C56" s="258"/>
      <c r="E56" s="113">
        <v>73.249231764515613</v>
      </c>
      <c r="F56" s="115">
        <v>9058</v>
      </c>
      <c r="G56" s="114">
        <v>9113</v>
      </c>
      <c r="H56" s="114">
        <v>9147</v>
      </c>
      <c r="I56" s="114">
        <v>9097</v>
      </c>
      <c r="J56" s="140">
        <v>9143</v>
      </c>
      <c r="K56" s="114">
        <v>-85</v>
      </c>
      <c r="L56" s="116">
        <v>-0.92967297385978342</v>
      </c>
    </row>
    <row r="57" spans="1:12" s="110" customFormat="1" ht="15" customHeight="1" x14ac:dyDescent="0.2">
      <c r="A57" s="120"/>
      <c r="B57" s="119"/>
      <c r="C57" s="258" t="s">
        <v>106</v>
      </c>
      <c r="E57" s="113">
        <v>41.04658865091632</v>
      </c>
      <c r="F57" s="115">
        <v>3718</v>
      </c>
      <c r="G57" s="114">
        <v>3789</v>
      </c>
      <c r="H57" s="114">
        <v>3829</v>
      </c>
      <c r="I57" s="114">
        <v>3831</v>
      </c>
      <c r="J57" s="140">
        <v>3801</v>
      </c>
      <c r="K57" s="114">
        <v>-83</v>
      </c>
      <c r="L57" s="116">
        <v>-2.1836358852933437</v>
      </c>
    </row>
    <row r="58" spans="1:12" s="110" customFormat="1" ht="15" customHeight="1" x14ac:dyDescent="0.2">
      <c r="A58" s="120"/>
      <c r="B58" s="119"/>
      <c r="C58" s="258" t="s">
        <v>107</v>
      </c>
      <c r="E58" s="113">
        <v>58.95341134908368</v>
      </c>
      <c r="F58" s="115">
        <v>5340</v>
      </c>
      <c r="G58" s="114">
        <v>5324</v>
      </c>
      <c r="H58" s="114">
        <v>5318</v>
      </c>
      <c r="I58" s="114">
        <v>5266</v>
      </c>
      <c r="J58" s="140">
        <v>5342</v>
      </c>
      <c r="K58" s="114">
        <v>-2</v>
      </c>
      <c r="L58" s="116">
        <v>-3.7439161362785474E-2</v>
      </c>
    </row>
    <row r="59" spans="1:12" s="110" customFormat="1" ht="15" customHeight="1" x14ac:dyDescent="0.2">
      <c r="A59" s="120"/>
      <c r="B59" s="119"/>
      <c r="C59" s="258" t="s">
        <v>105</v>
      </c>
      <c r="D59" s="110" t="s">
        <v>197</v>
      </c>
      <c r="E59" s="113">
        <v>93.8286597482888</v>
      </c>
      <c r="F59" s="115">
        <v>8499</v>
      </c>
      <c r="G59" s="114">
        <v>8545</v>
      </c>
      <c r="H59" s="114">
        <v>8572</v>
      </c>
      <c r="I59" s="114">
        <v>8535</v>
      </c>
      <c r="J59" s="140">
        <v>8594</v>
      </c>
      <c r="K59" s="114">
        <v>-95</v>
      </c>
      <c r="L59" s="116">
        <v>-1.1054223877123575</v>
      </c>
    </row>
    <row r="60" spans="1:12" s="110" customFormat="1" ht="15" customHeight="1" x14ac:dyDescent="0.2">
      <c r="A60" s="120"/>
      <c r="B60" s="119"/>
      <c r="C60" s="258"/>
      <c r="D60" s="267" t="s">
        <v>198</v>
      </c>
      <c r="E60" s="113">
        <v>39.251676667843277</v>
      </c>
      <c r="F60" s="115">
        <v>3336</v>
      </c>
      <c r="G60" s="114">
        <v>3399</v>
      </c>
      <c r="H60" s="114">
        <v>3431</v>
      </c>
      <c r="I60" s="114">
        <v>3436</v>
      </c>
      <c r="J60" s="140">
        <v>3419</v>
      </c>
      <c r="K60" s="114">
        <v>-83</v>
      </c>
      <c r="L60" s="116">
        <v>-2.4276104124012869</v>
      </c>
    </row>
    <row r="61" spans="1:12" s="110" customFormat="1" ht="15" customHeight="1" x14ac:dyDescent="0.2">
      <c r="A61" s="120"/>
      <c r="B61" s="119"/>
      <c r="C61" s="258"/>
      <c r="D61" s="267" t="s">
        <v>199</v>
      </c>
      <c r="E61" s="113">
        <v>60.748323332156723</v>
      </c>
      <c r="F61" s="115">
        <v>5163</v>
      </c>
      <c r="G61" s="114">
        <v>5146</v>
      </c>
      <c r="H61" s="114">
        <v>5141</v>
      </c>
      <c r="I61" s="114">
        <v>5099</v>
      </c>
      <c r="J61" s="140">
        <v>5175</v>
      </c>
      <c r="K61" s="114">
        <v>-12</v>
      </c>
      <c r="L61" s="116">
        <v>-0.2318840579710145</v>
      </c>
    </row>
    <row r="62" spans="1:12" s="110" customFormat="1" ht="15" customHeight="1" x14ac:dyDescent="0.2">
      <c r="A62" s="120"/>
      <c r="B62" s="119"/>
      <c r="C62" s="258"/>
      <c r="D62" s="258" t="s">
        <v>200</v>
      </c>
      <c r="E62" s="113">
        <v>6.1713402517111948</v>
      </c>
      <c r="F62" s="115">
        <v>559</v>
      </c>
      <c r="G62" s="114">
        <v>568</v>
      </c>
      <c r="H62" s="114">
        <v>575</v>
      </c>
      <c r="I62" s="114">
        <v>562</v>
      </c>
      <c r="J62" s="140">
        <v>549</v>
      </c>
      <c r="K62" s="114">
        <v>10</v>
      </c>
      <c r="L62" s="116">
        <v>1.8214936247723132</v>
      </c>
    </row>
    <row r="63" spans="1:12" s="110" customFormat="1" ht="15" customHeight="1" x14ac:dyDescent="0.2">
      <c r="A63" s="120"/>
      <c r="B63" s="119"/>
      <c r="C63" s="258"/>
      <c r="D63" s="267" t="s">
        <v>198</v>
      </c>
      <c r="E63" s="113">
        <v>68.336314847942759</v>
      </c>
      <c r="F63" s="115">
        <v>382</v>
      </c>
      <c r="G63" s="114">
        <v>390</v>
      </c>
      <c r="H63" s="114">
        <v>398</v>
      </c>
      <c r="I63" s="114">
        <v>395</v>
      </c>
      <c r="J63" s="140">
        <v>382</v>
      </c>
      <c r="K63" s="114">
        <v>0</v>
      </c>
      <c r="L63" s="116">
        <v>0</v>
      </c>
    </row>
    <row r="64" spans="1:12" s="110" customFormat="1" ht="15" customHeight="1" x14ac:dyDescent="0.2">
      <c r="A64" s="120"/>
      <c r="B64" s="119"/>
      <c r="C64" s="258"/>
      <c r="D64" s="267" t="s">
        <v>199</v>
      </c>
      <c r="E64" s="113">
        <v>31.663685152057244</v>
      </c>
      <c r="F64" s="115">
        <v>177</v>
      </c>
      <c r="G64" s="114">
        <v>178</v>
      </c>
      <c r="H64" s="114">
        <v>177</v>
      </c>
      <c r="I64" s="114">
        <v>167</v>
      </c>
      <c r="J64" s="140">
        <v>167</v>
      </c>
      <c r="K64" s="114">
        <v>10</v>
      </c>
      <c r="L64" s="116">
        <v>5.9880239520958085</v>
      </c>
    </row>
    <row r="65" spans="1:12" s="110" customFormat="1" ht="15" customHeight="1" x14ac:dyDescent="0.2">
      <c r="A65" s="120"/>
      <c r="B65" s="119" t="s">
        <v>201</v>
      </c>
      <c r="C65" s="258"/>
      <c r="E65" s="113">
        <v>6.7604722626556688</v>
      </c>
      <c r="F65" s="115">
        <v>836</v>
      </c>
      <c r="G65" s="114">
        <v>855</v>
      </c>
      <c r="H65" s="114">
        <v>839</v>
      </c>
      <c r="I65" s="114">
        <v>844</v>
      </c>
      <c r="J65" s="140">
        <v>852</v>
      </c>
      <c r="K65" s="114">
        <v>-16</v>
      </c>
      <c r="L65" s="116">
        <v>-1.8779342723004695</v>
      </c>
    </row>
    <row r="66" spans="1:12" s="110" customFormat="1" ht="15" customHeight="1" x14ac:dyDescent="0.2">
      <c r="A66" s="120"/>
      <c r="B66" s="119"/>
      <c r="C66" s="258" t="s">
        <v>106</v>
      </c>
      <c r="E66" s="113">
        <v>51.076555023923447</v>
      </c>
      <c r="F66" s="115">
        <v>427</v>
      </c>
      <c r="G66" s="114">
        <v>436</v>
      </c>
      <c r="H66" s="114">
        <v>434</v>
      </c>
      <c r="I66" s="114">
        <v>442</v>
      </c>
      <c r="J66" s="140">
        <v>442</v>
      </c>
      <c r="K66" s="114">
        <v>-15</v>
      </c>
      <c r="L66" s="116">
        <v>-3.3936651583710407</v>
      </c>
    </row>
    <row r="67" spans="1:12" s="110" customFormat="1" ht="15" customHeight="1" x14ac:dyDescent="0.2">
      <c r="A67" s="120"/>
      <c r="B67" s="119"/>
      <c r="C67" s="258" t="s">
        <v>107</v>
      </c>
      <c r="E67" s="113">
        <v>48.923444976076553</v>
      </c>
      <c r="F67" s="115">
        <v>409</v>
      </c>
      <c r="G67" s="114">
        <v>419</v>
      </c>
      <c r="H67" s="114">
        <v>405</v>
      </c>
      <c r="I67" s="114">
        <v>402</v>
      </c>
      <c r="J67" s="140">
        <v>410</v>
      </c>
      <c r="K67" s="114">
        <v>-1</v>
      </c>
      <c r="L67" s="116">
        <v>-0.24390243902439024</v>
      </c>
    </row>
    <row r="68" spans="1:12" s="110" customFormat="1" ht="15" customHeight="1" x14ac:dyDescent="0.2">
      <c r="A68" s="120"/>
      <c r="B68" s="119"/>
      <c r="C68" s="258" t="s">
        <v>105</v>
      </c>
      <c r="D68" s="110" t="s">
        <v>202</v>
      </c>
      <c r="E68" s="113">
        <v>18.421052631578949</v>
      </c>
      <c r="F68" s="115">
        <v>154</v>
      </c>
      <c r="G68" s="114">
        <v>161</v>
      </c>
      <c r="H68" s="114">
        <v>161</v>
      </c>
      <c r="I68" s="114">
        <v>157</v>
      </c>
      <c r="J68" s="140">
        <v>146</v>
      </c>
      <c r="K68" s="114">
        <v>8</v>
      </c>
      <c r="L68" s="116">
        <v>5.4794520547945202</v>
      </c>
    </row>
    <row r="69" spans="1:12" s="110" customFormat="1" ht="15" customHeight="1" x14ac:dyDescent="0.2">
      <c r="A69" s="120"/>
      <c r="B69" s="119"/>
      <c r="C69" s="258"/>
      <c r="D69" s="267" t="s">
        <v>198</v>
      </c>
      <c r="E69" s="113">
        <v>41.558441558441558</v>
      </c>
      <c r="F69" s="115">
        <v>64</v>
      </c>
      <c r="G69" s="114">
        <v>64</v>
      </c>
      <c r="H69" s="114">
        <v>66</v>
      </c>
      <c r="I69" s="114">
        <v>67</v>
      </c>
      <c r="J69" s="140">
        <v>61</v>
      </c>
      <c r="K69" s="114">
        <v>3</v>
      </c>
      <c r="L69" s="116">
        <v>4.918032786885246</v>
      </c>
    </row>
    <row r="70" spans="1:12" s="110" customFormat="1" ht="15" customHeight="1" x14ac:dyDescent="0.2">
      <c r="A70" s="120"/>
      <c r="B70" s="119"/>
      <c r="C70" s="258"/>
      <c r="D70" s="267" t="s">
        <v>199</v>
      </c>
      <c r="E70" s="113">
        <v>58.441558441558442</v>
      </c>
      <c r="F70" s="115">
        <v>90</v>
      </c>
      <c r="G70" s="114">
        <v>97</v>
      </c>
      <c r="H70" s="114">
        <v>95</v>
      </c>
      <c r="I70" s="114">
        <v>90</v>
      </c>
      <c r="J70" s="140">
        <v>85</v>
      </c>
      <c r="K70" s="114">
        <v>5</v>
      </c>
      <c r="L70" s="116">
        <v>5.882352941176471</v>
      </c>
    </row>
    <row r="71" spans="1:12" s="110" customFormat="1" ht="15" customHeight="1" x14ac:dyDescent="0.2">
      <c r="A71" s="120"/>
      <c r="B71" s="119"/>
      <c r="C71" s="258"/>
      <c r="D71" s="110" t="s">
        <v>203</v>
      </c>
      <c r="E71" s="113">
        <v>73.803827751196167</v>
      </c>
      <c r="F71" s="115">
        <v>617</v>
      </c>
      <c r="G71" s="114">
        <v>625</v>
      </c>
      <c r="H71" s="114">
        <v>615</v>
      </c>
      <c r="I71" s="114">
        <v>626</v>
      </c>
      <c r="J71" s="140">
        <v>645</v>
      </c>
      <c r="K71" s="114">
        <v>-28</v>
      </c>
      <c r="L71" s="116">
        <v>-4.3410852713178292</v>
      </c>
    </row>
    <row r="72" spans="1:12" s="110" customFormat="1" ht="15" customHeight="1" x14ac:dyDescent="0.2">
      <c r="A72" s="120"/>
      <c r="B72" s="119"/>
      <c r="C72" s="258"/>
      <c r="D72" s="267" t="s">
        <v>198</v>
      </c>
      <c r="E72" s="113">
        <v>51.539708265802268</v>
      </c>
      <c r="F72" s="115">
        <v>318</v>
      </c>
      <c r="G72" s="114">
        <v>323</v>
      </c>
      <c r="H72" s="114">
        <v>324</v>
      </c>
      <c r="I72" s="114">
        <v>334</v>
      </c>
      <c r="J72" s="140">
        <v>342</v>
      </c>
      <c r="K72" s="114">
        <v>-24</v>
      </c>
      <c r="L72" s="116">
        <v>-7.0175438596491224</v>
      </c>
    </row>
    <row r="73" spans="1:12" s="110" customFormat="1" ht="15" customHeight="1" x14ac:dyDescent="0.2">
      <c r="A73" s="120"/>
      <c r="B73" s="119"/>
      <c r="C73" s="258"/>
      <c r="D73" s="267" t="s">
        <v>199</v>
      </c>
      <c r="E73" s="113">
        <v>48.460291734197732</v>
      </c>
      <c r="F73" s="115">
        <v>299</v>
      </c>
      <c r="G73" s="114">
        <v>302</v>
      </c>
      <c r="H73" s="114">
        <v>291</v>
      </c>
      <c r="I73" s="114">
        <v>292</v>
      </c>
      <c r="J73" s="140">
        <v>303</v>
      </c>
      <c r="K73" s="114">
        <v>-4</v>
      </c>
      <c r="L73" s="116">
        <v>-1.3201320132013201</v>
      </c>
    </row>
    <row r="74" spans="1:12" s="110" customFormat="1" ht="15" customHeight="1" x14ac:dyDescent="0.2">
      <c r="A74" s="120"/>
      <c r="B74" s="119"/>
      <c r="C74" s="258"/>
      <c r="D74" s="110" t="s">
        <v>204</v>
      </c>
      <c r="E74" s="113">
        <v>7.7751196172248802</v>
      </c>
      <c r="F74" s="115">
        <v>65</v>
      </c>
      <c r="G74" s="114">
        <v>69</v>
      </c>
      <c r="H74" s="114">
        <v>63</v>
      </c>
      <c r="I74" s="114">
        <v>61</v>
      </c>
      <c r="J74" s="140">
        <v>61</v>
      </c>
      <c r="K74" s="114">
        <v>4</v>
      </c>
      <c r="L74" s="116">
        <v>6.557377049180328</v>
      </c>
    </row>
    <row r="75" spans="1:12" s="110" customFormat="1" ht="15" customHeight="1" x14ac:dyDescent="0.2">
      <c r="A75" s="120"/>
      <c r="B75" s="119"/>
      <c r="C75" s="258"/>
      <c r="D75" s="267" t="s">
        <v>198</v>
      </c>
      <c r="E75" s="113">
        <v>69.230769230769226</v>
      </c>
      <c r="F75" s="115">
        <v>45</v>
      </c>
      <c r="G75" s="114">
        <v>49</v>
      </c>
      <c r="H75" s="114">
        <v>44</v>
      </c>
      <c r="I75" s="114">
        <v>41</v>
      </c>
      <c r="J75" s="140">
        <v>39</v>
      </c>
      <c r="K75" s="114">
        <v>6</v>
      </c>
      <c r="L75" s="116">
        <v>15.384615384615385</v>
      </c>
    </row>
    <row r="76" spans="1:12" s="110" customFormat="1" ht="15" customHeight="1" x14ac:dyDescent="0.2">
      <c r="A76" s="120"/>
      <c r="B76" s="119"/>
      <c r="C76" s="258"/>
      <c r="D76" s="267" t="s">
        <v>199</v>
      </c>
      <c r="E76" s="113">
        <v>30.76923076923077</v>
      </c>
      <c r="F76" s="115">
        <v>20</v>
      </c>
      <c r="G76" s="114">
        <v>20</v>
      </c>
      <c r="H76" s="114">
        <v>19</v>
      </c>
      <c r="I76" s="114">
        <v>20</v>
      </c>
      <c r="J76" s="140">
        <v>22</v>
      </c>
      <c r="K76" s="114">
        <v>-2</v>
      </c>
      <c r="L76" s="116">
        <v>-9.0909090909090917</v>
      </c>
    </row>
    <row r="77" spans="1:12" s="110" customFormat="1" ht="15" customHeight="1" x14ac:dyDescent="0.2">
      <c r="A77" s="534"/>
      <c r="B77" s="119" t="s">
        <v>205</v>
      </c>
      <c r="C77" s="268"/>
      <c r="D77" s="182"/>
      <c r="E77" s="113">
        <v>6.671518680252305</v>
      </c>
      <c r="F77" s="115">
        <v>825</v>
      </c>
      <c r="G77" s="114">
        <v>854</v>
      </c>
      <c r="H77" s="114">
        <v>872</v>
      </c>
      <c r="I77" s="114">
        <v>865</v>
      </c>
      <c r="J77" s="140">
        <v>886</v>
      </c>
      <c r="K77" s="114">
        <v>-61</v>
      </c>
      <c r="L77" s="116">
        <v>-6.8848758465011288</v>
      </c>
    </row>
    <row r="78" spans="1:12" s="110" customFormat="1" ht="15" customHeight="1" x14ac:dyDescent="0.2">
      <c r="A78" s="120"/>
      <c r="B78" s="119"/>
      <c r="C78" s="268" t="s">
        <v>106</v>
      </c>
      <c r="D78" s="182"/>
      <c r="E78" s="113">
        <v>52.363636363636367</v>
      </c>
      <c r="F78" s="115">
        <v>432</v>
      </c>
      <c r="G78" s="114">
        <v>450</v>
      </c>
      <c r="H78" s="114">
        <v>458</v>
      </c>
      <c r="I78" s="114">
        <v>462</v>
      </c>
      <c r="J78" s="140">
        <v>463</v>
      </c>
      <c r="K78" s="114">
        <v>-31</v>
      </c>
      <c r="L78" s="116">
        <v>-6.6954643628509718</v>
      </c>
    </row>
    <row r="79" spans="1:12" s="110" customFormat="1" ht="15" customHeight="1" x14ac:dyDescent="0.2">
      <c r="A79" s="123"/>
      <c r="B79" s="124"/>
      <c r="C79" s="260" t="s">
        <v>107</v>
      </c>
      <c r="D79" s="261"/>
      <c r="E79" s="125">
        <v>47.636363636363633</v>
      </c>
      <c r="F79" s="143">
        <v>393</v>
      </c>
      <c r="G79" s="144">
        <v>404</v>
      </c>
      <c r="H79" s="144">
        <v>414</v>
      </c>
      <c r="I79" s="144">
        <v>403</v>
      </c>
      <c r="J79" s="145">
        <v>423</v>
      </c>
      <c r="K79" s="144">
        <v>-30</v>
      </c>
      <c r="L79" s="146">
        <v>-7.0921985815602833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12366</v>
      </c>
      <c r="E11" s="114">
        <v>12612</v>
      </c>
      <c r="F11" s="114">
        <v>12697</v>
      </c>
      <c r="G11" s="114">
        <v>12478</v>
      </c>
      <c r="H11" s="140">
        <v>12582</v>
      </c>
      <c r="I11" s="115">
        <v>-216</v>
      </c>
      <c r="J11" s="116">
        <v>-1.7167381974248928</v>
      </c>
    </row>
    <row r="12" spans="1:15" s="110" customFormat="1" ht="24.95" customHeight="1" x14ac:dyDescent="0.2">
      <c r="A12" s="193" t="s">
        <v>132</v>
      </c>
      <c r="B12" s="194" t="s">
        <v>133</v>
      </c>
      <c r="C12" s="113">
        <v>1.1402231926249393</v>
      </c>
      <c r="D12" s="115">
        <v>141</v>
      </c>
      <c r="E12" s="114">
        <v>138</v>
      </c>
      <c r="F12" s="114">
        <v>140</v>
      </c>
      <c r="G12" s="114">
        <v>140</v>
      </c>
      <c r="H12" s="140">
        <v>137</v>
      </c>
      <c r="I12" s="115">
        <v>4</v>
      </c>
      <c r="J12" s="116">
        <v>2.9197080291970803</v>
      </c>
    </row>
    <row r="13" spans="1:15" s="110" customFormat="1" ht="24.95" customHeight="1" x14ac:dyDescent="0.2">
      <c r="A13" s="193" t="s">
        <v>134</v>
      </c>
      <c r="B13" s="199" t="s">
        <v>214</v>
      </c>
      <c r="C13" s="113">
        <v>1.1968300177907165</v>
      </c>
      <c r="D13" s="115">
        <v>148</v>
      </c>
      <c r="E13" s="114">
        <v>152</v>
      </c>
      <c r="F13" s="114">
        <v>150</v>
      </c>
      <c r="G13" s="114">
        <v>180</v>
      </c>
      <c r="H13" s="140">
        <v>180</v>
      </c>
      <c r="I13" s="115">
        <v>-32</v>
      </c>
      <c r="J13" s="116">
        <v>-17.777777777777779</v>
      </c>
    </row>
    <row r="14" spans="1:15" s="287" customFormat="1" ht="24" customHeight="1" x14ac:dyDescent="0.2">
      <c r="A14" s="193" t="s">
        <v>215</v>
      </c>
      <c r="B14" s="199" t="s">
        <v>137</v>
      </c>
      <c r="C14" s="113">
        <v>22.295002426006793</v>
      </c>
      <c r="D14" s="115">
        <v>2757</v>
      </c>
      <c r="E14" s="114">
        <v>2803</v>
      </c>
      <c r="F14" s="114">
        <v>2820</v>
      </c>
      <c r="G14" s="114">
        <v>2752</v>
      </c>
      <c r="H14" s="140">
        <v>2775</v>
      </c>
      <c r="I14" s="115">
        <v>-18</v>
      </c>
      <c r="J14" s="116">
        <v>-0.64864864864864868</v>
      </c>
      <c r="K14" s="110"/>
      <c r="L14" s="110"/>
      <c r="M14" s="110"/>
      <c r="N14" s="110"/>
      <c r="O14" s="110"/>
    </row>
    <row r="15" spans="1:15" s="110" customFormat="1" ht="24.75" customHeight="1" x14ac:dyDescent="0.2">
      <c r="A15" s="193" t="s">
        <v>216</v>
      </c>
      <c r="B15" s="199" t="s">
        <v>217</v>
      </c>
      <c r="C15" s="113">
        <v>7.7308749797832768</v>
      </c>
      <c r="D15" s="115">
        <v>956</v>
      </c>
      <c r="E15" s="114">
        <v>978</v>
      </c>
      <c r="F15" s="114">
        <v>983</v>
      </c>
      <c r="G15" s="114">
        <v>934</v>
      </c>
      <c r="H15" s="140">
        <v>940</v>
      </c>
      <c r="I15" s="115">
        <v>16</v>
      </c>
      <c r="J15" s="116">
        <v>1.7021276595744681</v>
      </c>
    </row>
    <row r="16" spans="1:15" s="287" customFormat="1" ht="24.95" customHeight="1" x14ac:dyDescent="0.2">
      <c r="A16" s="193" t="s">
        <v>218</v>
      </c>
      <c r="B16" s="199" t="s">
        <v>141</v>
      </c>
      <c r="C16" s="113">
        <v>12.663755458515285</v>
      </c>
      <c r="D16" s="115">
        <v>1566</v>
      </c>
      <c r="E16" s="114">
        <v>1596</v>
      </c>
      <c r="F16" s="114">
        <v>1595</v>
      </c>
      <c r="G16" s="114">
        <v>1584</v>
      </c>
      <c r="H16" s="140">
        <v>1605</v>
      </c>
      <c r="I16" s="115">
        <v>-39</v>
      </c>
      <c r="J16" s="116">
        <v>-2.4299065420560746</v>
      </c>
      <c r="K16" s="110"/>
      <c r="L16" s="110"/>
      <c r="M16" s="110"/>
      <c r="N16" s="110"/>
      <c r="O16" s="110"/>
    </row>
    <row r="17" spans="1:15" s="110" customFormat="1" ht="24.95" customHeight="1" x14ac:dyDescent="0.2">
      <c r="A17" s="193" t="s">
        <v>219</v>
      </c>
      <c r="B17" s="199" t="s">
        <v>220</v>
      </c>
      <c r="C17" s="113">
        <v>1.9003719877082323</v>
      </c>
      <c r="D17" s="115">
        <v>235</v>
      </c>
      <c r="E17" s="114">
        <v>229</v>
      </c>
      <c r="F17" s="114">
        <v>242</v>
      </c>
      <c r="G17" s="114">
        <v>234</v>
      </c>
      <c r="H17" s="140">
        <v>230</v>
      </c>
      <c r="I17" s="115">
        <v>5</v>
      </c>
      <c r="J17" s="116">
        <v>2.1739130434782608</v>
      </c>
    </row>
    <row r="18" spans="1:15" s="287" customFormat="1" ht="24.95" customHeight="1" x14ac:dyDescent="0.2">
      <c r="A18" s="201" t="s">
        <v>144</v>
      </c>
      <c r="B18" s="202" t="s">
        <v>145</v>
      </c>
      <c r="C18" s="113">
        <v>7.1648067281255052</v>
      </c>
      <c r="D18" s="115">
        <v>886</v>
      </c>
      <c r="E18" s="114">
        <v>905</v>
      </c>
      <c r="F18" s="114">
        <v>933</v>
      </c>
      <c r="G18" s="114">
        <v>908</v>
      </c>
      <c r="H18" s="140">
        <v>887</v>
      </c>
      <c r="I18" s="115">
        <v>-1</v>
      </c>
      <c r="J18" s="116">
        <v>-0.11273957158962795</v>
      </c>
      <c r="K18" s="110"/>
      <c r="L18" s="110"/>
      <c r="M18" s="110"/>
      <c r="N18" s="110"/>
      <c r="O18" s="110"/>
    </row>
    <row r="19" spans="1:15" s="110" customFormat="1" ht="24.95" customHeight="1" x14ac:dyDescent="0.2">
      <c r="A19" s="193" t="s">
        <v>146</v>
      </c>
      <c r="B19" s="199" t="s">
        <v>147</v>
      </c>
      <c r="C19" s="113">
        <v>14.636907650008087</v>
      </c>
      <c r="D19" s="115">
        <v>1810</v>
      </c>
      <c r="E19" s="114">
        <v>1792</v>
      </c>
      <c r="F19" s="114">
        <v>1765</v>
      </c>
      <c r="G19" s="114">
        <v>1695</v>
      </c>
      <c r="H19" s="140">
        <v>1695</v>
      </c>
      <c r="I19" s="115">
        <v>115</v>
      </c>
      <c r="J19" s="116">
        <v>6.7846607669616521</v>
      </c>
    </row>
    <row r="20" spans="1:15" s="287" customFormat="1" ht="24.95" customHeight="1" x14ac:dyDescent="0.2">
      <c r="A20" s="193" t="s">
        <v>148</v>
      </c>
      <c r="B20" s="199" t="s">
        <v>149</v>
      </c>
      <c r="C20" s="113">
        <v>3.0001617337861881</v>
      </c>
      <c r="D20" s="115">
        <v>371</v>
      </c>
      <c r="E20" s="114">
        <v>368</v>
      </c>
      <c r="F20" s="114">
        <v>378</v>
      </c>
      <c r="G20" s="114">
        <v>368</v>
      </c>
      <c r="H20" s="140">
        <v>370</v>
      </c>
      <c r="I20" s="115">
        <v>1</v>
      </c>
      <c r="J20" s="116">
        <v>0.27027027027027029</v>
      </c>
      <c r="K20" s="110"/>
      <c r="L20" s="110"/>
      <c r="M20" s="110"/>
      <c r="N20" s="110"/>
      <c r="O20" s="110"/>
    </row>
    <row r="21" spans="1:15" s="110" customFormat="1" ht="24.95" customHeight="1" x14ac:dyDescent="0.2">
      <c r="A21" s="201" t="s">
        <v>150</v>
      </c>
      <c r="B21" s="202" t="s">
        <v>151</v>
      </c>
      <c r="C21" s="113">
        <v>2.7413876758854925</v>
      </c>
      <c r="D21" s="115">
        <v>339</v>
      </c>
      <c r="E21" s="114">
        <v>334</v>
      </c>
      <c r="F21" s="114">
        <v>343</v>
      </c>
      <c r="G21" s="114">
        <v>337</v>
      </c>
      <c r="H21" s="140">
        <v>325</v>
      </c>
      <c r="I21" s="115">
        <v>14</v>
      </c>
      <c r="J21" s="116">
        <v>4.3076923076923075</v>
      </c>
    </row>
    <row r="22" spans="1:15" s="110" customFormat="1" ht="24.95" customHeight="1" x14ac:dyDescent="0.2">
      <c r="A22" s="201" t="s">
        <v>152</v>
      </c>
      <c r="B22" s="199" t="s">
        <v>153</v>
      </c>
      <c r="C22" s="113" t="s">
        <v>513</v>
      </c>
      <c r="D22" s="115" t="s">
        <v>513</v>
      </c>
      <c r="E22" s="114" t="s">
        <v>513</v>
      </c>
      <c r="F22" s="114">
        <v>51</v>
      </c>
      <c r="G22" s="114">
        <v>53</v>
      </c>
      <c r="H22" s="140">
        <v>53</v>
      </c>
      <c r="I22" s="115" t="s">
        <v>513</v>
      </c>
      <c r="J22" s="116" t="s">
        <v>513</v>
      </c>
    </row>
    <row r="23" spans="1:15" s="110" customFormat="1" ht="24.95" customHeight="1" x14ac:dyDescent="0.2">
      <c r="A23" s="193" t="s">
        <v>154</v>
      </c>
      <c r="B23" s="199" t="s">
        <v>155</v>
      </c>
      <c r="C23" s="113">
        <v>4.2616852660520781</v>
      </c>
      <c r="D23" s="115">
        <v>527</v>
      </c>
      <c r="E23" s="114">
        <v>537</v>
      </c>
      <c r="F23" s="114">
        <v>541</v>
      </c>
      <c r="G23" s="114">
        <v>531</v>
      </c>
      <c r="H23" s="140">
        <v>538</v>
      </c>
      <c r="I23" s="115">
        <v>-11</v>
      </c>
      <c r="J23" s="116">
        <v>-2.0446096654275094</v>
      </c>
    </row>
    <row r="24" spans="1:15" s="110" customFormat="1" ht="24.95" customHeight="1" x14ac:dyDescent="0.2">
      <c r="A24" s="193" t="s">
        <v>156</v>
      </c>
      <c r="B24" s="199" t="s">
        <v>221</v>
      </c>
      <c r="C24" s="113">
        <v>2.8707747048358403</v>
      </c>
      <c r="D24" s="115">
        <v>355</v>
      </c>
      <c r="E24" s="114">
        <v>350</v>
      </c>
      <c r="F24" s="114">
        <v>355</v>
      </c>
      <c r="G24" s="114">
        <v>338</v>
      </c>
      <c r="H24" s="140">
        <v>339</v>
      </c>
      <c r="I24" s="115">
        <v>16</v>
      </c>
      <c r="J24" s="116">
        <v>4.71976401179941</v>
      </c>
    </row>
    <row r="25" spans="1:15" s="110" customFormat="1" ht="24.95" customHeight="1" x14ac:dyDescent="0.2">
      <c r="A25" s="193" t="s">
        <v>222</v>
      </c>
      <c r="B25" s="204" t="s">
        <v>159</v>
      </c>
      <c r="C25" s="113">
        <v>1.7548115801390911</v>
      </c>
      <c r="D25" s="115">
        <v>217</v>
      </c>
      <c r="E25" s="114">
        <v>422</v>
      </c>
      <c r="F25" s="114">
        <v>437</v>
      </c>
      <c r="G25" s="114">
        <v>438</v>
      </c>
      <c r="H25" s="140">
        <v>441</v>
      </c>
      <c r="I25" s="115">
        <v>-224</v>
      </c>
      <c r="J25" s="116">
        <v>-50.793650793650791</v>
      </c>
    </row>
    <row r="26" spans="1:15" s="110" customFormat="1" ht="24.95" customHeight="1" x14ac:dyDescent="0.2">
      <c r="A26" s="201">
        <v>782.78300000000002</v>
      </c>
      <c r="B26" s="203" t="s">
        <v>160</v>
      </c>
      <c r="C26" s="113" t="s">
        <v>513</v>
      </c>
      <c r="D26" s="115" t="s">
        <v>513</v>
      </c>
      <c r="E26" s="114" t="s">
        <v>513</v>
      </c>
      <c r="F26" s="114">
        <v>285</v>
      </c>
      <c r="G26" s="114">
        <v>288</v>
      </c>
      <c r="H26" s="140">
        <v>287</v>
      </c>
      <c r="I26" s="115" t="s">
        <v>513</v>
      </c>
      <c r="J26" s="116" t="s">
        <v>513</v>
      </c>
    </row>
    <row r="27" spans="1:15" s="110" customFormat="1" ht="24.95" customHeight="1" x14ac:dyDescent="0.2">
      <c r="A27" s="193" t="s">
        <v>161</v>
      </c>
      <c r="B27" s="199" t="s">
        <v>223</v>
      </c>
      <c r="C27" s="113">
        <v>9.4856865599223674</v>
      </c>
      <c r="D27" s="115">
        <v>1173</v>
      </c>
      <c r="E27" s="114">
        <v>1165</v>
      </c>
      <c r="F27" s="114">
        <v>1174</v>
      </c>
      <c r="G27" s="114">
        <v>1150</v>
      </c>
      <c r="H27" s="140">
        <v>1137</v>
      </c>
      <c r="I27" s="115">
        <v>36</v>
      </c>
      <c r="J27" s="116">
        <v>3.1662269129287597</v>
      </c>
    </row>
    <row r="28" spans="1:15" s="110" customFormat="1" ht="24.95" customHeight="1" x14ac:dyDescent="0.2">
      <c r="A28" s="193" t="s">
        <v>163</v>
      </c>
      <c r="B28" s="199" t="s">
        <v>164</v>
      </c>
      <c r="C28" s="113">
        <v>6.7685589519650655</v>
      </c>
      <c r="D28" s="115">
        <v>837</v>
      </c>
      <c r="E28" s="114">
        <v>890</v>
      </c>
      <c r="F28" s="114">
        <v>895</v>
      </c>
      <c r="G28" s="114">
        <v>673</v>
      </c>
      <c r="H28" s="140">
        <v>749</v>
      </c>
      <c r="I28" s="115">
        <v>88</v>
      </c>
      <c r="J28" s="116">
        <v>11.748998664886516</v>
      </c>
    </row>
    <row r="29" spans="1:15" s="110" customFormat="1" ht="24.95" customHeight="1" x14ac:dyDescent="0.2">
      <c r="A29" s="193">
        <v>86</v>
      </c>
      <c r="B29" s="199" t="s">
        <v>165</v>
      </c>
      <c r="C29" s="113">
        <v>9.2996927058062422</v>
      </c>
      <c r="D29" s="115">
        <v>1150</v>
      </c>
      <c r="E29" s="114">
        <v>1157</v>
      </c>
      <c r="F29" s="114">
        <v>1150</v>
      </c>
      <c r="G29" s="114">
        <v>1144</v>
      </c>
      <c r="H29" s="140">
        <v>1152</v>
      </c>
      <c r="I29" s="115">
        <v>-2</v>
      </c>
      <c r="J29" s="116">
        <v>-0.1736111111111111</v>
      </c>
    </row>
    <row r="30" spans="1:15" s="110" customFormat="1" ht="24.95" customHeight="1" x14ac:dyDescent="0.2">
      <c r="A30" s="193">
        <v>87.88</v>
      </c>
      <c r="B30" s="204" t="s">
        <v>166</v>
      </c>
      <c r="C30" s="113">
        <v>7.7874818049490537</v>
      </c>
      <c r="D30" s="115">
        <v>963</v>
      </c>
      <c r="E30" s="114">
        <v>923</v>
      </c>
      <c r="F30" s="114">
        <v>900</v>
      </c>
      <c r="G30" s="114">
        <v>1106</v>
      </c>
      <c r="H30" s="140">
        <v>1147</v>
      </c>
      <c r="I30" s="115">
        <v>-184</v>
      </c>
      <c r="J30" s="116">
        <v>-16.041848299912814</v>
      </c>
    </row>
    <row r="31" spans="1:15" s="110" customFormat="1" ht="24.95" customHeight="1" x14ac:dyDescent="0.2">
      <c r="A31" s="193" t="s">
        <v>167</v>
      </c>
      <c r="B31" s="199" t="s">
        <v>168</v>
      </c>
      <c r="C31" s="113">
        <v>3.0567685589519651</v>
      </c>
      <c r="D31" s="115">
        <v>378</v>
      </c>
      <c r="E31" s="114">
        <v>368</v>
      </c>
      <c r="F31" s="114">
        <v>380</v>
      </c>
      <c r="G31" s="114">
        <v>377</v>
      </c>
      <c r="H31" s="140">
        <v>370</v>
      </c>
      <c r="I31" s="115">
        <v>8</v>
      </c>
      <c r="J31" s="116">
        <v>2.1621621621621623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1.1402231926249393</v>
      </c>
      <c r="D34" s="115">
        <v>141</v>
      </c>
      <c r="E34" s="114">
        <v>138</v>
      </c>
      <c r="F34" s="114">
        <v>140</v>
      </c>
      <c r="G34" s="114">
        <v>140</v>
      </c>
      <c r="H34" s="140">
        <v>137</v>
      </c>
      <c r="I34" s="115">
        <v>4</v>
      </c>
      <c r="J34" s="116">
        <v>2.9197080291970803</v>
      </c>
    </row>
    <row r="35" spans="1:10" s="110" customFormat="1" ht="24.95" customHeight="1" x14ac:dyDescent="0.2">
      <c r="A35" s="292" t="s">
        <v>171</v>
      </c>
      <c r="B35" s="293" t="s">
        <v>172</v>
      </c>
      <c r="C35" s="113">
        <v>30.656639171923015</v>
      </c>
      <c r="D35" s="115">
        <v>3791</v>
      </c>
      <c r="E35" s="114">
        <v>3860</v>
      </c>
      <c r="F35" s="114">
        <v>3903</v>
      </c>
      <c r="G35" s="114">
        <v>3840</v>
      </c>
      <c r="H35" s="140">
        <v>3842</v>
      </c>
      <c r="I35" s="115">
        <v>-51</v>
      </c>
      <c r="J35" s="116">
        <v>-1.3274336283185841</v>
      </c>
    </row>
    <row r="36" spans="1:10" s="110" customFormat="1" ht="24.95" customHeight="1" x14ac:dyDescent="0.2">
      <c r="A36" s="294" t="s">
        <v>173</v>
      </c>
      <c r="B36" s="295" t="s">
        <v>174</v>
      </c>
      <c r="C36" s="125">
        <v>68.203137635452052</v>
      </c>
      <c r="D36" s="143">
        <v>8434</v>
      </c>
      <c r="E36" s="144">
        <v>8614</v>
      </c>
      <c r="F36" s="144">
        <v>8654</v>
      </c>
      <c r="G36" s="144">
        <v>8498</v>
      </c>
      <c r="H36" s="145">
        <v>8603</v>
      </c>
      <c r="I36" s="143">
        <v>-169</v>
      </c>
      <c r="J36" s="146">
        <v>-1.9644310124375217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2020-09-25T09:37:58Z</dcterms:created>
  <dcterms:modified xsi:type="dcterms:W3CDTF">2020-09-28T08:09:30Z</dcterms:modified>
</cp:coreProperties>
</file>