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c r="G51" i="24"/>
  <c r="F51" i="24"/>
  <c r="E51" i="24"/>
  <c r="L44" i="24"/>
  <c r="I44" i="24"/>
  <c r="F44" i="24"/>
  <c r="D44" i="24"/>
  <c r="C44" i="24"/>
  <c r="M44" i="24" s="1"/>
  <c r="B44" i="24"/>
  <c r="K44" i="24" s="1"/>
  <c r="M43" i="24"/>
  <c r="J43" i="24"/>
  <c r="G43" i="24"/>
  <c r="E43" i="24"/>
  <c r="C43" i="24"/>
  <c r="I43" i="24" s="1"/>
  <c r="B43" i="24"/>
  <c r="L42" i="24"/>
  <c r="K42" i="24"/>
  <c r="I42" i="24"/>
  <c r="F42" i="24"/>
  <c r="D42" i="24"/>
  <c r="C42" i="24"/>
  <c r="M42" i="24" s="1"/>
  <c r="B42" i="24"/>
  <c r="J42" i="24" s="1"/>
  <c r="M41" i="24"/>
  <c r="J41" i="24"/>
  <c r="G41" i="24"/>
  <c r="E41" i="24"/>
  <c r="C41" i="24"/>
  <c r="I41" i="24" s="1"/>
  <c r="B41" i="24"/>
  <c r="L40" i="24"/>
  <c r="K40" i="24"/>
  <c r="I40" i="24"/>
  <c r="F40" i="24"/>
  <c r="D40" i="24"/>
  <c r="C40" i="24"/>
  <c r="M40" i="24" s="1"/>
  <c r="B40" i="24"/>
  <c r="J40" i="24" s="1"/>
  <c r="M36" i="24"/>
  <c r="L36" i="24"/>
  <c r="K36" i="24"/>
  <c r="J36" i="24"/>
  <c r="I36" i="24"/>
  <c r="H36" i="24"/>
  <c r="G36" i="24"/>
  <c r="F36" i="24"/>
  <c r="E36" i="24"/>
  <c r="D36" i="24"/>
  <c r="K57" i="15"/>
  <c r="L57" i="15" s="1"/>
  <c r="C38" i="24"/>
  <c r="I38" i="24" s="1"/>
  <c r="C37" i="24"/>
  <c r="C35" i="24"/>
  <c r="C34" i="24"/>
  <c r="C33" i="24"/>
  <c r="C32" i="24"/>
  <c r="C31" i="24"/>
  <c r="C30" i="24"/>
  <c r="C29" i="24"/>
  <c r="C28" i="24"/>
  <c r="C27" i="24"/>
  <c r="C26" i="24"/>
  <c r="C25" i="24"/>
  <c r="C24" i="24"/>
  <c r="L24" i="24" s="1"/>
  <c r="C23" i="24"/>
  <c r="C22" i="24"/>
  <c r="C21" i="24"/>
  <c r="C20" i="24"/>
  <c r="C19" i="24"/>
  <c r="C18" i="24"/>
  <c r="C17" i="24"/>
  <c r="C16" i="24"/>
  <c r="L16" i="24" s="1"/>
  <c r="C15" i="24"/>
  <c r="C9" i="24"/>
  <c r="C8" i="24"/>
  <c r="C7" i="24"/>
  <c r="B38" i="24"/>
  <c r="B37" i="24"/>
  <c r="B35" i="24"/>
  <c r="H35" i="24" s="1"/>
  <c r="B34" i="24"/>
  <c r="B33" i="24"/>
  <c r="B32" i="24"/>
  <c r="B31" i="24"/>
  <c r="B30" i="24"/>
  <c r="B29" i="24"/>
  <c r="B28" i="24"/>
  <c r="B27" i="24"/>
  <c r="H27" i="24" s="1"/>
  <c r="B26" i="24"/>
  <c r="B25" i="24"/>
  <c r="B24" i="24"/>
  <c r="B23" i="24"/>
  <c r="B22" i="24"/>
  <c r="B21" i="24"/>
  <c r="B20" i="24"/>
  <c r="B19" i="24"/>
  <c r="H19" i="24" s="1"/>
  <c r="B18" i="24"/>
  <c r="B17" i="24"/>
  <c r="B16" i="24"/>
  <c r="B15" i="24"/>
  <c r="B9" i="24"/>
  <c r="B8" i="24"/>
  <c r="B7" i="24"/>
  <c r="F17" i="24" l="1"/>
  <c r="D17" i="24"/>
  <c r="J17" i="24"/>
  <c r="K17" i="24"/>
  <c r="H17" i="24"/>
  <c r="K24" i="24"/>
  <c r="J24" i="24"/>
  <c r="H24" i="24"/>
  <c r="F24" i="24"/>
  <c r="D24" i="24"/>
  <c r="F7" i="24"/>
  <c r="D7" i="24"/>
  <c r="J7" i="24"/>
  <c r="K7" i="24"/>
  <c r="H7" i="24"/>
  <c r="F25" i="24"/>
  <c r="D25" i="24"/>
  <c r="J25" i="24"/>
  <c r="K25" i="24"/>
  <c r="H25" i="24"/>
  <c r="K8" i="24"/>
  <c r="J8" i="24"/>
  <c r="H8" i="24"/>
  <c r="F8" i="24"/>
  <c r="D8" i="24"/>
  <c r="K16" i="24"/>
  <c r="J16" i="24"/>
  <c r="H16" i="24"/>
  <c r="F16" i="24"/>
  <c r="D16" i="24"/>
  <c r="F33" i="24"/>
  <c r="D33" i="24"/>
  <c r="J33" i="24"/>
  <c r="K33" i="24"/>
  <c r="H33" i="24"/>
  <c r="F9" i="24"/>
  <c r="D9" i="24"/>
  <c r="J9" i="24"/>
  <c r="H9" i="24"/>
  <c r="K9" i="24"/>
  <c r="K28" i="24"/>
  <c r="J28" i="24"/>
  <c r="H28" i="24"/>
  <c r="F28" i="24"/>
  <c r="D28" i="24"/>
  <c r="D38" i="24"/>
  <c r="K38" i="24"/>
  <c r="J38" i="24"/>
  <c r="H38" i="24"/>
  <c r="G15" i="24"/>
  <c r="M15" i="24"/>
  <c r="E15" i="24"/>
  <c r="L15" i="24"/>
  <c r="I15" i="24"/>
  <c r="G21" i="24"/>
  <c r="M21" i="24"/>
  <c r="E21" i="24"/>
  <c r="L21" i="24"/>
  <c r="I21" i="24"/>
  <c r="G31" i="24"/>
  <c r="M31" i="24"/>
  <c r="E31" i="24"/>
  <c r="L31" i="24"/>
  <c r="I31" i="24"/>
  <c r="G25" i="24"/>
  <c r="M25" i="24"/>
  <c r="E25" i="24"/>
  <c r="L25" i="24"/>
  <c r="I25" i="24"/>
  <c r="I16" i="24"/>
  <c r="M16" i="24"/>
  <c r="E16" i="24"/>
  <c r="G16" i="24"/>
  <c r="I22" i="24"/>
  <c r="M22" i="24"/>
  <c r="E22" i="24"/>
  <c r="L22" i="24"/>
  <c r="G22" i="24"/>
  <c r="I32" i="24"/>
  <c r="M32" i="24"/>
  <c r="E32" i="24"/>
  <c r="G32" i="24"/>
  <c r="C45" i="24"/>
  <c r="C39" i="24"/>
  <c r="K74" i="24"/>
  <c r="J74" i="24"/>
  <c r="I74" i="24"/>
  <c r="K22" i="24"/>
  <c r="J22" i="24"/>
  <c r="H22" i="24"/>
  <c r="F22" i="24"/>
  <c r="K20" i="24"/>
  <c r="J20" i="24"/>
  <c r="H20" i="24"/>
  <c r="F20" i="24"/>
  <c r="D20" i="24"/>
  <c r="F29" i="24"/>
  <c r="D29" i="24"/>
  <c r="J29" i="24"/>
  <c r="H29" i="24"/>
  <c r="K29" i="24"/>
  <c r="F35" i="24"/>
  <c r="D35" i="24"/>
  <c r="J35" i="24"/>
  <c r="K35" i="24"/>
  <c r="B45" i="24"/>
  <c r="B39" i="24"/>
  <c r="G19" i="24"/>
  <c r="M19" i="24"/>
  <c r="E19" i="24"/>
  <c r="L19" i="24"/>
  <c r="I19" i="24"/>
  <c r="G35" i="24"/>
  <c r="M35" i="24"/>
  <c r="E35" i="24"/>
  <c r="L35" i="24"/>
  <c r="I35" i="24"/>
  <c r="D22" i="24"/>
  <c r="F38" i="24"/>
  <c r="K58" i="24"/>
  <c r="J58" i="24"/>
  <c r="I58" i="24"/>
  <c r="B14" i="24"/>
  <c r="B6" i="24"/>
  <c r="F23" i="24"/>
  <c r="D23" i="24"/>
  <c r="J23" i="24"/>
  <c r="K23" i="24"/>
  <c r="H23" i="24"/>
  <c r="K26" i="24"/>
  <c r="J26" i="24"/>
  <c r="H26" i="24"/>
  <c r="F26" i="24"/>
  <c r="D26" i="24"/>
  <c r="K32" i="24"/>
  <c r="J32" i="24"/>
  <c r="H32" i="24"/>
  <c r="F32" i="24"/>
  <c r="D32" i="24"/>
  <c r="G23" i="24"/>
  <c r="M23" i="24"/>
  <c r="E23" i="24"/>
  <c r="L23" i="24"/>
  <c r="I23" i="24"/>
  <c r="G29" i="24"/>
  <c r="M29" i="24"/>
  <c r="E29" i="24"/>
  <c r="L29" i="24"/>
  <c r="I29" i="24"/>
  <c r="F31" i="24"/>
  <c r="D31" i="24"/>
  <c r="J31" i="24"/>
  <c r="K31" i="24"/>
  <c r="H31" i="24"/>
  <c r="H37" i="24"/>
  <c r="F37" i="24"/>
  <c r="D37" i="24"/>
  <c r="K37" i="24"/>
  <c r="J37" i="24"/>
  <c r="G9" i="24"/>
  <c r="M9" i="24"/>
  <c r="E9" i="24"/>
  <c r="L9" i="24"/>
  <c r="I9" i="24"/>
  <c r="G17" i="24"/>
  <c r="M17" i="24"/>
  <c r="E17" i="24"/>
  <c r="L17" i="24"/>
  <c r="I17" i="24"/>
  <c r="I20" i="24"/>
  <c r="M20" i="24"/>
  <c r="E20" i="24"/>
  <c r="L20" i="24"/>
  <c r="G20" i="24"/>
  <c r="G33" i="24"/>
  <c r="M33" i="24"/>
  <c r="E33" i="24"/>
  <c r="L33" i="24"/>
  <c r="I33" i="24"/>
  <c r="I37" i="24"/>
  <c r="G37" i="24"/>
  <c r="L37" i="24"/>
  <c r="E37" i="24"/>
  <c r="M37" i="24"/>
  <c r="K34" i="24"/>
  <c r="J34" i="24"/>
  <c r="H34" i="24"/>
  <c r="F34" i="24"/>
  <c r="D34" i="24"/>
  <c r="F21" i="24"/>
  <c r="D21" i="24"/>
  <c r="J21" i="24"/>
  <c r="H21" i="24"/>
  <c r="K21" i="24"/>
  <c r="F27" i="24"/>
  <c r="D27" i="24"/>
  <c r="J27" i="24"/>
  <c r="K27" i="24"/>
  <c r="K30" i="24"/>
  <c r="J30" i="24"/>
  <c r="H30" i="24"/>
  <c r="F30" i="24"/>
  <c r="C14" i="24"/>
  <c r="C6" i="24"/>
  <c r="I24" i="24"/>
  <c r="M24" i="24"/>
  <c r="E24" i="24"/>
  <c r="G24" i="24"/>
  <c r="I30" i="24"/>
  <c r="M30" i="24"/>
  <c r="E30" i="24"/>
  <c r="L30" i="24"/>
  <c r="G30" i="24"/>
  <c r="D30" i="24"/>
  <c r="K66" i="24"/>
  <c r="J66" i="24"/>
  <c r="I66" i="24"/>
  <c r="F19" i="24"/>
  <c r="D19" i="24"/>
  <c r="J19" i="24"/>
  <c r="K19" i="24"/>
  <c r="G7" i="24"/>
  <c r="M7" i="24"/>
  <c r="E7" i="24"/>
  <c r="L7" i="24"/>
  <c r="I7" i="24"/>
  <c r="I28" i="24"/>
  <c r="M28" i="24"/>
  <c r="E28" i="24"/>
  <c r="L28" i="24"/>
  <c r="G28" i="24"/>
  <c r="F15" i="24"/>
  <c r="D15" i="24"/>
  <c r="J15" i="24"/>
  <c r="K15" i="24"/>
  <c r="H15" i="24"/>
  <c r="K18" i="24"/>
  <c r="J18" i="24"/>
  <c r="H18" i="24"/>
  <c r="F18" i="24"/>
  <c r="D18" i="24"/>
  <c r="G27" i="24"/>
  <c r="M27" i="24"/>
  <c r="E27" i="24"/>
  <c r="L27" i="24"/>
  <c r="I27" i="24"/>
  <c r="L32" i="24"/>
  <c r="K53" i="24"/>
  <c r="J53" i="24"/>
  <c r="K61" i="24"/>
  <c r="J61" i="24"/>
  <c r="K69" i="24"/>
  <c r="J69" i="24"/>
  <c r="K55" i="24"/>
  <c r="J55" i="24"/>
  <c r="K63" i="24"/>
  <c r="J63" i="24"/>
  <c r="K71" i="24"/>
  <c r="J71" i="24"/>
  <c r="H43" i="24"/>
  <c r="F43" i="24"/>
  <c r="D43" i="24"/>
  <c r="K43" i="24"/>
  <c r="K52" i="24"/>
  <c r="J52" i="24"/>
  <c r="K60" i="24"/>
  <c r="J60" i="24"/>
  <c r="K68" i="24"/>
  <c r="J68" i="24"/>
  <c r="I8" i="24"/>
  <c r="M8" i="24"/>
  <c r="E8" i="24"/>
  <c r="I18" i="24"/>
  <c r="M18" i="24"/>
  <c r="E18" i="24"/>
  <c r="I26" i="24"/>
  <c r="M26" i="24"/>
  <c r="E26" i="24"/>
  <c r="I34" i="24"/>
  <c r="M34" i="24"/>
  <c r="E34" i="24"/>
  <c r="G8" i="24"/>
  <c r="K57" i="24"/>
  <c r="J57" i="24"/>
  <c r="K65" i="24"/>
  <c r="J65" i="24"/>
  <c r="K73" i="24"/>
  <c r="J73" i="24"/>
  <c r="M38" i="24"/>
  <c r="E38" i="24"/>
  <c r="L38" i="24"/>
  <c r="G38" i="24"/>
  <c r="L8" i="24"/>
  <c r="K54" i="24"/>
  <c r="J54" i="24"/>
  <c r="K62" i="24"/>
  <c r="J62" i="24"/>
  <c r="K70" i="24"/>
  <c r="J70" i="24"/>
  <c r="I77" i="24"/>
  <c r="G18" i="24"/>
  <c r="G26" i="24"/>
  <c r="G34" i="24"/>
  <c r="H41" i="24"/>
  <c r="F41" i="24"/>
  <c r="D41" i="24"/>
  <c r="K41" i="24"/>
  <c r="K51" i="24"/>
  <c r="J51" i="24"/>
  <c r="K59" i="24"/>
  <c r="J59" i="24"/>
  <c r="K67" i="24"/>
  <c r="J67" i="24"/>
  <c r="K75" i="24"/>
  <c r="J75" i="24"/>
  <c r="J77" i="24" s="1"/>
  <c r="L18" i="24"/>
  <c r="L26" i="24"/>
  <c r="L34" i="24"/>
  <c r="K56" i="24"/>
  <c r="J56" i="24"/>
  <c r="K64" i="24"/>
  <c r="J64" i="24"/>
  <c r="K72" i="24"/>
  <c r="J72" i="24"/>
  <c r="G40" i="24"/>
  <c r="G42" i="24"/>
  <c r="G44" i="24"/>
  <c r="H40" i="24"/>
  <c r="L41" i="24"/>
  <c r="H42" i="24"/>
  <c r="L43" i="24"/>
  <c r="H44" i="24"/>
  <c r="J44" i="24"/>
  <c r="E40" i="24"/>
  <c r="E42" i="24"/>
  <c r="E44" i="24"/>
  <c r="I6" i="24" l="1"/>
  <c r="M6" i="24"/>
  <c r="E6" i="24"/>
  <c r="L6" i="24"/>
  <c r="G6" i="24"/>
  <c r="K6" i="24"/>
  <c r="J6" i="24"/>
  <c r="H6" i="24"/>
  <c r="F6" i="24"/>
  <c r="D6" i="24"/>
  <c r="I39" i="24"/>
  <c r="G39" i="24"/>
  <c r="L39" i="24"/>
  <c r="M39" i="24"/>
  <c r="E39" i="24"/>
  <c r="I79" i="24"/>
  <c r="J79" i="24"/>
  <c r="I14" i="24"/>
  <c r="M14" i="24"/>
  <c r="E14" i="24"/>
  <c r="L14" i="24"/>
  <c r="G14" i="24"/>
  <c r="K14" i="24"/>
  <c r="J14" i="24"/>
  <c r="H14" i="24"/>
  <c r="F14" i="24"/>
  <c r="D14" i="24"/>
  <c r="H39" i="24"/>
  <c r="F39" i="24"/>
  <c r="D39" i="24"/>
  <c r="K39" i="24"/>
  <c r="J39" i="24"/>
  <c r="I45" i="24"/>
  <c r="G45" i="24"/>
  <c r="M45" i="24"/>
  <c r="L45" i="24"/>
  <c r="E45" i="24"/>
  <c r="H45" i="24"/>
  <c r="F45" i="24"/>
  <c r="D45" i="24"/>
  <c r="K45" i="24"/>
  <c r="J45" i="24"/>
  <c r="K77" i="24"/>
  <c r="I78" i="24" s="1"/>
  <c r="I82" i="24" l="1"/>
  <c r="K79" i="24"/>
  <c r="K78" i="24"/>
  <c r="J78" i="24"/>
  <c r="I81" i="24" s="1"/>
  <c r="I83" i="24" l="1"/>
</calcChain>
</file>

<file path=xl/sharedStrings.xml><?xml version="1.0" encoding="utf-8"?>
<sst xmlns="http://schemas.openxmlformats.org/spreadsheetml/2006/main" count="1698" uniqueCount="521">
  <si>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</si>
  <si>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</si>
  <si>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</si>
  <si>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</si>
  <si>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</si>
  <si>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</si>
  <si>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</si>
  <si>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</si>
  <si>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</si>
  <si>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</si>
  <si>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</si>
  <si>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</si>
  <si>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</si>
  <si>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Südliche Weinstraße (07337)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</si>
  <si>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</si>
  <si>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</si>
  <si>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</si>
  <si>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</si>
  <si>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</si>
  <si>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</si>
  <si>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</si>
  <si>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</si>
  <si>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</si>
  <si>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</si>
  <si>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</si>
  <si>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</si>
  <si>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</si>
  <si>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</si>
  <si>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</si>
  <si>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</si>
  <si>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</si>
  <si>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</si>
  <si>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</si>
  <si>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</si>
  <si>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</si>
  <si>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</si>
  <si>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</si>
  <si>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</si>
  <si>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</si>
  <si>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</si>
  <si>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</si>
  <si>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</si>
  <si>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</si>
  <si>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</si>
  <si>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</si>
  <si>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</si>
  <si>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</si>
  <si>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</si>
  <si>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</si>
  <si>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</si>
  <si>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</si>
  <si>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</si>
  <si>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</si>
  <si>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</si>
  <si>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</si>
  <si>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</si>
  <si>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</si>
  <si>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</si>
  <si>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</si>
  <si>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</si>
  <si>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</si>
  <si>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</si>
  <si>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</si>
  <si>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</si>
  <si>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</si>
  <si>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</si>
  <si>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</si>
  <si>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</si>
  <si>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</si>
  <si>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</si>
  <si>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</si>
  <si>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</si>
  <si>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</si>
  <si>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</si>
  <si>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</si>
  <si>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</si>
  <si>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</si>
  <si>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</si>
  <si>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</si>
  <si>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</si>
  <si>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</si>
  <si>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</si>
  <si>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</si>
  <si>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</si>
  <si>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</si>
  <si>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</si>
  <si>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</si>
  <si>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</si>
  <si>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</si>
  <si>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</si>
  <si>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</si>
  <si>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</si>
  <si>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Südliche Weinstraße (07337);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</si>
  <si>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</si>
  <si>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</si>
  <si>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</si>
  <si>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</si>
  <si>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</si>
  <si>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</si>
  <si>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</si>
  <si>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</si>
  <si>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</si>
  <si>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</si>
  <si>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</si>
  <si>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</si>
  <si>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</si>
  <si>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</si>
  <si>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</si>
  <si>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</si>
  <si>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</si>
  <si>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</si>
  <si>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</si>
  <si>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</si>
  <si>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</si>
  <si>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</si>
  <si>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</si>
  <si>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</si>
  <si>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</si>
  <si>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</si>
  <si>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</si>
  <si>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</si>
  <si>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</si>
  <si>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</si>
  <si>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</si>
  <si>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</si>
  <si>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</si>
  <si>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</si>
  <si>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</si>
  <si>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</si>
  <si>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</si>
  <si>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</si>
  <si>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</si>
  <si>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</si>
  <si>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</si>
  <si>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</si>
  <si>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</si>
  <si>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</si>
  <si>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</si>
  <si>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</si>
  <si>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</si>
  <si>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</si>
  <si>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</si>
  <si>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</si>
  <si>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</si>
  <si>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</si>
  <si>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</si>
  <si>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</si>
  <si>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</si>
  <si>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</si>
  <si>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</si>
  <si>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</si>
  <si>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</si>
  <si>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</si>
  <si>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</si>
  <si>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</si>
  <si>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</si>
  <si>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</si>
  <si>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</si>
  <si>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</si>
  <si>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</si>
  <si>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</si>
  <si>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</si>
  <si>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</si>
  <si>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</si>
  <si>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</si>
  <si>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</si>
  <si>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</si>
  <si>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</si>
  <si>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</si>
  <si>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</si>
  <si>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</si>
  <si>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</si>
  <si>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</si>
  <si>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</si>
  <si>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</si>
  <si>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</si>
  <si>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</si>
  <si>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</si>
  <si>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</si>
  <si>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</si>
  <si>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</si>
  <si>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</si>
  <si>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</si>
  <si>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Südliche Weinstraße (07337)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</si>
  <si>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</si>
  <si>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</si>
  <si>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</si>
  <si>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</si>
  <si>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</si>
  <si>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</si>
  <si>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</si>
  <si>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</si>
  <si>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</si>
  <si>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</si>
  <si>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</si>
  <si>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</si>
  <si>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</si>
  <si>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</si>
  <si>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</si>
  <si>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</si>
  <si>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</si>
  <si>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</si>
  <si>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</si>
  <si>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</si>
  <si>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</si>
  <si>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</si>
  <si>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</si>
  <si>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</si>
  <si>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</si>
  <si>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</si>
  <si>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</si>
  <si>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</si>
  <si>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</si>
  <si>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</si>
  <si>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</si>
  <si>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</si>
  <si>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</si>
  <si>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</si>
  <si>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</si>
  <si>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</si>
  <si>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</si>
  <si>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</si>
  <si>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</si>
  <si>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</si>
  <si>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</si>
  <si>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</si>
  <si>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</si>
  <si>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</si>
  <si>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</si>
  <si>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</si>
  <si>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</si>
  <si>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</si>
  <si>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</si>
  <si>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</si>
  <si>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</si>
  <si>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</si>
  <si>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</si>
  <si>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</si>
  <si>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</si>
  <si>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</si>
  <si>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</si>
  <si>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</si>
  <si>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</si>
  <si>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</si>
  <si>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</si>
  <si>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</si>
  <si>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</si>
  <si>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</si>
  <si>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</si>
  <si>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</si>
  <si>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</si>
  <si>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</si>
  <si>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</si>
  <si>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</si>
  <si>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</si>
  <si>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</si>
  <si>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</si>
  <si>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</si>
  <si>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</si>
  <si>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</si>
  <si>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</si>
  <si>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</si>
  <si>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</si>
  <si>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</si>
  <si>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</si>
  <si>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</si>
  <si>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</si>
  <si>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</si>
  <si>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</si>
  <si>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</si>
  <si>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</si>
  <si>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</si>
  <si>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</si>
  <si>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</si>
  <si>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</si>
  <si>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</si>
  <si>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</si>
  <si>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</si>
  <si>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</si>
  <si>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</si>
  <si>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</si>
  <si>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</si>
  <si>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</si>
  <si>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</si>
  <si>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</si>
  <si>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</si>
  <si>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</si>
  <si>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</si>
  <si>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</si>
  <si>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</si>
  <si>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</si>
  <si>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</si>
  <si>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</si>
  <si>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</si>
  <si>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</si>
  <si>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</si>
  <si>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</si>
  <si>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</si>
  <si>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</si>
  <si>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</si>
  <si>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</si>
  <si>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</si>
  <si>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</si>
  <si>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</si>
  <si>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</si>
  <si>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</si>
  <si>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</si>
  <si>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</si>
  <si>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</si>
  <si>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</si>
  <si>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</si>
  <si>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</si>
  <si>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</si>
  <si>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</si>
  <si>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</si>
  <si>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</si>
  <si>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</si>
  <si>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</si>
  <si>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</si>
  <si>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</si>
  <si>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</si>
  <si>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</si>
  <si>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</si>
  <si>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</si>
  <si>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</si>
  <si>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</si>
  <si>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</si>
  <si>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</si>
  <si>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</si>
  <si>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</si>
  <si>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</si>
  <si>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</si>
  <si>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</si>
  <si>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</si>
  <si>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</si>
  <si>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</si>
  <si>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</si>
  <si>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</si>
  <si>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</si>
  <si>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</si>
  <si>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</si>
  <si>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</si>
  <si>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</si>
  <si>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</si>
  <si>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</si>
  <si>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</si>
  <si>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</si>
  <si>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</si>
  <si>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</si>
  <si>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</si>
  <si>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</si>
  <si>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</si>
  <si>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</si>
  <si>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</si>
  <si>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</si>
  <si>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</si>
  <si>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</si>
  <si>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</si>
  <si>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</si>
  <si>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</si>
  <si>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</si>
  <si>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</si>
  <si>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</si>
  <si>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</si>
  <si>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</si>
  <si>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</si>
  <si>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</si>
  <si>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</si>
  <si>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</si>
  <si>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</si>
  <si>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</si>
  <si>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</si>
  <si>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</si>
  <si>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Südliche Weinstraße (07337);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</si>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</sst>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{D3A1C759-13B1-4443-8E00-B320444699DB}</c15:txfldGUID>
                      <c15:f>Daten_Diagramme!$D$6</c15:f>
                      <c15:dlblFieldTableCache>
                        <c:ptCount val="1"/>
                        <c:pt idx="0">
                          <c:v>1.7</c:v>
                        </c:pt>
                      </c15:dlblFieldTableCache>
                    </c15:dlblFTEntry>
                  </c15:dlblFieldTable>
                  <c15:showDataLabelsRange val="0"/>
                </c:ext>
                <c:ext xmlns:c16="http://schemas.microsoft.com/office/drawing/2014/chart" uri="{C3380CC4-5D6E-409C-BE32-E72D297353CC}">
                  <c16:uniqueId val="{00000000-EA19-4C89-809A-9614B829BE7C}"/>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{11FCB90B-51B3-41DB-A262-A6C44DF89805}</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EA19-4C89-809A-9614B829BE7C}"/>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{73AC04F8-DDA7-4F29-A721-52157164EAA8}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A19-4C89-809A-9614B829BE7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{EDA45BDA-E48B-4863-B78A-CC04B77DB4FF}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A19-4C89-809A-9614B829BE7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1.6890276936804869</c:v>
                </c:pt>
                <c:pt idx="1">
                  <c:v>0.73912918896366064</c:v>
                </c:pt>
                <c:pt idx="2">
                  <c:v>1.1186464311118853</c:v>
                </c:pt>
                <c:pt idx="3">
                  <c:v>1.0875687030768</c:v>
                </c:pt>
              </c:numCache>
            </c:numRef>
          </c:val>
          <c:extLst>
            <c:ext xmlns:c16="http://schemas.microsoft.com/office/drawing/2014/chart" uri="{C3380CC4-5D6E-409C-BE32-E72D297353CC}">
              <c16:uniqueId val="{00000004-EA19-4C89-809A-9614B829BE7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{674DCA56-25AB-4D84-8673-28E71CAE1910}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A19-4C89-809A-9614B829BE7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{C9A327D8-A84B-48CB-9FC9-A1AD01122BE9}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A19-4C89-809A-9614B829BE7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{B9CE4A17-EA8F-4BB7-8A6D-5E0C8A2C1697}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A19-4C89-809A-9614B829BE7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{D3F3959D-E3EB-46AB-B100-4ABA4252B633}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A19-4C89-809A-9614B829BE7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A19-4C89-809A-9614B829BE7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A19-4C89-809A-9614B829BE7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{BFEF850D-1A59-487C-B1C1-1F38D5EE0B32}</c15:txfldGUID>
                      <c15:f>Daten_Diagramme!$E$6</c15:f>
                      <c15:dlblFieldTableCache>
                        <c:ptCount val="1"/>
                        <c:pt idx="0">
                          <c:v>-1.3</c:v>
                        </c:pt>
                      </c15:dlblFieldTableCache>
                    </c15:dlblFTEntry>
                  </c15:dlblFieldTable>
                  <c15:showDataLabelsRange val="0"/>
                </c:ext>
                <c:ext xmlns:c16="http://schemas.microsoft.com/office/drawing/2014/chart" uri="{C3380CC4-5D6E-409C-BE32-E72D297353CC}">
                  <c16:uniqueId val="{00000000-41EE-4E1A-A981-F9C50F90B91A}"/>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{8DF8C1B0-C150-418E-94E0-1B9C556A69A0}</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41EE-4E1A-A981-F9C50F90B91A}"/>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{46C01895-32F9-4D4F-8463-2228E09EE7E1}</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41EE-4E1A-A981-F9C50F90B91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{F959ED1C-B7CB-4BBA-8DC4-6EA5C8E3DD38}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41EE-4E1A-A981-F9C50F90B91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-1.3440575722298655</c:v>
                </c:pt>
                <c:pt idx="1">
                  <c:v>-3.2711552602853353</c:v>
                </c:pt>
                <c:pt idx="2">
                  <c:v>-2.7637010795899166</c:v>
                </c:pt>
                <c:pt idx="3">
                  <c:v>-2.8655893304673015</c:v>
                </c:pt>
              </c:numCache>
            </c:numRef>
          </c:val>
          <c:extLst>
            <c:ext xmlns:c16="http://schemas.microsoft.com/office/drawing/2014/chart" uri="{C3380CC4-5D6E-409C-BE32-E72D297353CC}">
              <c16:uniqueId val="{00000004-41EE-4E1A-A981-F9C50F90B91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{60C8801D-B2EA-4BBD-8333-8606DFABE091}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41EE-4E1A-A981-F9C50F90B91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{224C1BAC-E025-4870-A846-81DD2FE9A16D}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41EE-4E1A-A981-F9C50F90B91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{443D6624-27D7-40BE-A948-682B74C155FE}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41EE-4E1A-A981-F9C50F90B91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{337BB04B-C116-40EE-97E5-9557F9E0BA12}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41EE-4E1A-A981-F9C50F90B91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41EE-4E1A-A981-F9C50F90B91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1EE-4E1A-A981-F9C50F90B91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{CAE4AB91-E7B7-45BC-8583-70629EE48D99}</c15:txfldGUID>
                      <c15:f>Daten_Diagramme!$D$14</c15:f>
                      <c15:dlblFieldTableCache>
                        <c:ptCount val="1"/>
                        <c:pt idx="0">
                          <c:v>1.7</c:v>
                        </c:pt>
                      </c15:dlblFieldTableCache>
                    </c15:dlblFTEntry>
                  </c15:dlblFieldTable>
                  <c15:showDataLabelsRange val="0"/>
                </c:ext>
                <c:ext xmlns:c16="http://schemas.microsoft.com/office/drawing/2014/chart" uri="{C3380CC4-5D6E-409C-BE32-E72D297353CC}">
                  <c16:uniqueId val="{00000000-FD74-4EDB-B6A5-35EF20F782E2}"/>
                </c:ext>
              </c:extLst>
            </c:dLbl>
            <c:dLbl>
              <c:idx val="1"/>
              <c:tx>
                <c:strRef>
                  <c:f>Daten_Diagramme!$D$15</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{C7DAD533-4032-413B-A16C-6F875C07529A}</c15:txfldGUID>
                      <c15:f>Daten_Diagramme!$D$15</c15:f>
                      <c15:dlblFieldTableCache>
                        <c:ptCount val="1"/>
                        <c:pt idx="0">
                          <c:v>5.0</c:v>
                        </c:pt>
                      </c15:dlblFieldTableCache>
                    </c15:dlblFTEntry>
                  </c15:dlblFieldTable>
                  <c15:showDataLabelsRange val="0"/>
                </c:ext>
                <c:ext xmlns:c16="http://schemas.microsoft.com/office/drawing/2014/chart" uri="{C3380CC4-5D6E-409C-BE32-E72D297353CC}">
                  <c16:uniqueId val="{00000001-FD74-4EDB-B6A5-35EF20F782E2}"/>
                </c:ext>
              </c:extLst>
            </c:dLbl>
            <c:dLbl>
              <c:idx val="2"/>
              <c:tx>
                <c:strRef>
                  <c:f>Daten_Diagramme!$D$16</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{56A9C019-FD3F-436E-A6C9-AE968EA627E3}</c15:txfldGUID>
                      <c15:f>Daten_Diagramme!$D$16</c15:f>
                      <c15:dlblFieldTableCache>
                        <c:ptCount val="1"/>
                        <c:pt idx="0">
                          <c:v>12.1</c:v>
                        </c:pt>
                      </c15:dlblFieldTableCache>
                    </c15:dlblFTEntry>
                  </c15:dlblFieldTable>
                  <c15:showDataLabelsRange val="0"/>
                </c:ext>
                <c:ext xmlns:c16="http://schemas.microsoft.com/office/drawing/2014/chart" uri="{C3380CC4-5D6E-409C-BE32-E72D297353CC}">
                  <c16:uniqueId val="{00000002-FD74-4EDB-B6A5-35EF20F782E2}"/>
                </c:ext>
              </c:extLst>
            </c:dLbl>
            <c:dLbl>
              <c:idx val="3"/>
              <c:tx>
                <c:strRef>
                  <c:f>Daten_Diagramme!$D$17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{A752CA5A-C61F-42F6-9637-6BCED21331B4}</c15:txfldGUID>
                      <c15:f>Daten_Diagramme!$D$17</c15:f>
                      <c15:dlblFieldTableCache>
                        <c:ptCount val="1"/>
                        <c:pt idx="0">
                          <c:v>-2.1</c:v>
                        </c:pt>
                      </c15:dlblFieldTableCache>
                    </c15:dlblFTEntry>
                  </c15:dlblFieldTable>
                  <c15:showDataLabelsRange val="0"/>
                </c:ext>
                <c:ext xmlns:c16="http://schemas.microsoft.com/office/drawing/2014/chart" uri="{C3380CC4-5D6E-409C-BE32-E72D297353CC}">
                  <c16:uniqueId val="{00000003-FD74-4EDB-B6A5-35EF20F782E2}"/>
                </c:ext>
              </c:extLst>
            </c:dLbl>
            <c:dLbl>
              <c:idx val="4"/>
              <c:tx>
                <c:strRef>
                  <c:f>Daten_Diagramme!$D$18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{6496D983-2D12-479E-92E2-0A249823746B}</c15:txfldGUID>
                      <c15:f>Daten_Diagramme!$D$18</c15:f>
                      <c15:dlblFieldTableCache>
                        <c:ptCount val="1"/>
                        <c:pt idx="0">
                          <c:v>-2.2</c:v>
                        </c:pt>
                      </c15:dlblFieldTableCache>
                    </c15:dlblFTEntry>
                  </c15:dlblFieldTable>
                  <c15:showDataLabelsRange val="0"/>
                </c:ext>
                <c:ext xmlns:c16="http://schemas.microsoft.com/office/drawing/2014/chart" uri="{C3380CC4-5D6E-409C-BE32-E72D297353CC}">
                  <c16:uniqueId val="{00000004-FD74-4EDB-B6A5-35EF20F782E2}"/>
                </c:ext>
              </c:extLst>
            </c:dLbl>
            <c:dLbl>
              <c:idx val="5"/>
              <c:tx>
                <c:strRef>
                  <c:f>Daten_Diagramme!$D$19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{87D27056-3142-4D2B-BCEE-13C7F03C70BD}</c15:txfldGUID>
                      <c15:f>Daten_Diagramme!$D$19</c15:f>
                      <c15:dlblFieldTableCache>
                        <c:ptCount val="1"/>
                        <c:pt idx="0">
                          <c:v>-1.5</c:v>
                        </c:pt>
                      </c15:dlblFieldTableCache>
                    </c15:dlblFTEntry>
                  </c15:dlblFieldTable>
                  <c15:showDataLabelsRange val="0"/>
                </c:ext>
                <c:ext xmlns:c16="http://schemas.microsoft.com/office/drawing/2014/chart" uri="{C3380CC4-5D6E-409C-BE32-E72D297353CC}">
                  <c16:uniqueId val="{00000005-FD74-4EDB-B6A5-35EF20F782E2}"/>
                </c:ext>
              </c:extLst>
            </c:dLbl>
            <c:dLbl>
              <c:idx val="6"/>
              <c:tx>
                <c:strRef>
                  <c:f>Daten_Diagramme!$D$20</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{91EA574F-5FF2-447F-B84B-D05641F269C9}</c15:txfldGUID>
                      <c15:f>Daten_Diagramme!$D$20</c15:f>
                      <c15:dlblFieldTableCache>
                        <c:ptCount val="1"/>
                        <c:pt idx="0">
                          <c:v>-4.8</c:v>
                        </c:pt>
                      </c15:dlblFieldTableCache>
                    </c15:dlblFTEntry>
                  </c15:dlblFieldTable>
                  <c15:showDataLabelsRange val="0"/>
                </c:ext>
                <c:ext xmlns:c16="http://schemas.microsoft.com/office/drawing/2014/chart" uri="{C3380CC4-5D6E-409C-BE32-E72D297353CC}">
                  <c16:uniqueId val="{00000006-FD74-4EDB-B6A5-35EF20F782E2}"/>
                </c:ext>
              </c:extLst>
            </c:dLbl>
            <c:dLbl>
              <c:idx val="7"/>
              <c:tx>
                <c:strRef>
                  <c:f>Daten_Diagramme!$D$21</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{C69C9D46-97FD-4B49-8ACC-E91E821E741B}</c15:txfldGUID>
                      <c15:f>Daten_Diagramme!$D$21</c15:f>
                      <c15:dlblFieldTableCache>
                        <c:ptCount val="1"/>
                        <c:pt idx="0">
                          <c:v>4.0</c:v>
                        </c:pt>
                      </c15:dlblFieldTableCache>
                    </c15:dlblFTEntry>
                  </c15:dlblFieldTable>
                  <c15:showDataLabelsRange val="0"/>
                </c:ext>
                <c:ext xmlns:c16="http://schemas.microsoft.com/office/drawing/2014/chart" uri="{C3380CC4-5D6E-409C-BE32-E72D297353CC}">
                  <c16:uniqueId val="{00000007-FD74-4EDB-B6A5-35EF20F782E2}"/>
                </c:ext>
              </c:extLst>
            </c:dLbl>
            <c:dLbl>
              <c:idx val="8"/>
              <c:tx>
                <c:strRef>
                  <c:f>Daten_Diagramme!$D$22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{7A114418-9BA1-431E-94FA-0CCA397F27D7}</c15:txfldGUID>
                      <c15:f>Daten_Diagramme!$D$22</c15:f>
                      <c15:dlblFieldTableCache>
                        <c:ptCount val="1"/>
                        <c:pt idx="0">
                          <c:v>2.7</c:v>
                        </c:pt>
                      </c15:dlblFieldTableCache>
                    </c15:dlblFTEntry>
                  </c15:dlblFieldTable>
                  <c15:showDataLabelsRange val="0"/>
                </c:ext>
                <c:ext xmlns:c16="http://schemas.microsoft.com/office/drawing/2014/chart" uri="{C3380CC4-5D6E-409C-BE32-E72D297353CC}">
                  <c16:uniqueId val="{00000008-FD74-4EDB-B6A5-35EF20F782E2}"/>
                </c:ext>
              </c:extLst>
            </c:dLbl>
            <c:dLbl>
              <c:idx val="9"/>
              <c:tx>
                <c:strRef>
                  <c:f>Daten_Diagramme!$D$23</c:f>
                  <c:strCache>
                    <c:ptCount val="1"/>
                    <c:pt idx="0">
                      <c:v>29.6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{D962C15D-46F1-4AA4-8B1D-F71E7E19DC81}</c15:txfldGUID>
                      <c15:f>Daten_Diagramme!$D$23</c15:f>
                      <c15:dlblFieldTableCache>
                        <c:ptCount val="1"/>
                        <c:pt idx="0">
                          <c:v>29.6</c:v>
                        </c:pt>
                      </c15:dlblFieldTableCache>
                    </c15:dlblFTEntry>
                  </c15:dlblFieldTable>
                  <c15:showDataLabelsRange val="0"/>
                </c:ext>
                <c:ext xmlns:c16="http://schemas.microsoft.com/office/drawing/2014/chart" uri="{C3380CC4-5D6E-409C-BE32-E72D297353CC}">
                  <c16:uniqueId val="{00000009-FD74-4EDB-B6A5-35EF20F782E2}"/>
                </c:ext>
              </c:extLst>
            </c:dLbl>
            <c:dLbl>
              <c:idx val="10"/>
              <c:tx>
                <c:strRef>
                  <c:f>Daten_Diagramme!$D$24</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{9B486FD1-3AD1-4555-9ED6-0663F2B3F7F8}</c15:txfldGUID>
                      <c15:f>Daten_Diagramme!$D$24</c15:f>
                      <c15:dlblFieldTableCache>
                        <c:ptCount val="1"/>
                        <c:pt idx="0">
                          <c:v>-4.4</c:v>
                        </c:pt>
                      </c15:dlblFieldTableCache>
                    </c15:dlblFTEntry>
                  </c15:dlblFieldTable>
                  <c15:showDataLabelsRange val="0"/>
                </c:ext>
                <c:ext xmlns:c16="http://schemas.microsoft.com/office/drawing/2014/chart" uri="{C3380CC4-5D6E-409C-BE32-E72D297353CC}">
                  <c16:uniqueId val="{0000000A-FD74-4EDB-B6A5-35EF20F782E2}"/>
                </c:ext>
              </c:extLst>
            </c:dLbl>
            <c:dLbl>
              <c:idx val="11"/>
              <c:tx>
                <c:strRef>
                  <c:f>Daten_Diagramme!$D$25</c:f>
                  <c:strCache>
                    <c:ptCount val="1"/>
                    <c:pt idx="0">
                      <c:v>26.4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{B181789C-E04B-4040-91C5-13D16F5FDBC7}</c15:txfldGUID>
                      <c15:f>Daten_Diagramme!$D$25</c15:f>
                      <c15:dlblFieldTableCache>
                        <c:ptCount val="1"/>
                        <c:pt idx="0">
                          <c:v>26.4</c:v>
                        </c:pt>
                      </c15:dlblFieldTableCache>
                    </c15:dlblFTEntry>
                  </c15:dlblFieldTable>
                  <c15:showDataLabelsRange val="0"/>
                </c:ext>
                <c:ext xmlns:c16="http://schemas.microsoft.com/office/drawing/2014/chart" uri="{C3380CC4-5D6E-409C-BE32-E72D297353CC}">
                  <c16:uniqueId val="{0000000B-FD74-4EDB-B6A5-35EF20F782E2}"/>
                </c:ext>
              </c:extLst>
            </c:dLbl>
            <c:dLbl>
              <c:idx val="12"/>
              <c:tx>
                <c:strRef>
                  <c:f>Daten_Diagramme!$D$26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{B1925B14-4569-4114-BAF3-9E2295038A75}</c15:txfldGUID>
                      <c15:f>Daten_Diagramme!$D$26</c15:f>
                      <c15:dlblFieldTableCache>
                        <c:ptCount val="1"/>
                        <c:pt idx="0">
                          <c:v>2.5</c:v>
                        </c:pt>
                      </c15:dlblFieldTableCache>
                    </c15:dlblFTEntry>
                  </c15:dlblFieldTable>
                  <c15:showDataLabelsRange val="0"/>
                </c:ext>
                <c:ext xmlns:c16="http://schemas.microsoft.com/office/drawing/2014/chart" uri="{C3380CC4-5D6E-409C-BE32-E72D297353CC}">
                  <c16:uniqueId val="{0000000C-FD74-4EDB-B6A5-35EF20F782E2}"/>
                </c:ext>
              </c:extLst>
            </c:dLbl>
            <c:dLbl>
              <c:idx val="13"/>
              <c:tx>
                <c:strRef>
                  <c:f>Daten_Diagramme!$D$27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{8AF6CC84-1D17-4DDC-A153-7C35DE18D337}</c15:txfldGUID>
                      <c15:f>Daten_Diagramme!$D$27</c15:f>
                      <c15:dlblFieldTableCache>
                        <c:ptCount val="1"/>
                        <c:pt idx="0">
                          <c:v>-0.8</c:v>
                        </c:pt>
                      </c15:dlblFieldTableCache>
                    </c15:dlblFTEntry>
                  </c15:dlblFieldTable>
                  <c15:showDataLabelsRange val="0"/>
                </c:ext>
                <c:ext xmlns:c16="http://schemas.microsoft.com/office/drawing/2014/chart" uri="{C3380CC4-5D6E-409C-BE32-E72D297353CC}">
                  <c16:uniqueId val="{0000000D-FD74-4EDB-B6A5-35EF20F782E2}"/>
                </c:ext>
              </c:extLst>
            </c:dLbl>
            <c:dLbl>
              <c:idx val="14"/>
              <c:tx>
                <c:strRef>
                  <c:f>Daten_Diagramme!$D$28</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{230BE25A-D654-4841-A731-B56C0C7FEBE2}</c15:txfldGUID>
                      <c15:f>Daten_Diagramme!$D$28</c15:f>
                      <c15:dlblFieldTableCache>
                        <c:ptCount val="1"/>
                        <c:pt idx="0">
                          <c:v>3.9</c:v>
                        </c:pt>
                      </c15:dlblFieldTableCache>
                    </c15:dlblFTEntry>
                  </c15:dlblFieldTable>
                  <c15:showDataLabelsRange val="0"/>
                </c:ext>
                <c:ext xmlns:c16="http://schemas.microsoft.com/office/drawing/2014/chart" uri="{C3380CC4-5D6E-409C-BE32-E72D297353CC}">
                  <c16:uniqueId val="{0000000E-FD74-4EDB-B6A5-35EF20F782E2}"/>
                </c:ext>
              </c:extLst>
            </c:dLbl>
            <c:dLbl>
              <c:idx val="15"/>
              <c:tx>
                <c:strRef>
                  <c:f>Daten_Diagramme!$D$29</c:f>
                  <c:strCache>
                    <c:ptCount val="1"/>
                    <c:pt idx="0">
                      <c:v>-37.5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{19C2DBEA-31D7-45BA-AAEE-DCA51A033E09}</c15:txfldGUID>
                      <c15:f>Daten_Diagramme!$D$29</c15:f>
                      <c15:dlblFieldTableCache>
                        <c:ptCount val="1"/>
                        <c:pt idx="0">
                          <c:v>-37.5</c:v>
                        </c:pt>
                      </c15:dlblFieldTableCache>
                    </c15:dlblFTEntry>
                  </c15:dlblFieldTable>
                  <c15:showDataLabelsRange val="0"/>
                </c:ext>
                <c:ext xmlns:c16="http://schemas.microsoft.com/office/drawing/2014/chart" uri="{C3380CC4-5D6E-409C-BE32-E72D297353CC}">
                  <c16:uniqueId val="{0000000F-FD74-4EDB-B6A5-35EF20F782E2}"/>
                </c:ext>
              </c:extLst>
            </c:dLbl>
            <c:dLbl>
              <c:idx val="16"/>
              <c:tx>
                <c:strRef>
                  <c:f>Daten_Diagramme!$D$30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{00C9514B-7DE3-412C-97CB-1CD68E9E7476}</c15:txfldGUID>
                      <c15:f>Daten_Diagramme!$D$30</c15:f>
                      <c15:dlblFieldTableCache>
                        <c:ptCount val="1"/>
                        <c:pt idx="0">
                          <c:v>1.0</c:v>
                        </c:pt>
                      </c15:dlblFieldTableCache>
                    </c15:dlblFTEntry>
                  </c15:dlblFieldTable>
                  <c15:showDataLabelsRange val="0"/>
                </c:ext>
                <c:ext xmlns:c16="http://schemas.microsoft.com/office/drawing/2014/chart" uri="{C3380CC4-5D6E-409C-BE32-E72D297353CC}">
                  <c16:uniqueId val="{00000010-FD74-4EDB-B6A5-35EF20F782E2}"/>
                </c:ext>
              </c:extLst>
            </c:dLbl>
            <c:dLbl>
              <c:idx val="17"/>
              <c:tx>
                <c:strRef>
                  <c:f>Daten_Diagramme!$D$31</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{671E9BD3-8E50-48F6-9A71-145826A2FA48}</c15:txfldGUID>
                      <c15:f>Daten_Diagramme!$D$31</c15:f>
                      <c15:dlblFieldTableCache>
                        <c:ptCount val="1"/>
                        <c:pt idx="0">
                          <c:v>3.1</c:v>
                        </c:pt>
                      </c15:dlblFieldTableCache>
                    </c15:dlblFTEntry>
                  </c15:dlblFieldTable>
                  <c15:showDataLabelsRange val="0"/>
                </c:ext>
                <c:ext xmlns:c16="http://schemas.microsoft.com/office/drawing/2014/chart" uri="{C3380CC4-5D6E-409C-BE32-E72D297353CC}">
                  <c16:uniqueId val="{00000011-FD74-4EDB-B6A5-35EF20F782E2}"/>
                </c:ext>
              </c:extLst>
            </c:dLbl>
            <c:dLbl>
              <c:idx val="18"/>
              <c:tx>
                <c:strRef>
                  <c:f>Daten_Diagramme!$D$32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{F55E8D50-51DF-46D6-A852-2B0D0A861FA9}</c15:txfldGUID>
                      <c15:f>Daten_Diagramme!$D$32</c15:f>
                      <c15:dlblFieldTableCache>
                        <c:ptCount val="1"/>
                        <c:pt idx="0">
                          <c:v>2.4</c:v>
                        </c:pt>
                      </c15:dlblFieldTableCache>
                    </c15:dlblFTEntry>
                  </c15:dlblFieldTable>
                  <c15:showDataLabelsRange val="0"/>
                </c:ext>
                <c:ext xmlns:c16="http://schemas.microsoft.com/office/drawing/2014/chart" uri="{C3380CC4-5D6E-409C-BE32-E72D297353CC}">
                  <c16:uniqueId val="{00000012-FD74-4EDB-B6A5-35EF20F782E2}"/>
                </c:ext>
              </c:extLst>
            </c:dLbl>
            <c:dLbl>
              <c:idx val="19"/>
              <c:tx>
                <c:strRef>
                  <c:f>Daten_Diagramme!$D$33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{4582F562-2A60-4772-AF6C-4A23366FE787}</c15:txfldGUID>
                      <c15:f>Daten_Diagramme!$D$33</c15:f>
                      <c15:dlblFieldTableCache>
                        <c:ptCount val="1"/>
                        <c:pt idx="0">
                          <c:v>1.7</c:v>
                        </c:pt>
                      </c15:dlblFieldTableCache>
                    </c15:dlblFTEntry>
                  </c15:dlblFieldTable>
                  <c15:showDataLabelsRange val="0"/>
                </c:ext>
                <c:ext xmlns:c16="http://schemas.microsoft.com/office/drawing/2014/chart" uri="{C3380CC4-5D6E-409C-BE32-E72D297353CC}">
                  <c16:uniqueId val="{00000013-FD74-4EDB-B6A5-35EF20F782E2}"/>
                </c:ext>
              </c:extLst>
            </c:dLbl>
            <c:dLbl>
              <c:idx val="20"/>
              <c:tx>
                <c:strRef>
                  <c:f>Daten_Diagramme!$D$34</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{FA8CB029-12D2-4428-8134-8FD0466FF978}</c15:txfldGUID>
                      <c15:f>Daten_Diagramme!$D$34</c15:f>
                      <c15:dlblFieldTableCache>
                        <c:ptCount val="1"/>
                        <c:pt idx="0">
                          <c:v>8.2</c:v>
                        </c:pt>
                      </c15:dlblFieldTableCache>
                    </c15:dlblFTEntry>
                  </c15:dlblFieldTable>
                  <c15:showDataLabelsRange val="0"/>
                </c:ext>
                <c:ext xmlns:c16="http://schemas.microsoft.com/office/drawing/2014/chart" uri="{C3380CC4-5D6E-409C-BE32-E72D297353CC}">
                  <c16:uniqueId val="{00000014-FD74-4EDB-B6A5-35EF20F782E2}"/>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{86D16575-7F7D-4D5C-8398-B23346B5FF16}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FD74-4EDB-B6A5-35EF20F782E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{1C3F1FA4-62FF-4C7D-BF1E-9AFD249852E6}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D74-4EDB-B6A5-35EF20F782E2}"/>
                </c:ext>
              </c:extLst>
            </c:dLbl>
            <c:dLbl>
              <c:idx val="23"/>
              <c:tx>
                <c:strRef>
                  <c:f>Daten_Diagramme!$D$37</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{68F4CBFD-644E-4E6F-9D56-2DF983AB529E}</c15:txfldGUID>
                      <c15:f>Daten_Diagramme!$D$37</c15:f>
                      <c15:dlblFieldTableCache>
                        <c:ptCount val="1"/>
                        <c:pt idx="0">
                          <c:v>5.0</c:v>
                        </c:pt>
                      </c15:dlblFieldTableCache>
                    </c15:dlblFTEntry>
                  </c15:dlblFieldTable>
                  <c15:showDataLabelsRange val="0"/>
                </c:ext>
                <c:ext xmlns:c16="http://schemas.microsoft.com/office/drawing/2014/chart" uri="{C3380CC4-5D6E-409C-BE32-E72D297353CC}">
                  <c16:uniqueId val="{00000017-FD74-4EDB-B6A5-35EF20F782E2}"/>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{2BACCCA7-FE06-4099-A98B-3FC85DA1CDC7}</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FD74-4EDB-B6A5-35EF20F782E2}"/>
                </c:ext>
              </c:extLst>
            </c:dLbl>
            <c:dLbl>
              <c:idx val="25"/>
              <c:tx>
                <c:strRef>
                  <c:f>Daten_Diagramme!$D$39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{C21ABC6D-D1DC-44A0-9C70-36DB22032DC0}</c15:txfldGUID>
                      <c15:f>Daten_Diagramme!$D$39</c15:f>
                      <c15:dlblFieldTableCache>
                        <c:ptCount val="1"/>
                        <c:pt idx="0">
                          <c:v>2.3</c:v>
                        </c:pt>
                      </c15:dlblFieldTableCache>
                    </c15:dlblFTEntry>
                  </c15:dlblFieldTable>
                  <c15:showDataLabelsRange val="0"/>
                </c:ext>
                <c:ext xmlns:c16="http://schemas.microsoft.com/office/drawing/2014/chart" uri="{C3380CC4-5D6E-409C-BE32-E72D297353CC}">
                  <c16:uniqueId val="{00000019-FD74-4EDB-B6A5-35EF20F782E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{9A713CDF-06C7-466E-AFAC-59D01AAA165E}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D74-4EDB-B6A5-35EF20F782E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{584E4C62-7840-4AFA-A846-3A00D0D874D4}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D74-4EDB-B6A5-35EF20F782E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{18134902-7A33-49CF-A777-0F74C0F2E284}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D74-4EDB-B6A5-35EF20F782E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{E0364557-AA0A-48DB-A5EA-43A32F470019}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D74-4EDB-B6A5-35EF20F782E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{DC15D6D6-3362-47E8-9C73-3BB84F611537}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D74-4EDB-B6A5-35EF20F782E2}"/>
                </c:ext>
              </c:extLst>
            </c:dLbl>
            <c:dLbl>
              <c:idx val="31"/>
              <c:tx>
                <c:strRef>
                  <c:f>Daten_Diagramme!$D$45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{4A783BDF-AB74-483C-93BA-43323FAEC22C}</c15:txfldGUID>
                      <c15:f>Daten_Diagramme!$D$45</c15:f>
                      <c15:dlblFieldTableCache>
                        <c:ptCount val="1"/>
                        <c:pt idx="0">
                          <c:v>2.3</c:v>
                        </c:pt>
                      </c15:dlblFieldTableCache>
                    </c15:dlblFTEntry>
                  </c15:dlblFieldTable>
                  <c15:showDataLabelsRange val="0"/>
                </c:ext>
                <c:ext xmlns:c16="http://schemas.microsoft.com/office/drawing/2014/chart" uri="{C3380CC4-5D6E-409C-BE32-E72D297353CC}">
                  <c16:uniqueId val="{0000001F-FD74-4EDB-B6A5-35EF20F782E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1.6890276936804869</c:v>
                </c:pt>
                <c:pt idx="1">
                  <c:v>5.019305019305019</c:v>
                </c:pt>
                <c:pt idx="2">
                  <c:v>12.099644128113878</c:v>
                </c:pt>
                <c:pt idx="3">
                  <c:v>-2.1115663410022063</c:v>
                </c:pt>
                <c:pt idx="4">
                  <c:v>-2.1612635078969245</c:v>
                </c:pt>
                <c:pt idx="5">
                  <c:v>-1.4652894547201538</c:v>
                </c:pt>
                <c:pt idx="6">
                  <c:v>-4.795918367346939</c:v>
                </c:pt>
                <c:pt idx="7">
                  <c:v>3.972835314091681</c:v>
                </c:pt>
                <c:pt idx="8">
                  <c:v>2.7059223961878831</c:v>
                </c:pt>
                <c:pt idx="9">
                  <c:v>29.649595687331537</c:v>
                </c:pt>
                <c:pt idx="10">
                  <c:v>-4.3632075471698117</c:v>
                </c:pt>
                <c:pt idx="11">
                  <c:v>26.356589147286822</c:v>
                </c:pt>
                <c:pt idx="12">
                  <c:v>2.4830699774266365</c:v>
                </c:pt>
                <c:pt idx="13">
                  <c:v>-0.76004343105320304</c:v>
                </c:pt>
                <c:pt idx="14">
                  <c:v>3.9113428943937421</c:v>
                </c:pt>
                <c:pt idx="15">
                  <c:v>-37.532133676092542</c:v>
                </c:pt>
                <c:pt idx="16">
                  <c:v>1.0295126973232669</c:v>
                </c:pt>
                <c:pt idx="17">
                  <c:v>3.0927835051546393</c:v>
                </c:pt>
                <c:pt idx="18">
                  <c:v>2.4377031419284942</c:v>
                </c:pt>
                <c:pt idx="19">
                  <c:v>1.6503029036975141</c:v>
                </c:pt>
                <c:pt idx="20">
                  <c:v>8.2417582417582409</c:v>
                </c:pt>
                <c:pt idx="21">
                  <c:v>0</c:v>
                </c:pt>
                <c:pt idx="23">
                  <c:v>5.019305019305019</c:v>
                </c:pt>
                <c:pt idx="24">
                  <c:v>0.177601337233598</c:v>
                </c:pt>
                <c:pt idx="25">
                  <c:v>2.253922967189729</c:v>
                </c:pt>
              </c:numCache>
            </c:numRef>
          </c:val>
          <c:extLst>
            <c:ext xmlns:c16="http://schemas.microsoft.com/office/drawing/2014/chart" uri="{C3380CC4-5D6E-409C-BE32-E72D297353CC}">
              <c16:uniqueId val="{00000020-FD74-4EDB-B6A5-35EF20F782E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{E8536B65-7ADB-401D-84C2-A68809A38B92}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D74-4EDB-B6A5-35EF20F782E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{F90DEDDD-F29F-4C89-BD8A-D7E8D8C5434F}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D74-4EDB-B6A5-35EF20F782E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{C236C427-4A83-4F54-B986-DCAB546759B1}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D74-4EDB-B6A5-35EF20F782E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{19C9D3A0-29E3-4C27-A19A-F32A3226404B}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D74-4EDB-B6A5-35EF20F782E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{81B3250B-2BB8-4679-A26E-0FF9FA1A751F}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D74-4EDB-B6A5-35EF20F782E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{32E3B24F-EC1A-4FF7-854A-62CC925C45A4}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D74-4EDB-B6A5-35EF20F782E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{BE8DA9FA-D339-4F99-978E-4C8F5F4EBE35}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D74-4EDB-B6A5-35EF20F782E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{7E9BB8A8-6783-4D95-AE67-CB26BE76DCBF}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D74-4EDB-B6A5-35EF20F782E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{B3FCA947-C653-4245-BA39-713EA6C81F20}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D74-4EDB-B6A5-35EF20F782E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{1A2ABE36-5B9A-4F68-9F57-0AAFDD4E0F53}</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D74-4EDB-B6A5-35EF20F782E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{9A230F03-F3A0-4D9C-A50C-F0E6C83E8831}</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D74-4EDB-B6A5-35EF20F782E2}"/>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{B64CC873-ED2F-4732-BB96-A74ED3372C0F}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D74-4EDB-B6A5-35EF20F782E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{22FD819F-5D06-4242-95A9-D55E451F74D6}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D74-4EDB-B6A5-35EF20F782E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{1D2EDCD0-9260-4866-9B17-019DA7D7009F}</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D74-4EDB-B6A5-35EF20F782E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{9F1AF2AF-B889-45E4-9DE8-F233D1BA3C2F}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D74-4EDB-B6A5-35EF20F782E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{5008A5D2-0BC4-4123-8837-384A73A8B6EE}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D74-4EDB-B6A5-35EF20F782E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{D1E7D216-3E34-4AAC-9B1E-08CAC28E43A3}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D74-4EDB-B6A5-35EF20F782E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{84E93C49-67DB-4D93-93EA-EA279B9E27A9}</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D74-4EDB-B6A5-35EF20F782E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{F2BEA3ED-5E21-4A11-8496-DD61B6C605D0}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D74-4EDB-B6A5-35EF20F782E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{F2D43A81-3971-409F-A9DB-8D830A300A0B}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D74-4EDB-B6A5-35EF20F782E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{FF0614B6-BEF3-4F43-B767-5D765954870F}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D74-4EDB-B6A5-35EF20F782E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{135F9B96-980F-41E4-9720-74E6AD99F224}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D74-4EDB-B6A5-35EF20F782E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{78D8F026-ABFA-463C-9808-44E48A25CE87}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D74-4EDB-B6A5-35EF20F782E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{C6ABAEB4-EB86-476A-BC14-CC352D0C82DC}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D74-4EDB-B6A5-35EF20F782E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{D1FEC0EB-F46F-47DB-A626-7F8A67D98C1C}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D74-4EDB-B6A5-35EF20F782E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{E3D3879C-3C81-4F01-B967-858E57DA1BFE}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D74-4EDB-B6A5-35EF20F782E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{1BA96D06-C44B-4CCE-85F8-520DE46C352F}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D74-4EDB-B6A5-35EF20F782E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{E7A2CD65-4A2B-402B-91A7-4353E15CA19C}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D74-4EDB-B6A5-35EF20F782E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{FAD4177F-CBA2-4158-BE1E-159E58F21B22}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D74-4EDB-B6A5-35EF20F782E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{C9CC20DF-C726-4314-9C3E-C43A4A98D82C}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D74-4EDB-B6A5-35EF20F782E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{411612FA-61EC-4388-B411-F98C87798D61}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D74-4EDB-B6A5-35EF20F782E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{99142750-7BAD-44B0-8B99-9F98E19E4249}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D74-4EDB-B6A5-35EF20F782E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D74-4EDB-B6A5-35EF20F782E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D74-4EDB-B6A5-35EF20F782E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{5566B4E6-429A-4F47-AFA2-07AE3383F029}</c15:txfldGUID>
                      <c15:f>Daten_Diagramme!$E$14</c15:f>
                      <c15:dlblFieldTableCache>
                        <c:ptCount val="1"/>
                        <c:pt idx="0">
                          <c:v>-1.3</c:v>
                        </c:pt>
                      </c15:dlblFieldTableCache>
                    </c15:dlblFTEntry>
                  </c15:dlblFieldTable>
                  <c15:showDataLabelsRange val="0"/>
                </c:ext>
                <c:ext xmlns:c16="http://schemas.microsoft.com/office/drawing/2014/chart" uri="{C3380CC4-5D6E-409C-BE32-E72D297353CC}">
                  <c16:uniqueId val="{00000000-4E87-4873-A635-D5E37543284B}"/>
                </c:ext>
              </c:extLst>
            </c:dLbl>
            <c:dLbl>
              <c:idx val="1"/>
              <c:tx>
                <c:strRef>
                  <c:f>Daten_Diagramme!$E$15</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{EF975E2E-ABB5-4CDE-86AE-A98BF0C329BE}</c15:txfldGUID>
                      <c15:f>Daten_Diagramme!$E$15</c15:f>
                      <c15:dlblFieldTableCache>
                        <c:ptCount val="1"/>
                        <c:pt idx="0">
                          <c:v>4.0</c:v>
                        </c:pt>
                      </c15:dlblFieldTableCache>
                    </c15:dlblFTEntry>
                  </c15:dlblFieldTable>
                  <c15:showDataLabelsRange val="0"/>
                </c:ext>
                <c:ext xmlns:c16="http://schemas.microsoft.com/office/drawing/2014/chart" uri="{C3380CC4-5D6E-409C-BE32-E72D297353CC}">
                  <c16:uniqueId val="{00000001-4E87-4873-A635-D5E37543284B}"/>
                </c:ext>
              </c:extLst>
            </c:dLbl>
            <c:dLbl>
              <c:idx val="2"/>
              <c:tx>
                <c:strRef>
                  <c:f>Daten_Diagramme!$E$16</c:f>
                  <c:strCache>
                    <c:ptCount val="1"/>
                    <c:pt idx="0">
                      <c:v>21.1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{B49DF7D1-BF3B-4F8A-855A-A642659397EE}</c15:txfldGUID>
                      <c15:f>Daten_Diagramme!$E$16</c15:f>
                      <c15:dlblFieldTableCache>
                        <c:ptCount val="1"/>
                        <c:pt idx="0">
                          <c:v>21.1</c:v>
                        </c:pt>
                      </c15:dlblFieldTableCache>
                    </c15:dlblFTEntry>
                  </c15:dlblFieldTable>
                  <c15:showDataLabelsRange val="0"/>
                </c:ext>
                <c:ext xmlns:c16="http://schemas.microsoft.com/office/drawing/2014/chart" uri="{C3380CC4-5D6E-409C-BE32-E72D297353CC}">
                  <c16:uniqueId val="{00000002-4E87-4873-A635-D5E37543284B}"/>
                </c:ext>
              </c:extLst>
            </c:dLbl>
            <c:dLbl>
              <c:idx val="3"/>
              <c:tx>
                <c:strRef>
                  <c:f>Daten_Diagramme!$E$17</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{7828191C-DDDE-4F71-84B2-4B021B0EC337}</c15:txfldGUID>
                      <c15:f>Daten_Diagramme!$E$17</c15:f>
                      <c15:dlblFieldTableCache>
                        <c:ptCount val="1"/>
                        <c:pt idx="0">
                          <c:v>7.2</c:v>
                        </c:pt>
                      </c15:dlblFieldTableCache>
                    </c15:dlblFTEntry>
                  </c15:dlblFieldTable>
                  <c15:showDataLabelsRange val="0"/>
                </c:ext>
                <c:ext xmlns:c16="http://schemas.microsoft.com/office/drawing/2014/chart" uri="{C3380CC4-5D6E-409C-BE32-E72D297353CC}">
                  <c16:uniqueId val="{00000003-4E87-4873-A635-D5E37543284B}"/>
                </c:ext>
              </c:extLst>
            </c:dLbl>
            <c:dLbl>
              <c:idx val="4"/>
              <c:tx>
                <c:strRef>
                  <c:f>Daten_Diagramme!$E$18</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{ADCB6E52-282B-444A-AF0B-3BB06496694C}</c15:txfldGUID>
                      <c15:f>Daten_Diagramme!$E$18</c15:f>
                      <c15:dlblFieldTableCache>
                        <c:ptCount val="1"/>
                        <c:pt idx="0">
                          <c:v>12.1</c:v>
                        </c:pt>
                      </c15:dlblFieldTableCache>
                    </c15:dlblFTEntry>
                  </c15:dlblFieldTable>
                  <c15:showDataLabelsRange val="0"/>
                </c:ext>
                <c:ext xmlns:c16="http://schemas.microsoft.com/office/drawing/2014/chart" uri="{C3380CC4-5D6E-409C-BE32-E72D297353CC}">
                  <c16:uniqueId val="{00000004-4E87-4873-A635-D5E37543284B}"/>
                </c:ext>
              </c:extLst>
            </c:dLbl>
            <c:dLbl>
              <c:idx val="5"/>
              <c:tx>
                <c:strRef>
                  <c:f>Daten_Diagramme!$E$19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{03C7E8D7-EA55-4603-A56A-3224615B779F}</c15:txfldGUID>
                      <c15:f>Daten_Diagramme!$E$19</c15:f>
                      <c15:dlblFieldTableCache>
                        <c:ptCount val="1"/>
                        <c:pt idx="0">
                          <c:v>2.5</c:v>
                        </c:pt>
                      </c15:dlblFieldTableCache>
                    </c15:dlblFTEntry>
                  </c15:dlblFieldTable>
                  <c15:showDataLabelsRange val="0"/>
                </c:ext>
                <c:ext xmlns:c16="http://schemas.microsoft.com/office/drawing/2014/chart" uri="{C3380CC4-5D6E-409C-BE32-E72D297353CC}">
                  <c16:uniqueId val="{00000005-4E87-4873-A635-D5E37543284B}"/>
                </c:ext>
              </c:extLst>
            </c:dLbl>
            <c:dLbl>
              <c:idx val="6"/>
              <c:tx>
                <c:strRef>
                  <c:f>Daten_Diagramme!$E$20</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{9D9304B6-B67C-472A-9B38-4CD9A908A74F}</c15:txfldGUID>
                      <c15:f>Daten_Diagramme!$E$20</c15:f>
                      <c15:dlblFieldTableCache>
                        <c:ptCount val="1"/>
                        <c:pt idx="0">
                          <c:v>-8.8</c:v>
                        </c:pt>
                      </c15:dlblFieldTableCache>
                    </c15:dlblFTEntry>
                  </c15:dlblFieldTable>
                  <c15:showDataLabelsRange val="0"/>
                </c:ext>
                <c:ext xmlns:c16="http://schemas.microsoft.com/office/drawing/2014/chart" uri="{C3380CC4-5D6E-409C-BE32-E72D297353CC}">
                  <c16:uniqueId val="{00000006-4E87-4873-A635-D5E37543284B}"/>
                </c:ext>
              </c:extLst>
            </c:dLbl>
            <c:dLbl>
              <c:idx val="7"/>
              <c:tx>
                <c:strRef>
                  <c:f>Daten_Diagramme!$E$21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{FDE2D3FE-0D25-453B-9C5F-6FCDA24EA3F6}</c15:txfldGUID>
                      <c15:f>Daten_Diagramme!$E$21</c15:f>
                      <c15:dlblFieldTableCache>
                        <c:ptCount val="1"/>
                        <c:pt idx="0">
                          <c:v>3.0</c:v>
                        </c:pt>
                      </c15:dlblFieldTableCache>
                    </c15:dlblFTEntry>
                  </c15:dlblFieldTable>
                  <c15:showDataLabelsRange val="0"/>
                </c:ext>
                <c:ext xmlns:c16="http://schemas.microsoft.com/office/drawing/2014/chart" uri="{C3380CC4-5D6E-409C-BE32-E72D297353CC}">
                  <c16:uniqueId val="{00000007-4E87-4873-A635-D5E37543284B}"/>
                </c:ext>
              </c:extLst>
            </c:dLbl>
            <c:dLbl>
              <c:idx val="8"/>
              <c:tx>
                <c:strRef>
                  <c:f>Daten_Diagramme!$E$22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{ECE7597F-80D3-4592-92F6-50B9E7851263}</c15:txfldGUID>
                      <c15:f>Daten_Diagramme!$E$22</c15:f>
                      <c15:dlblFieldTableCache>
                        <c:ptCount val="1"/>
                        <c:pt idx="0">
                          <c:v>1.3</c:v>
                        </c:pt>
                      </c15:dlblFieldTableCache>
                    </c15:dlblFTEntry>
                  </c15:dlblFieldTable>
                  <c15:showDataLabelsRange val="0"/>
                </c:ext>
                <c:ext xmlns:c16="http://schemas.microsoft.com/office/drawing/2014/chart" uri="{C3380CC4-5D6E-409C-BE32-E72D297353CC}">
                  <c16:uniqueId val="{00000008-4E87-4873-A635-D5E37543284B}"/>
                </c:ext>
              </c:extLst>
            </c:dLbl>
            <c:dLbl>
              <c:idx val="9"/>
              <c:tx>
                <c:strRef>
                  <c:f>Daten_Diagramme!$E$23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{FED50A9D-8FE8-4142-9C1D-59161116FEBC}</c15:txfldGUID>
                      <c15:f>Daten_Diagramme!$E$23</c15:f>
                      <c15:dlblFieldTableCache>
                        <c:ptCount val="1"/>
                        <c:pt idx="0">
                          <c:v>2.5</c:v>
                        </c:pt>
                      </c15:dlblFieldTableCache>
                    </c15:dlblFTEntry>
                  </c15:dlblFieldTable>
                  <c15:showDataLabelsRange val="0"/>
                </c:ext>
                <c:ext xmlns:c16="http://schemas.microsoft.com/office/drawing/2014/chart" uri="{C3380CC4-5D6E-409C-BE32-E72D297353CC}">
                  <c16:uniqueId val="{00000009-4E87-4873-A635-D5E37543284B}"/>
                </c:ext>
              </c:extLst>
            </c:dLbl>
            <c:dLbl>
              <c:idx val="10"/>
              <c:tx>
                <c:strRef>
                  <c:f>Daten_Diagramme!$E$24</c:f>
                  <c:strCache>
                    <c:ptCount val="1"/>
                    <c:pt idx="0">
                      <c:v>-15.9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{06DAAD42-BC28-4984-AAEC-8D5954F38D3A}</c15:txfldGUID>
                      <c15:f>Daten_Diagramme!$E$24</c15:f>
                      <c15:dlblFieldTableCache>
                        <c:ptCount val="1"/>
                        <c:pt idx="0">
                          <c:v>-15.9</c:v>
                        </c:pt>
                      </c15:dlblFieldTableCache>
                    </c15:dlblFTEntry>
                  </c15:dlblFieldTable>
                  <c15:showDataLabelsRange val="0"/>
                </c:ext>
                <c:ext xmlns:c16="http://schemas.microsoft.com/office/drawing/2014/chart" uri="{C3380CC4-5D6E-409C-BE32-E72D297353CC}">
                  <c16:uniqueId val="{0000000A-4E87-4873-A635-D5E37543284B}"/>
                </c:ext>
              </c:extLst>
            </c:dLbl>
            <c:dLbl>
              <c:idx val="11"/>
              <c:tx>
                <c:strRef>
                  <c:f>Daten_Diagramme!$E$25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{1D2DB72F-33DF-47AE-8515-88640BC2AB14}</c15:txfldGUID>
                      <c15:f>Daten_Diagramme!$E$25</c15:f>
                      <c15:dlblFieldTableCache>
                        <c:ptCount val="1"/>
                        <c:pt idx="0">
                          <c:v>-3.0</c:v>
                        </c:pt>
                      </c15:dlblFieldTableCache>
                    </c15:dlblFTEntry>
                  </c15:dlblFieldTable>
                  <c15:showDataLabelsRange val="0"/>
                </c:ext>
                <c:ext xmlns:c16="http://schemas.microsoft.com/office/drawing/2014/chart" uri="{C3380CC4-5D6E-409C-BE32-E72D297353CC}">
                  <c16:uniqueId val="{0000000B-4E87-4873-A635-D5E37543284B}"/>
                </c:ext>
              </c:extLst>
            </c:dLbl>
            <c:dLbl>
              <c:idx val="12"/>
              <c:tx>
                <c:strRef>
                  <c:f>Daten_Diagramme!$E$26</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{B9AFF67A-C97A-46DF-B16B-66ECB24A58AF}</c15:txfldGUID>
                      <c15:f>Daten_Diagramme!$E$26</c15:f>
                      <c15:dlblFieldTableCache>
                        <c:ptCount val="1"/>
                        <c:pt idx="0">
                          <c:v>4.0</c:v>
                        </c:pt>
                      </c15:dlblFieldTableCache>
                    </c15:dlblFTEntry>
                  </c15:dlblFieldTable>
                  <c15:showDataLabelsRange val="0"/>
                </c:ext>
                <c:ext xmlns:c16="http://schemas.microsoft.com/office/drawing/2014/chart" uri="{C3380CC4-5D6E-409C-BE32-E72D297353CC}">
                  <c16:uniqueId val="{0000000C-4E87-4873-A635-D5E37543284B}"/>
                </c:ext>
              </c:extLst>
            </c:dLbl>
            <c:dLbl>
              <c:idx val="13"/>
              <c:tx>
                <c:strRef>
                  <c:f>Daten_Diagramme!$E$27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{11EE0FBE-82A7-4E84-A27E-57EF7B9E4663}</c15:txfldGUID>
                      <c15:f>Daten_Diagramme!$E$27</c15:f>
                      <c15:dlblFieldTableCache>
                        <c:ptCount val="1"/>
                        <c:pt idx="0">
                          <c:v>1.9</c:v>
                        </c:pt>
                      </c15:dlblFieldTableCache>
                    </c15:dlblFTEntry>
                  </c15:dlblFieldTable>
                  <c15:showDataLabelsRange val="0"/>
                </c:ext>
                <c:ext xmlns:c16="http://schemas.microsoft.com/office/drawing/2014/chart" uri="{C3380CC4-5D6E-409C-BE32-E72D297353CC}">
                  <c16:uniqueId val="{0000000D-4E87-4873-A635-D5E37543284B}"/>
                </c:ext>
              </c:extLst>
            </c:dLbl>
            <c:dLbl>
              <c:idx val="14"/>
              <c:tx>
                <c:strRef>
                  <c:f>Daten_Diagramme!$E$28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{82EE0543-2E9E-4C26-B6CA-D212F701F92D}</c15:txfldGUID>
                      <c15:f>Daten_Diagramme!$E$28</c15:f>
                      <c15:dlblFieldTableCache>
                        <c:ptCount val="1"/>
                        <c:pt idx="0">
                          <c:v>-1.5</c:v>
                        </c:pt>
                      </c15:dlblFieldTableCache>
                    </c15:dlblFTEntry>
                  </c15:dlblFieldTable>
                  <c15:showDataLabelsRange val="0"/>
                </c:ext>
                <c:ext xmlns:c16="http://schemas.microsoft.com/office/drawing/2014/chart" uri="{C3380CC4-5D6E-409C-BE32-E72D297353CC}">
                  <c16:uniqueId val="{0000000E-4E87-4873-A635-D5E37543284B}"/>
                </c:ext>
              </c:extLst>
            </c:dLbl>
            <c:dLbl>
              <c:idx val="15"/>
              <c:tx>
                <c:strRef>
                  <c:f>Daten_Diagramme!$E$29</c:f>
                  <c:strCache>
                    <c:ptCount val="1"/>
                    <c:pt idx="0">
                      <c:v>-25.0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{34E8D98A-D328-453E-B530-85B53CDA09B6}</c15:txfldGUID>
                      <c15:f>Daten_Diagramme!$E$29</c15:f>
                      <c15:dlblFieldTableCache>
                        <c:ptCount val="1"/>
                        <c:pt idx="0">
                          <c:v>-25.0</c:v>
                        </c:pt>
                      </c15:dlblFieldTableCache>
                    </c15:dlblFTEntry>
                  </c15:dlblFieldTable>
                  <c15:showDataLabelsRange val="0"/>
                </c:ext>
                <c:ext xmlns:c16="http://schemas.microsoft.com/office/drawing/2014/chart" uri="{C3380CC4-5D6E-409C-BE32-E72D297353CC}">
                  <c16:uniqueId val="{0000000F-4E87-4873-A635-D5E37543284B}"/>
                </c:ext>
              </c:extLst>
            </c:dLbl>
            <c:dLbl>
              <c:idx val="16"/>
              <c:tx>
                <c:strRef>
                  <c:f>Daten_Diagramme!$E$30</c:f>
                  <c:strCache>
                    <c:ptCount val="1"/>
                    <c:pt idx="0">
                      <c:v>19.7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{977B3745-9E34-41EC-9260-ED137330694B}</c15:txfldGUID>
                      <c15:f>Daten_Diagramme!$E$30</c15:f>
                      <c15:dlblFieldTableCache>
                        <c:ptCount val="1"/>
                        <c:pt idx="0">
                          <c:v>19.7</c:v>
                        </c:pt>
                      </c15:dlblFieldTableCache>
                    </c15:dlblFTEntry>
                  </c15:dlblFieldTable>
                  <c15:showDataLabelsRange val="0"/>
                </c:ext>
                <c:ext xmlns:c16="http://schemas.microsoft.com/office/drawing/2014/chart" uri="{C3380CC4-5D6E-409C-BE32-E72D297353CC}">
                  <c16:uniqueId val="{00000010-4E87-4873-A635-D5E37543284B}"/>
                </c:ext>
              </c:extLst>
            </c:dLbl>
            <c:dLbl>
              <c:idx val="17"/>
              <c:tx>
                <c:strRef>
                  <c:f>Daten_Diagramme!$E$31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{F907CD20-76A3-4040-9A1C-45CA9FD3E3DE}</c15:txfldGUID>
                      <c15:f>Daten_Diagramme!$E$31</c15:f>
                      <c15:dlblFieldTableCache>
                        <c:ptCount val="1"/>
                        <c:pt idx="0">
                          <c:v>1.7</c:v>
                        </c:pt>
                      </c15:dlblFieldTableCache>
                    </c15:dlblFTEntry>
                  </c15:dlblFieldTable>
                  <c15:showDataLabelsRange val="0"/>
                </c:ext>
                <c:ext xmlns:c16="http://schemas.microsoft.com/office/drawing/2014/chart" uri="{C3380CC4-5D6E-409C-BE32-E72D297353CC}">
                  <c16:uniqueId val="{00000011-4E87-4873-A635-D5E37543284B}"/>
                </c:ext>
              </c:extLst>
            </c:dLbl>
            <c:dLbl>
              <c:idx val="18"/>
              <c:tx>
                <c:strRef>
                  <c:f>Daten_Diagramme!$E$32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{62F349C3-7A4A-4CC3-B8D6-130DD79B2428}</c15:txfldGUID>
                      <c15:f>Daten_Diagramme!$E$32</c15:f>
                      <c15:dlblFieldTableCache>
                        <c:ptCount val="1"/>
                        <c:pt idx="0">
                          <c:v>-1.7</c:v>
                        </c:pt>
                      </c15:dlblFieldTableCache>
                    </c15:dlblFTEntry>
                  </c15:dlblFieldTable>
                  <c15:showDataLabelsRange val="0"/>
                </c:ext>
                <c:ext xmlns:c16="http://schemas.microsoft.com/office/drawing/2014/chart" uri="{C3380CC4-5D6E-409C-BE32-E72D297353CC}">
                  <c16:uniqueId val="{00000012-4E87-4873-A635-D5E37543284B}"/>
                </c:ext>
              </c:extLst>
            </c:dLbl>
            <c:dLbl>
              <c:idx val="19"/>
              <c:tx>
                <c:strRef>
                  <c:f>Daten_Diagramme!$E$33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{CD0BB8BA-3D5E-49A6-B914-344F07171B2C}</c15:txfldGUID>
                      <c15:f>Daten_Diagramme!$E$33</c15:f>
                      <c15:dlblFieldTableCache>
                        <c:ptCount val="1"/>
                        <c:pt idx="0">
                          <c:v>-0.3</c:v>
                        </c:pt>
                      </c15:dlblFieldTableCache>
                    </c15:dlblFTEntry>
                  </c15:dlblFieldTable>
                  <c15:showDataLabelsRange val="0"/>
                </c:ext>
                <c:ext xmlns:c16="http://schemas.microsoft.com/office/drawing/2014/chart" uri="{C3380CC4-5D6E-409C-BE32-E72D297353CC}">
                  <c16:uniqueId val="{00000013-4E87-4873-A635-D5E37543284B}"/>
                </c:ext>
              </c:extLst>
            </c:dLbl>
            <c:dLbl>
              <c:idx val="20"/>
              <c:tx>
                <c:strRef>
                  <c:f>Daten_Diagramme!$E$34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{2C30313F-A835-4290-B979-9CD31B6C50F6}</c15:txfldGUID>
                      <c15:f>Daten_Diagramme!$E$34</c15:f>
                      <c15:dlblFieldTableCache>
                        <c:ptCount val="1"/>
                        <c:pt idx="0">
                          <c:v>-1.9</c:v>
                        </c:pt>
                      </c15:dlblFieldTableCache>
                    </c15:dlblFTEntry>
                  </c15:dlblFieldTable>
                  <c15:showDataLabelsRange val="0"/>
                </c:ext>
                <c:ext xmlns:c16="http://schemas.microsoft.com/office/drawing/2014/chart" uri="{C3380CC4-5D6E-409C-BE32-E72D297353CC}">
                  <c16:uniqueId val="{00000014-4E87-4873-A635-D5E37543284B}"/>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{5EFB5AF1-E3F1-4258-9E88-C68F94271445}</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4E87-4873-A635-D5E37543284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{E533CC7E-3CFD-4499-B31A-18E8D539A429}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4E87-4873-A635-D5E37543284B}"/>
                </c:ext>
              </c:extLst>
            </c:dLbl>
            <c:dLbl>
              <c:idx val="23"/>
              <c:tx>
                <c:strRef>
                  <c:f>Daten_Diagramme!$E$37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{409DE5DF-F9A7-45AD-8FE8-15E99968CA34}</c15:txfldGUID>
                      <c15:f>Daten_Diagramme!$E$37</c15:f>
                      <c15:dlblFieldTableCache>
                        <c:ptCount val="1"/>
                        <c:pt idx="0">
                          <c:v>4.0</c:v>
                        </c:pt>
                      </c15:dlblFieldTableCache>
                    </c15:dlblFTEntry>
                  </c15:dlblFieldTable>
                  <c15:showDataLabelsRange val="0"/>
                </c:ext>
                <c:ext xmlns:c16="http://schemas.microsoft.com/office/drawing/2014/chart" uri="{C3380CC4-5D6E-409C-BE32-E72D297353CC}">
                  <c16:uniqueId val="{00000017-4E87-4873-A635-D5E37543284B}"/>
                </c:ext>
              </c:extLst>
            </c:dLbl>
            <c:dLbl>
              <c:idx val="24"/>
              <c:tx>
                <c:strRef>
                  <c:f>Daten_Diagramme!$E$38</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{DE88AE53-BEAF-4D85-BF95-D8B1D4AB6511}</c15:txfldGUID>
                      <c15:f>Daten_Diagramme!$E$38</c15:f>
                      <c15:dlblFieldTableCache>
                        <c:ptCount val="1"/>
                        <c:pt idx="0">
                          <c:v>6.2</c:v>
                        </c:pt>
                      </c15:dlblFieldTableCache>
                    </c15:dlblFTEntry>
                  </c15:dlblFieldTable>
                  <c15:showDataLabelsRange val="0"/>
                </c:ext>
                <c:ext xmlns:c16="http://schemas.microsoft.com/office/drawing/2014/chart" uri="{C3380CC4-5D6E-409C-BE32-E72D297353CC}">
                  <c16:uniqueId val="{00000018-4E87-4873-A635-D5E37543284B}"/>
                </c:ext>
              </c:extLst>
            </c:dLbl>
            <c:dLbl>
              <c:idx val="25"/>
              <c:tx>
                <c:strRef>
                  <c:f>Daten_Diagramme!$E$39</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{B0E2A1A7-E247-4FAF-A014-05CA54B5761E}</c15:txfldGUID>
                      <c15:f>Daten_Diagramme!$E$39</c15:f>
                      <c15:dlblFieldTableCache>
                        <c:ptCount val="1"/>
                        <c:pt idx="0">
                          <c:v>-3.1</c:v>
                        </c:pt>
                      </c15:dlblFieldTableCache>
                    </c15:dlblFTEntry>
                  </c15:dlblFieldTable>
                  <c15:showDataLabelsRange val="0"/>
                </c:ext>
                <c:ext xmlns:c16="http://schemas.microsoft.com/office/drawing/2014/chart" uri="{C3380CC4-5D6E-409C-BE32-E72D297353CC}">
                  <c16:uniqueId val="{00000019-4E87-4873-A635-D5E37543284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{7A3E72D7-322D-4C89-AA00-01B324C899A3}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4E87-4873-A635-D5E37543284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{185B7BCE-12A4-49B1-91FD-8A0478374CEF}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4E87-4873-A635-D5E37543284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{5051B0D4-DC33-477F-9254-31647B8A5A5C}</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4E87-4873-A635-D5E37543284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{50AFC834-8A31-41D3-9D1E-A2F37AA4D33A}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4E87-4873-A635-D5E37543284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{B640A31F-4C67-4616-8F54-4731E47B35AA}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4E87-4873-A635-D5E37543284B}"/>
                </c:ext>
              </c:extLst>
            </c:dLbl>
            <c:dLbl>
              <c:idx val="31"/>
              <c:tx>
                <c:strRef>
                  <c:f>Daten_Diagramme!$E$45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{C75053F5-FF73-4BE4-8F54-AF01B335BC09}</c15:txfldGUID>
                      <c15:f>Daten_Diagramme!$E$45</c15:f>
                      <c15:dlblFieldTableCache>
                        <c:ptCount val="1"/>
                        <c:pt idx="0">
                          <c:v>-3.1</c:v>
                        </c:pt>
                      </c15:dlblFieldTableCache>
                    </c15:dlblFTEntry>
                  </c15:dlblFieldTable>
                  <c15:showDataLabelsRange val="0"/>
                </c:ext>
                <c:ext xmlns:c16="http://schemas.microsoft.com/office/drawing/2014/chart" uri="{C3380CC4-5D6E-409C-BE32-E72D297353CC}">
                  <c16:uniqueId val="{0000001F-4E87-4873-A635-D5E37543284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-1.3440575722298655</c:v>
                </c:pt>
                <c:pt idx="1">
                  <c:v>4.0241448692152915</c:v>
                </c:pt>
                <c:pt idx="2">
                  <c:v>21.05263157894737</c:v>
                </c:pt>
                <c:pt idx="3">
                  <c:v>7.2289156626506026</c:v>
                </c:pt>
                <c:pt idx="4">
                  <c:v>12.098298676748582</c:v>
                </c:pt>
                <c:pt idx="5">
                  <c:v>2.5316455696202533</c:v>
                </c:pt>
                <c:pt idx="6">
                  <c:v>-8.8235294117647065</c:v>
                </c:pt>
                <c:pt idx="7">
                  <c:v>2.9914529914529915</c:v>
                </c:pt>
                <c:pt idx="8">
                  <c:v>1.3221990257480862</c:v>
                </c:pt>
                <c:pt idx="9">
                  <c:v>2.4767801857585141</c:v>
                </c:pt>
                <c:pt idx="10">
                  <c:v>-15.870488322717621</c:v>
                </c:pt>
                <c:pt idx="11">
                  <c:v>-3</c:v>
                </c:pt>
                <c:pt idx="12">
                  <c:v>3.9682539682539684</c:v>
                </c:pt>
                <c:pt idx="13">
                  <c:v>1.8808777429467085</c:v>
                </c:pt>
                <c:pt idx="14">
                  <c:v>-1.5410958904109588</c:v>
                </c:pt>
                <c:pt idx="15">
                  <c:v>-25</c:v>
                </c:pt>
                <c:pt idx="16">
                  <c:v>19.732441471571907</c:v>
                </c:pt>
                <c:pt idx="17">
                  <c:v>1.7021276595744681</c:v>
                </c:pt>
                <c:pt idx="18">
                  <c:v>-1.6877637130801688</c:v>
                </c:pt>
                <c:pt idx="19">
                  <c:v>-0.29069767441860467</c:v>
                </c:pt>
                <c:pt idx="20">
                  <c:v>-1.935483870967742</c:v>
                </c:pt>
                <c:pt idx="21">
                  <c:v>0</c:v>
                </c:pt>
                <c:pt idx="23">
                  <c:v>4.0241448692152915</c:v>
                </c:pt>
                <c:pt idx="24">
                  <c:v>6.2015503875968996</c:v>
                </c:pt>
                <c:pt idx="25">
                  <c:v>-3.1196070622593921</c:v>
                </c:pt>
              </c:numCache>
            </c:numRef>
          </c:val>
          <c:extLst>
            <c:ext xmlns:c16="http://schemas.microsoft.com/office/drawing/2014/chart" uri="{C3380CC4-5D6E-409C-BE32-E72D297353CC}">
              <c16:uniqueId val="{00000020-4E87-4873-A635-D5E37543284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{096DAB5D-731A-4E74-96C9-9D547523B2CE}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4E87-4873-A635-D5E37543284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{D9A8F7A6-E01D-426C-AD88-8F9505269E6E}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4E87-4873-A635-D5E37543284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{96C313F3-8F8E-46D1-8607-E5D24F394760}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4E87-4873-A635-D5E37543284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{375073B6-488F-4742-8923-D57FC8E25EDF}</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4E87-4873-A635-D5E37543284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{A8ED0211-1A92-40B5-A62B-E6B4D38ACC11}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4E87-4873-A635-D5E37543284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{2B1F1F9F-1549-49D9-BD47-6AE296BB3868}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4E87-4873-A635-D5E37543284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{2BE6A24C-C4B0-499B-A555-9BCE35AAAE85}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4E87-4873-A635-D5E37543284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{C4D632C0-0E16-430F-AED1-00E7ACC99385}</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4E87-4873-A635-D5E37543284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{1A88A5A2-F4E9-41F3-9BC6-41895BA77528}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4E87-4873-A635-D5E37543284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{DDC72C27-3F52-4494-896D-04606F6ACA23}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4E87-4873-A635-D5E37543284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{419F8F3E-D4E9-4619-98C2-BF950A95B115}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4E87-4873-A635-D5E37543284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{AF01922D-E86F-4C1A-8908-8FEC64D64276}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4E87-4873-A635-D5E37543284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{30A4DEC7-AB68-41B7-9936-AC912173F67F}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4E87-4873-A635-D5E37543284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{2EC07919-AB2F-4BDE-A48C-D6AD1EA4FFAC}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4E87-4873-A635-D5E37543284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{19ABE798-AF5F-4718-83D3-0F3B7E20C56C}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4E87-4873-A635-D5E37543284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{39A75D91-0DEE-4366-9FC0-B778E5DC78C2}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4E87-4873-A635-D5E37543284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{4FED0F59-D1D8-4D78-A4C2-9962F57DC890}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4E87-4873-A635-D5E37543284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{11A86B1B-5F09-4B11-BB9A-82E14E2FAFEE}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4E87-4873-A635-D5E37543284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{13679ED4-EFA8-403E-97E2-924C5D9277FD}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4E87-4873-A635-D5E37543284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{A5E5463A-7C3B-4A64-A851-E65041216EAD}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4E87-4873-A635-D5E37543284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{DC153496-372E-4B72-B5CA-E77B4463310A}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4E87-4873-A635-D5E37543284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{CC5D1DC0-7C90-4C0B-BF8A-3D86DD0F5DD4}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4E87-4873-A635-D5E37543284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{3790E03B-237B-4C17-B33B-E75E213EE315}</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4E87-4873-A635-D5E37543284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{CAFB7948-D843-42B0-AA94-6CC1DBB0EBCF}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4E87-4873-A635-D5E37543284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{077F07A5-0D44-4A10-A544-6E6D31E24628}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4E87-4873-A635-D5E37543284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{5B138C5C-FD19-43DF-8814-DF189F53A99D}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4E87-4873-A635-D5E37543284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{AA109B1E-D4D0-49AF-963A-5323C6E71501}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4E87-4873-A635-D5E37543284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{8FE3641E-58A9-4315-9909-81586808EA4F}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4E87-4873-A635-D5E37543284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{A1A2FC92-0D8F-4E94-95D0-5832699CD853}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4E87-4873-A635-D5E37543284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{D1FDF80D-9694-4BA1-B1CE-83378E5C0FE7}</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4E87-4873-A635-D5E37543284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{A422AE99-FA62-4EDC-9C10-B85430E556CB}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4E87-4873-A635-D5E37543284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{A3A23AA6-E30E-4063-9C5C-6F601E784612}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4E87-4873-A635-D5E37543284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E87-4873-A635-D5E37543284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E87-4873-A635-D5E37543284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{E8830811-DF85-47B6-8912-BA7067300BE2}</c15:txfldGUID>
                      <c15:f>Diagramm!$I$46</c15:f>
                      <c15:dlblFieldTableCache>
                        <c:ptCount val="1"/>
                      </c15:dlblFieldTableCache>
                    </c15:dlblFTEntry>
                  </c15:dlblFieldTable>
                  <c15:showDataLabelsRange val="0"/>
                </c:ext>
                <c:ext xmlns:c16="http://schemas.microsoft.com/office/drawing/2014/chart" uri="{C3380CC4-5D6E-409C-BE32-E72D297353CC}">
                  <c16:uniqueId val="{00000000-D4D3-4E56-8827-045547AA46A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{328725DB-B217-439B-9E93-9F7EC810DD6B}</c15:txfldGUID>
                      <c15:f>Diagramm!$I$47</c15:f>
                      <c15:dlblFieldTableCache>
                        <c:ptCount val="1"/>
                      </c15:dlblFieldTableCache>
                    </c15:dlblFTEntry>
                  </c15:dlblFieldTable>
                  <c15:showDataLabelsRange val="0"/>
                </c:ext>
                <c:ext xmlns:c16="http://schemas.microsoft.com/office/drawing/2014/chart" uri="{C3380CC4-5D6E-409C-BE32-E72D297353CC}">
                  <c16:uniqueId val="{00000001-D4D3-4E56-8827-045547AA46A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{FD942337-1996-477E-82B2-9A6BDDF80872}</c15:txfldGUID>
                      <c15:f>Diagramm!$I$48</c15:f>
                      <c15:dlblFieldTableCache>
                        <c:ptCount val="1"/>
                      </c15:dlblFieldTableCache>
                    </c15:dlblFTEntry>
                  </c15:dlblFieldTable>
                  <c15:showDataLabelsRange val="0"/>
                </c:ext>
                <c:ext xmlns:c16="http://schemas.microsoft.com/office/drawing/2014/chart" uri="{C3380CC4-5D6E-409C-BE32-E72D297353CC}">
                  <c16:uniqueId val="{00000002-D4D3-4E56-8827-045547AA46A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{BD3389E2-4333-4FBF-8B96-EA926EA16337}</c15:txfldGUID>
                      <c15:f>Diagramm!$I$49</c15:f>
                      <c15:dlblFieldTableCache>
                        <c:ptCount val="1"/>
                      </c15:dlblFieldTableCache>
                    </c15:dlblFTEntry>
                  </c15:dlblFieldTable>
                  <c15:showDataLabelsRange val="0"/>
                </c:ext>
                <c:ext xmlns:c16="http://schemas.microsoft.com/office/drawing/2014/chart" uri="{C3380CC4-5D6E-409C-BE32-E72D297353CC}">
                  <c16:uniqueId val="{00000003-D4D3-4E56-8827-045547AA46A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{87D38E09-5560-4CA1-9A49-5C687BEE9AB2}</c15:txfldGUID>
                      <c15:f>Diagramm!$I$50</c15:f>
                      <c15:dlblFieldTableCache>
                        <c:ptCount val="1"/>
                      </c15:dlblFieldTableCache>
                    </c15:dlblFTEntry>
                  </c15:dlblFieldTable>
                  <c15:showDataLabelsRange val="0"/>
                </c:ext>
                <c:ext xmlns:c16="http://schemas.microsoft.com/office/drawing/2014/chart" uri="{C3380CC4-5D6E-409C-BE32-E72D297353CC}">
                  <c16:uniqueId val="{00000004-D4D3-4E56-8827-045547AA46A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{054FBA9B-7053-4AC1-A211-1C127F1BC4E5}</c15:txfldGUID>
                      <c15:f>Diagramm!$I$51</c15:f>
                      <c15:dlblFieldTableCache>
                        <c:ptCount val="1"/>
                      </c15:dlblFieldTableCache>
                    </c15:dlblFTEntry>
                  </c15:dlblFieldTable>
                  <c15:showDataLabelsRange val="0"/>
                </c:ext>
                <c:ext xmlns:c16="http://schemas.microsoft.com/office/drawing/2014/chart" uri="{C3380CC4-5D6E-409C-BE32-E72D297353CC}">
                  <c16:uniqueId val="{00000005-D4D3-4E56-8827-045547AA46A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{CE106A45-8ADD-47CD-B381-64B16BD6BB32}</c15:txfldGUID>
                      <c15:f>Diagramm!$I$52</c15:f>
                      <c15:dlblFieldTableCache>
                        <c:ptCount val="1"/>
                      </c15:dlblFieldTableCache>
                    </c15:dlblFTEntry>
                  </c15:dlblFieldTable>
                  <c15:showDataLabelsRange val="0"/>
                </c:ext>
                <c:ext xmlns:c16="http://schemas.microsoft.com/office/drawing/2014/chart" uri="{C3380CC4-5D6E-409C-BE32-E72D297353CC}">
                  <c16:uniqueId val="{00000006-D4D3-4E56-8827-045547AA46A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{4C2A9CB0-5314-4EDE-A580-9C547093A255}</c15:txfldGUID>
                      <c15:f>Diagramm!$I$53</c15:f>
                      <c15:dlblFieldTableCache>
                        <c:ptCount val="1"/>
                      </c15:dlblFieldTableCache>
                    </c15:dlblFTEntry>
                  </c15:dlblFieldTable>
                  <c15:showDataLabelsRange val="0"/>
                </c:ext>
                <c:ext xmlns:c16="http://schemas.microsoft.com/office/drawing/2014/chart" uri="{C3380CC4-5D6E-409C-BE32-E72D297353CC}">
                  <c16:uniqueId val="{00000007-D4D3-4E56-8827-045547AA46A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{42374C2E-A422-4B28-BB96-6B0C55116CB6}</c15:txfldGUID>
                      <c15:f>Diagramm!$I$54</c15:f>
                      <c15:dlblFieldTableCache>
                        <c:ptCount val="1"/>
                      </c15:dlblFieldTableCache>
                    </c15:dlblFTEntry>
                  </c15:dlblFieldTable>
                  <c15:showDataLabelsRange val="0"/>
                </c:ext>
                <c:ext xmlns:c16="http://schemas.microsoft.com/office/drawing/2014/chart" uri="{C3380CC4-5D6E-409C-BE32-E72D297353CC}">
                  <c16:uniqueId val="{00000008-D4D3-4E56-8827-045547AA46A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{4BEB4CA2-361A-47C7-84BC-05A5129B9A22}</c15:txfldGUID>
                      <c15:f>Diagramm!$I$55</c15:f>
                      <c15:dlblFieldTableCache>
                        <c:ptCount val="1"/>
                      </c15:dlblFieldTableCache>
                    </c15:dlblFTEntry>
                  </c15:dlblFieldTable>
                  <c15:showDataLabelsRange val="0"/>
                </c:ext>
                <c:ext xmlns:c16="http://schemas.microsoft.com/office/drawing/2014/chart" uri="{C3380CC4-5D6E-409C-BE32-E72D297353CC}">
                  <c16:uniqueId val="{00000009-D4D3-4E56-8827-045547AA46A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{BF03FBA5-936A-46B1-A977-05785DC32E4B}</c15:txfldGUID>
                      <c15:f>Diagramm!$I$56</c15:f>
                      <c15:dlblFieldTableCache>
                        <c:ptCount val="1"/>
                      </c15:dlblFieldTableCache>
                    </c15:dlblFTEntry>
                  </c15:dlblFieldTable>
                  <c15:showDataLabelsRange val="0"/>
                </c:ext>
                <c:ext xmlns:c16="http://schemas.microsoft.com/office/drawing/2014/chart" uri="{C3380CC4-5D6E-409C-BE32-E72D297353CC}">
                  <c16:uniqueId val="{0000000A-D4D3-4E56-8827-045547AA46A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{A73893A9-1A34-4433-AA52-2C1379E85143}</c15:txfldGUID>
                      <c15:f>Diagramm!$I$57</c15:f>
                      <c15:dlblFieldTableCache>
                        <c:ptCount val="1"/>
                      </c15:dlblFieldTableCache>
                    </c15:dlblFTEntry>
                  </c15:dlblFieldTable>
                  <c15:showDataLabelsRange val="0"/>
                </c:ext>
                <c:ext xmlns:c16="http://schemas.microsoft.com/office/drawing/2014/chart" uri="{C3380CC4-5D6E-409C-BE32-E72D297353CC}">
                  <c16:uniqueId val="{0000000B-D4D3-4E56-8827-045547AA46A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{80069DA0-27DF-4710-B230-33A1C81380E9}</c15:txfldGUID>
                      <c15:f>Diagramm!$I$58</c15:f>
                      <c15:dlblFieldTableCache>
                        <c:ptCount val="1"/>
                      </c15:dlblFieldTableCache>
                    </c15:dlblFTEntry>
                  </c15:dlblFieldTable>
                  <c15:showDataLabelsRange val="0"/>
                </c:ext>
                <c:ext xmlns:c16="http://schemas.microsoft.com/office/drawing/2014/chart" uri="{C3380CC4-5D6E-409C-BE32-E72D297353CC}">
                  <c16:uniqueId val="{0000000C-D4D3-4E56-8827-045547AA46A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{AEBC9AA3-17E7-4429-92B3-10DD20D757D8}</c15:txfldGUID>
                      <c15:f>Diagramm!$I$59</c15:f>
                      <c15:dlblFieldTableCache>
                        <c:ptCount val="1"/>
                      </c15:dlblFieldTableCache>
                    </c15:dlblFTEntry>
                  </c15:dlblFieldTable>
                  <c15:showDataLabelsRange val="0"/>
                </c:ext>
                <c:ext xmlns:c16="http://schemas.microsoft.com/office/drawing/2014/chart" uri="{C3380CC4-5D6E-409C-BE32-E72D297353CC}">
                  <c16:uniqueId val="{0000000D-D4D3-4E56-8827-045547AA46A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{6970C0DF-114D-488E-B654-C4DA8660AD6B}</c15:txfldGUID>
                      <c15:f>Diagramm!$I$60</c15:f>
                      <c15:dlblFieldTableCache>
                        <c:ptCount val="1"/>
                      </c15:dlblFieldTableCache>
                    </c15:dlblFTEntry>
                  </c15:dlblFieldTable>
                  <c15:showDataLabelsRange val="0"/>
                </c:ext>
                <c:ext xmlns:c16="http://schemas.microsoft.com/office/drawing/2014/chart" uri="{C3380CC4-5D6E-409C-BE32-E72D297353CC}">
                  <c16:uniqueId val="{0000000E-D4D3-4E56-8827-045547AA46A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{2B589635-5760-4336-A44C-759F820C04EF}</c15:txfldGUID>
                      <c15:f>Diagramm!$I$61</c15:f>
                      <c15:dlblFieldTableCache>
                        <c:ptCount val="1"/>
                      </c15:dlblFieldTableCache>
                    </c15:dlblFTEntry>
                  </c15:dlblFieldTable>
                  <c15:showDataLabelsRange val="0"/>
                </c:ext>
                <c:ext xmlns:c16="http://schemas.microsoft.com/office/drawing/2014/chart" uri="{C3380CC4-5D6E-409C-BE32-E72D297353CC}">
                  <c16:uniqueId val="{0000000F-D4D3-4E56-8827-045547AA46A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{4801FB19-B0D9-470C-B338-2824F238CA55}</c15:txfldGUID>
                      <c15:f>Diagramm!$I$62</c15:f>
                      <c15:dlblFieldTableCache>
                        <c:ptCount val="1"/>
                      </c15:dlblFieldTableCache>
                    </c15:dlblFTEntry>
                  </c15:dlblFieldTable>
                  <c15:showDataLabelsRange val="0"/>
                </c:ext>
                <c:ext xmlns:c16="http://schemas.microsoft.com/office/drawing/2014/chart" uri="{C3380CC4-5D6E-409C-BE32-E72D297353CC}">
                  <c16:uniqueId val="{00000010-D4D3-4E56-8827-045547AA46A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{FDF44F7C-922E-4D23-A539-661E509F191E}</c15:txfldGUID>
                      <c15:f>Diagramm!$I$63</c15:f>
                      <c15:dlblFieldTableCache>
                        <c:ptCount val="1"/>
                      </c15:dlblFieldTableCache>
                    </c15:dlblFTEntry>
                  </c15:dlblFieldTable>
                  <c15:showDataLabelsRange val="0"/>
                </c:ext>
                <c:ext xmlns:c16="http://schemas.microsoft.com/office/drawing/2014/chart" uri="{C3380CC4-5D6E-409C-BE32-E72D297353CC}">
                  <c16:uniqueId val="{00000011-D4D3-4E56-8827-045547AA46A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{EF9EF2EC-5492-4830-855B-D07A6E66EDD1}</c15:txfldGUID>
                      <c15:f>Diagramm!$I$64</c15:f>
                      <c15:dlblFieldTableCache>
                        <c:ptCount val="1"/>
                      </c15:dlblFieldTableCache>
                    </c15:dlblFTEntry>
                  </c15:dlblFieldTable>
                  <c15:showDataLabelsRange val="0"/>
                </c:ext>
                <c:ext xmlns:c16="http://schemas.microsoft.com/office/drawing/2014/chart" uri="{C3380CC4-5D6E-409C-BE32-E72D297353CC}">
                  <c16:uniqueId val="{00000012-D4D3-4E56-8827-045547AA46A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{40E7006E-C3AF-4F1A-AD3D-C3F23B8F12F2}</c15:txfldGUID>
                      <c15:f>Diagramm!$I$65</c15:f>
                      <c15:dlblFieldTableCache>
                        <c:ptCount val="1"/>
                      </c15:dlblFieldTableCache>
                    </c15:dlblFTEntry>
                  </c15:dlblFieldTable>
                  <c15:showDataLabelsRange val="0"/>
                </c:ext>
                <c:ext xmlns:c16="http://schemas.microsoft.com/office/drawing/2014/chart" uri="{C3380CC4-5D6E-409C-BE32-E72D297353CC}">
                  <c16:uniqueId val="{00000013-D4D3-4E56-8827-045547AA46A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{4D2BE7F2-A549-4C19-978B-AA42517A9FF8}</c15:txfldGUID>
                      <c15:f>Diagramm!$I$66</c15:f>
                      <c15:dlblFieldTableCache>
                        <c:ptCount val="1"/>
                      </c15:dlblFieldTableCache>
                    </c15:dlblFTEntry>
                  </c15:dlblFieldTable>
                  <c15:showDataLabelsRange val="0"/>
                </c:ext>
                <c:ext xmlns:c16="http://schemas.microsoft.com/office/drawing/2014/chart" uri="{C3380CC4-5D6E-409C-BE32-E72D297353CC}">
                  <c16:uniqueId val="{00000014-D4D3-4E56-8827-045547AA46A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{F89CC21D-81E1-449B-A9C8-55737C539343}</c15:txfldGUID>
                      <c15:f>Diagramm!$I$67</c15:f>
                      <c15:dlblFieldTableCache>
                        <c:ptCount val="1"/>
                      </c15:dlblFieldTableCache>
                    </c15:dlblFTEntry>
                  </c15:dlblFieldTable>
                  <c15:showDataLabelsRange val="0"/>
                </c:ext>
                <c:ext xmlns:c16="http://schemas.microsoft.com/office/drawing/2014/chart" uri="{C3380CC4-5D6E-409C-BE32-E72D297353CC}">
                  <c16:uniqueId val="{00000015-D4D3-4E56-8827-045547AA46A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4D3-4E56-8827-045547AA46A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{5B2B787B-E819-47B0-BBE8-4BD6EDB87B36}</c15:txfldGUID>
                      <c15:f>Diagramm!$K$46</c15:f>
                      <c15:dlblFieldTableCache>
                        <c:ptCount val="1"/>
                      </c15:dlblFieldTableCache>
                    </c15:dlblFTEntry>
                  </c15:dlblFieldTable>
                  <c15:showDataLabelsRange val="0"/>
                </c:ext>
                <c:ext xmlns:c16="http://schemas.microsoft.com/office/drawing/2014/chart" uri="{C3380CC4-5D6E-409C-BE32-E72D297353CC}">
                  <c16:uniqueId val="{00000017-D4D3-4E56-8827-045547AA46A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{91482952-279E-4B80-BC87-92AB2E74AB28}</c15:txfldGUID>
                      <c15:f>Diagramm!$K$47</c15:f>
                      <c15:dlblFieldTableCache>
                        <c:ptCount val="1"/>
                      </c15:dlblFieldTableCache>
                    </c15:dlblFTEntry>
                  </c15:dlblFieldTable>
                  <c15:showDataLabelsRange val="0"/>
                </c:ext>
                <c:ext xmlns:c16="http://schemas.microsoft.com/office/drawing/2014/chart" uri="{C3380CC4-5D6E-409C-BE32-E72D297353CC}">
                  <c16:uniqueId val="{00000018-D4D3-4E56-8827-045547AA46A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{BDB88158-CF8B-4EE1-B763-6AE64CD6D2E9}</c15:txfldGUID>
                      <c15:f>Diagramm!$K$48</c15:f>
                      <c15:dlblFieldTableCache>
                        <c:ptCount val="1"/>
                      </c15:dlblFieldTableCache>
                    </c15:dlblFTEntry>
                  </c15:dlblFieldTable>
                  <c15:showDataLabelsRange val="0"/>
                </c:ext>
                <c:ext xmlns:c16="http://schemas.microsoft.com/office/drawing/2014/chart" uri="{C3380CC4-5D6E-409C-BE32-E72D297353CC}">
                  <c16:uniqueId val="{00000019-D4D3-4E56-8827-045547AA46A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{412FBBB5-B07B-49A6-B0C6-8191EF65D4C2}</c15:txfldGUID>
                      <c15:f>Diagramm!$K$49</c15:f>
                      <c15:dlblFieldTableCache>
                        <c:ptCount val="1"/>
                      </c15:dlblFieldTableCache>
                    </c15:dlblFTEntry>
                  </c15:dlblFieldTable>
                  <c15:showDataLabelsRange val="0"/>
                </c:ext>
                <c:ext xmlns:c16="http://schemas.microsoft.com/office/drawing/2014/chart" uri="{C3380CC4-5D6E-409C-BE32-E72D297353CC}">
                  <c16:uniqueId val="{0000001A-D4D3-4E56-8827-045547AA46A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{7E92C849-F832-4513-B030-EBE80647EF81}</c15:txfldGUID>
                      <c15:f>Diagramm!$K$50</c15:f>
                      <c15:dlblFieldTableCache>
                        <c:ptCount val="1"/>
                      </c15:dlblFieldTableCache>
                    </c15:dlblFTEntry>
                  </c15:dlblFieldTable>
                  <c15:showDataLabelsRange val="0"/>
                </c:ext>
                <c:ext xmlns:c16="http://schemas.microsoft.com/office/drawing/2014/chart" uri="{C3380CC4-5D6E-409C-BE32-E72D297353CC}">
                  <c16:uniqueId val="{0000001B-D4D3-4E56-8827-045547AA46A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{EEDC8BFC-CA54-49DE-AB1F-9CAFE04E7190}</c15:txfldGUID>
                      <c15:f>Diagramm!$K$51</c15:f>
                      <c15:dlblFieldTableCache>
                        <c:ptCount val="1"/>
                      </c15:dlblFieldTableCache>
                    </c15:dlblFTEntry>
                  </c15:dlblFieldTable>
                  <c15:showDataLabelsRange val="0"/>
                </c:ext>
                <c:ext xmlns:c16="http://schemas.microsoft.com/office/drawing/2014/chart" uri="{C3380CC4-5D6E-409C-BE32-E72D297353CC}">
                  <c16:uniqueId val="{0000001C-D4D3-4E56-8827-045547AA46A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{677475F0-61DE-4F84-B9DD-94DBF6A21F15}</c15:txfldGUID>
                      <c15:f>Diagramm!$K$52</c15:f>
                      <c15:dlblFieldTableCache>
                        <c:ptCount val="1"/>
                      </c15:dlblFieldTableCache>
                    </c15:dlblFTEntry>
                  </c15:dlblFieldTable>
                  <c15:showDataLabelsRange val="0"/>
                </c:ext>
                <c:ext xmlns:c16="http://schemas.microsoft.com/office/drawing/2014/chart" uri="{C3380CC4-5D6E-409C-BE32-E72D297353CC}">
                  <c16:uniqueId val="{0000001D-D4D3-4E56-8827-045547AA46A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{E1D339B3-5828-4414-A14A-7290F51885A3}</c15:txfldGUID>
                      <c15:f>Diagramm!$K$53</c15:f>
                      <c15:dlblFieldTableCache>
                        <c:ptCount val="1"/>
                      </c15:dlblFieldTableCache>
                    </c15:dlblFTEntry>
                  </c15:dlblFieldTable>
                  <c15:showDataLabelsRange val="0"/>
                </c:ext>
                <c:ext xmlns:c16="http://schemas.microsoft.com/office/drawing/2014/chart" uri="{C3380CC4-5D6E-409C-BE32-E72D297353CC}">
                  <c16:uniqueId val="{0000001E-D4D3-4E56-8827-045547AA46A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{6DD505DD-AFA3-4B3D-ADA8-343BFC31D475}</c15:txfldGUID>
                      <c15:f>Diagramm!$K$54</c15:f>
                      <c15:dlblFieldTableCache>
                        <c:ptCount val="1"/>
                      </c15:dlblFieldTableCache>
                    </c15:dlblFTEntry>
                  </c15:dlblFieldTable>
                  <c15:showDataLabelsRange val="0"/>
                </c:ext>
                <c:ext xmlns:c16="http://schemas.microsoft.com/office/drawing/2014/chart" uri="{C3380CC4-5D6E-409C-BE32-E72D297353CC}">
                  <c16:uniqueId val="{0000001F-D4D3-4E56-8827-045547AA46A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{549EEF05-E6EA-452E-A345-742DE64AF733}</c15:txfldGUID>
                      <c15:f>Diagramm!$K$55</c15:f>
                      <c15:dlblFieldTableCache>
                        <c:ptCount val="1"/>
                      </c15:dlblFieldTableCache>
                    </c15:dlblFTEntry>
                  </c15:dlblFieldTable>
                  <c15:showDataLabelsRange val="0"/>
                </c:ext>
                <c:ext xmlns:c16="http://schemas.microsoft.com/office/drawing/2014/chart" uri="{C3380CC4-5D6E-409C-BE32-E72D297353CC}">
                  <c16:uniqueId val="{00000020-D4D3-4E56-8827-045547AA46A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{D3E124F9-DE46-4B5D-B5F0-788410AB15D2}</c15:txfldGUID>
                      <c15:f>Diagramm!$K$56</c15:f>
                      <c15:dlblFieldTableCache>
                        <c:ptCount val="1"/>
                      </c15:dlblFieldTableCache>
                    </c15:dlblFTEntry>
                  </c15:dlblFieldTable>
                  <c15:showDataLabelsRange val="0"/>
                </c:ext>
                <c:ext xmlns:c16="http://schemas.microsoft.com/office/drawing/2014/chart" uri="{C3380CC4-5D6E-409C-BE32-E72D297353CC}">
                  <c16:uniqueId val="{00000021-D4D3-4E56-8827-045547AA46A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{42A2D57B-DDF7-4C06-8E68-69CE4E453859}</c15:txfldGUID>
                      <c15:f>Diagramm!$K$57</c15:f>
                      <c15:dlblFieldTableCache>
                        <c:ptCount val="1"/>
                      </c15:dlblFieldTableCache>
                    </c15:dlblFTEntry>
                  </c15:dlblFieldTable>
                  <c15:showDataLabelsRange val="0"/>
                </c:ext>
                <c:ext xmlns:c16="http://schemas.microsoft.com/office/drawing/2014/chart" uri="{C3380CC4-5D6E-409C-BE32-E72D297353CC}">
                  <c16:uniqueId val="{00000022-D4D3-4E56-8827-045547AA46A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{E6ECE287-6CD1-486F-ACF6-368ADEAF29D0}</c15:txfldGUID>
                      <c15:f>Diagramm!$K$58</c15:f>
                      <c15:dlblFieldTableCache>
                        <c:ptCount val="1"/>
                      </c15:dlblFieldTableCache>
                    </c15:dlblFTEntry>
                  </c15:dlblFieldTable>
                  <c15:showDataLabelsRange val="0"/>
                </c:ext>
                <c:ext xmlns:c16="http://schemas.microsoft.com/office/drawing/2014/chart" uri="{C3380CC4-5D6E-409C-BE32-E72D297353CC}">
                  <c16:uniqueId val="{00000023-D4D3-4E56-8827-045547AA46A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{6587B5BE-F13E-4707-B159-307D6B2DA8AC}</c15:txfldGUID>
                      <c15:f>Diagramm!$K$59</c15:f>
                      <c15:dlblFieldTableCache>
                        <c:ptCount val="1"/>
                      </c15:dlblFieldTableCache>
                    </c15:dlblFTEntry>
                  </c15:dlblFieldTable>
                  <c15:showDataLabelsRange val="0"/>
                </c:ext>
                <c:ext xmlns:c16="http://schemas.microsoft.com/office/drawing/2014/chart" uri="{C3380CC4-5D6E-409C-BE32-E72D297353CC}">
                  <c16:uniqueId val="{00000024-D4D3-4E56-8827-045547AA46A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{62B057E5-87B4-4375-8A5C-ED3D00730F61}</c15:txfldGUID>
                      <c15:f>Diagramm!$K$60</c15:f>
                      <c15:dlblFieldTableCache>
                        <c:ptCount val="1"/>
                      </c15:dlblFieldTableCache>
                    </c15:dlblFTEntry>
                  </c15:dlblFieldTable>
                  <c15:showDataLabelsRange val="0"/>
                </c:ext>
                <c:ext xmlns:c16="http://schemas.microsoft.com/office/drawing/2014/chart" uri="{C3380CC4-5D6E-409C-BE32-E72D297353CC}">
                  <c16:uniqueId val="{00000025-D4D3-4E56-8827-045547AA46A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{2A705990-BDDC-4759-AE22-C07657CC5842}</c15:txfldGUID>
                      <c15:f>Diagramm!$K$61</c15:f>
                      <c15:dlblFieldTableCache>
                        <c:ptCount val="1"/>
                      </c15:dlblFieldTableCache>
                    </c15:dlblFTEntry>
                  </c15:dlblFieldTable>
                  <c15:showDataLabelsRange val="0"/>
                </c:ext>
                <c:ext xmlns:c16="http://schemas.microsoft.com/office/drawing/2014/chart" uri="{C3380CC4-5D6E-409C-BE32-E72D297353CC}">
                  <c16:uniqueId val="{00000026-D4D3-4E56-8827-045547AA46A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{86C759DC-AF27-45BE-93E0-F9CF5E1650FB}</c15:txfldGUID>
                      <c15:f>Diagramm!$K$62</c15:f>
                      <c15:dlblFieldTableCache>
                        <c:ptCount val="1"/>
                      </c15:dlblFieldTableCache>
                    </c15:dlblFTEntry>
                  </c15:dlblFieldTable>
                  <c15:showDataLabelsRange val="0"/>
                </c:ext>
                <c:ext xmlns:c16="http://schemas.microsoft.com/office/drawing/2014/chart" uri="{C3380CC4-5D6E-409C-BE32-E72D297353CC}">
                  <c16:uniqueId val="{00000027-D4D3-4E56-8827-045547AA46A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{F4C0A1AA-CA6E-43D7-993E-66B323BF5695}</c15:txfldGUID>
                      <c15:f>Diagramm!$K$63</c15:f>
                      <c15:dlblFieldTableCache>
                        <c:ptCount val="1"/>
                      </c15:dlblFieldTableCache>
                    </c15:dlblFTEntry>
                  </c15:dlblFieldTable>
                  <c15:showDataLabelsRange val="0"/>
                </c:ext>
                <c:ext xmlns:c16="http://schemas.microsoft.com/office/drawing/2014/chart" uri="{C3380CC4-5D6E-409C-BE32-E72D297353CC}">
                  <c16:uniqueId val="{00000028-D4D3-4E56-8827-045547AA46A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{7130D446-4887-4E45-A4F4-2AE0F778C1CE}</c15:txfldGUID>
                      <c15:f>Diagramm!$K$64</c15:f>
                      <c15:dlblFieldTableCache>
                        <c:ptCount val="1"/>
                      </c15:dlblFieldTableCache>
                    </c15:dlblFTEntry>
                  </c15:dlblFieldTable>
                  <c15:showDataLabelsRange val="0"/>
                </c:ext>
                <c:ext xmlns:c16="http://schemas.microsoft.com/office/drawing/2014/chart" uri="{C3380CC4-5D6E-409C-BE32-E72D297353CC}">
                  <c16:uniqueId val="{00000029-D4D3-4E56-8827-045547AA46A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{76EA299C-8A8F-431A-A581-83054C5F9DE6}</c15:txfldGUID>
                      <c15:f>Diagramm!$K$65</c15:f>
                      <c15:dlblFieldTableCache>
                        <c:ptCount val="1"/>
                      </c15:dlblFieldTableCache>
                    </c15:dlblFTEntry>
                  </c15:dlblFieldTable>
                  <c15:showDataLabelsRange val="0"/>
                </c:ext>
                <c:ext xmlns:c16="http://schemas.microsoft.com/office/drawing/2014/chart" uri="{C3380CC4-5D6E-409C-BE32-E72D297353CC}">
                  <c16:uniqueId val="{0000002A-D4D3-4E56-8827-045547AA46A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{20629857-34F0-47F1-9237-1BBC15E002D0}</c15:txfldGUID>
                      <c15:f>Diagramm!$K$66</c15:f>
                      <c15:dlblFieldTableCache>
                        <c:ptCount val="1"/>
                      </c15:dlblFieldTableCache>
                    </c15:dlblFTEntry>
                  </c15:dlblFieldTable>
                  <c15:showDataLabelsRange val="0"/>
                </c:ext>
                <c:ext xmlns:c16="http://schemas.microsoft.com/office/drawing/2014/chart" uri="{C3380CC4-5D6E-409C-BE32-E72D297353CC}">
                  <c16:uniqueId val="{0000002B-D4D3-4E56-8827-045547AA46A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{B08DCC49-D463-47A6-8190-E4770FFF14B0}</c15:txfldGUID>
                      <c15:f>Diagramm!$K$67</c15:f>
                      <c15:dlblFieldTableCache>
                        <c:ptCount val="1"/>
                      </c15:dlblFieldTableCache>
                    </c15:dlblFTEntry>
                  </c15:dlblFieldTable>
                  <c15:showDataLabelsRange val="0"/>
                </c:ext>
                <c:ext xmlns:c16="http://schemas.microsoft.com/office/drawing/2014/chart" uri="{C3380CC4-5D6E-409C-BE32-E72D297353CC}">
                  <c16:uniqueId val="{0000002C-D4D3-4E56-8827-045547AA46A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4D3-4E56-8827-045547AA46A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{1D655874-6D63-4CA4-8589-4C198F9E4643}</c15:txfldGUID>
                      <c15:f>Diagramm!$J$46</c15:f>
                      <c15:dlblFieldTableCache>
                        <c:ptCount val="1"/>
                      </c15:dlblFieldTableCache>
                    </c15:dlblFTEntry>
                  </c15:dlblFieldTable>
                  <c15:showDataLabelsRange val="0"/>
                </c:ext>
                <c:ext xmlns:c16="http://schemas.microsoft.com/office/drawing/2014/chart" uri="{C3380CC4-5D6E-409C-BE32-E72D297353CC}">
                  <c16:uniqueId val="{0000002E-D4D3-4E56-8827-045547AA46A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{A8621BEC-6782-438B-A54F-267CFEFB55E6}</c15:txfldGUID>
                      <c15:f>Diagramm!$J$47</c15:f>
                      <c15:dlblFieldTableCache>
                        <c:ptCount val="1"/>
                      </c15:dlblFieldTableCache>
                    </c15:dlblFTEntry>
                  </c15:dlblFieldTable>
                  <c15:showDataLabelsRange val="0"/>
                </c:ext>
                <c:ext xmlns:c16="http://schemas.microsoft.com/office/drawing/2014/chart" uri="{C3380CC4-5D6E-409C-BE32-E72D297353CC}">
                  <c16:uniqueId val="{0000002F-D4D3-4E56-8827-045547AA46A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{0EE07324-0A65-4B0B-910A-8903E56465ED}</c15:txfldGUID>
                      <c15:f>Diagramm!$J$48</c15:f>
                      <c15:dlblFieldTableCache>
                        <c:ptCount val="1"/>
                      </c15:dlblFieldTableCache>
                    </c15:dlblFTEntry>
                  </c15:dlblFieldTable>
                  <c15:showDataLabelsRange val="0"/>
                </c:ext>
                <c:ext xmlns:c16="http://schemas.microsoft.com/office/drawing/2014/chart" uri="{C3380CC4-5D6E-409C-BE32-E72D297353CC}">
                  <c16:uniqueId val="{00000030-D4D3-4E56-8827-045547AA46A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{5C62BB68-7885-4BD2-B0F7-6EF2BB46B1E2}</c15:txfldGUID>
                      <c15:f>Diagramm!$J$49</c15:f>
                      <c15:dlblFieldTableCache>
                        <c:ptCount val="1"/>
                      </c15:dlblFieldTableCache>
                    </c15:dlblFTEntry>
                  </c15:dlblFieldTable>
                  <c15:showDataLabelsRange val="0"/>
                </c:ext>
                <c:ext xmlns:c16="http://schemas.microsoft.com/office/drawing/2014/chart" uri="{C3380CC4-5D6E-409C-BE32-E72D297353CC}">
                  <c16:uniqueId val="{00000031-D4D3-4E56-8827-045547AA46A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{9E08373A-1908-4CF7-BD95-58F96FF8048B}</c15:txfldGUID>
                      <c15:f>Diagramm!$J$50</c15:f>
                      <c15:dlblFieldTableCache>
                        <c:ptCount val="1"/>
                      </c15:dlblFieldTableCache>
                    </c15:dlblFTEntry>
                  </c15:dlblFieldTable>
                  <c15:showDataLabelsRange val="0"/>
                </c:ext>
                <c:ext xmlns:c16="http://schemas.microsoft.com/office/drawing/2014/chart" uri="{C3380CC4-5D6E-409C-BE32-E72D297353CC}">
                  <c16:uniqueId val="{00000032-D4D3-4E56-8827-045547AA46A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{93292DD1-2DF4-4CE1-9DC6-702E4FC3F751}</c15:txfldGUID>
                      <c15:f>Diagramm!$J$51</c15:f>
                      <c15:dlblFieldTableCache>
                        <c:ptCount val="1"/>
                      </c15:dlblFieldTableCache>
                    </c15:dlblFTEntry>
                  </c15:dlblFieldTable>
                  <c15:showDataLabelsRange val="0"/>
                </c:ext>
                <c:ext xmlns:c16="http://schemas.microsoft.com/office/drawing/2014/chart" uri="{C3380CC4-5D6E-409C-BE32-E72D297353CC}">
                  <c16:uniqueId val="{00000033-D4D3-4E56-8827-045547AA46A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{ED0226C2-004B-4E9F-8185-D7DCF249C6A4}</c15:txfldGUID>
                      <c15:f>Diagramm!$J$52</c15:f>
                      <c15:dlblFieldTableCache>
                        <c:ptCount val="1"/>
                      </c15:dlblFieldTableCache>
                    </c15:dlblFTEntry>
                  </c15:dlblFieldTable>
                  <c15:showDataLabelsRange val="0"/>
                </c:ext>
                <c:ext xmlns:c16="http://schemas.microsoft.com/office/drawing/2014/chart" uri="{C3380CC4-5D6E-409C-BE32-E72D297353CC}">
                  <c16:uniqueId val="{00000034-D4D3-4E56-8827-045547AA46A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{6585E267-13BD-45D8-9EFD-3404B6C46039}</c15:txfldGUID>
                      <c15:f>Diagramm!$J$53</c15:f>
                      <c15:dlblFieldTableCache>
                        <c:ptCount val="1"/>
                      </c15:dlblFieldTableCache>
                    </c15:dlblFTEntry>
                  </c15:dlblFieldTable>
                  <c15:showDataLabelsRange val="0"/>
                </c:ext>
                <c:ext xmlns:c16="http://schemas.microsoft.com/office/drawing/2014/chart" uri="{C3380CC4-5D6E-409C-BE32-E72D297353CC}">
                  <c16:uniqueId val="{00000035-D4D3-4E56-8827-045547AA46A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{CB891722-D6C6-45D5-BEAC-C9FDD5033FCD}</c15:txfldGUID>
                      <c15:f>Diagramm!$J$54</c15:f>
                      <c15:dlblFieldTableCache>
                        <c:ptCount val="1"/>
                      </c15:dlblFieldTableCache>
                    </c15:dlblFTEntry>
                  </c15:dlblFieldTable>
                  <c15:showDataLabelsRange val="0"/>
                </c:ext>
                <c:ext xmlns:c16="http://schemas.microsoft.com/office/drawing/2014/chart" uri="{C3380CC4-5D6E-409C-BE32-E72D297353CC}">
                  <c16:uniqueId val="{00000036-D4D3-4E56-8827-045547AA46A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{81E56FD0-FADB-4C62-AF88-57FE8C3A0927}</c15:txfldGUID>
                      <c15:f>Diagramm!$J$55</c15:f>
                      <c15:dlblFieldTableCache>
                        <c:ptCount val="1"/>
                      </c15:dlblFieldTableCache>
                    </c15:dlblFTEntry>
                  </c15:dlblFieldTable>
                  <c15:showDataLabelsRange val="0"/>
                </c:ext>
                <c:ext xmlns:c16="http://schemas.microsoft.com/office/drawing/2014/chart" uri="{C3380CC4-5D6E-409C-BE32-E72D297353CC}">
                  <c16:uniqueId val="{00000037-D4D3-4E56-8827-045547AA46A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{713DC3F9-168D-4BA7-BF46-11679D0FE7DF}</c15:txfldGUID>
                      <c15:f>Diagramm!$J$56</c15:f>
                      <c15:dlblFieldTableCache>
                        <c:ptCount val="1"/>
                      </c15:dlblFieldTableCache>
                    </c15:dlblFTEntry>
                  </c15:dlblFieldTable>
                  <c15:showDataLabelsRange val="0"/>
                </c:ext>
                <c:ext xmlns:c16="http://schemas.microsoft.com/office/drawing/2014/chart" uri="{C3380CC4-5D6E-409C-BE32-E72D297353CC}">
                  <c16:uniqueId val="{00000038-D4D3-4E56-8827-045547AA46A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{78F005F9-E523-40C0-A54E-A6CAEB843D6D}</c15:txfldGUID>
                      <c15:f>Diagramm!$J$57</c15:f>
                      <c15:dlblFieldTableCache>
                        <c:ptCount val="1"/>
                      </c15:dlblFieldTableCache>
                    </c15:dlblFTEntry>
                  </c15:dlblFieldTable>
                  <c15:showDataLabelsRange val="0"/>
                </c:ext>
                <c:ext xmlns:c16="http://schemas.microsoft.com/office/drawing/2014/chart" uri="{C3380CC4-5D6E-409C-BE32-E72D297353CC}">
                  <c16:uniqueId val="{00000039-D4D3-4E56-8827-045547AA46A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{B37DFC16-9A81-42B4-BAED-E242E28A8869}</c15:txfldGUID>
                      <c15:f>Diagramm!$J$58</c15:f>
                      <c15:dlblFieldTableCache>
                        <c:ptCount val="1"/>
                      </c15:dlblFieldTableCache>
                    </c15:dlblFTEntry>
                  </c15:dlblFieldTable>
                  <c15:showDataLabelsRange val="0"/>
                </c:ext>
                <c:ext xmlns:c16="http://schemas.microsoft.com/office/drawing/2014/chart" uri="{C3380CC4-5D6E-409C-BE32-E72D297353CC}">
                  <c16:uniqueId val="{0000003A-D4D3-4E56-8827-045547AA46A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{4943B2E3-4D6F-42A7-88A6-7BBE149A79F0}</c15:txfldGUID>
                      <c15:f>Diagramm!$J$59</c15:f>
                      <c15:dlblFieldTableCache>
                        <c:ptCount val="1"/>
                      </c15:dlblFieldTableCache>
                    </c15:dlblFTEntry>
                  </c15:dlblFieldTable>
                  <c15:showDataLabelsRange val="0"/>
                </c:ext>
                <c:ext xmlns:c16="http://schemas.microsoft.com/office/drawing/2014/chart" uri="{C3380CC4-5D6E-409C-BE32-E72D297353CC}">
                  <c16:uniqueId val="{0000003B-D4D3-4E56-8827-045547AA46A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{1746EA2B-3F40-4E92-88FE-77268AC2A11E}</c15:txfldGUID>
                      <c15:f>Diagramm!$J$60</c15:f>
                      <c15:dlblFieldTableCache>
                        <c:ptCount val="1"/>
                      </c15:dlblFieldTableCache>
                    </c15:dlblFTEntry>
                  </c15:dlblFieldTable>
                  <c15:showDataLabelsRange val="0"/>
                </c:ext>
                <c:ext xmlns:c16="http://schemas.microsoft.com/office/drawing/2014/chart" uri="{C3380CC4-5D6E-409C-BE32-E72D297353CC}">
                  <c16:uniqueId val="{0000003C-D4D3-4E56-8827-045547AA46A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{15868499-85E0-4BA1-96E3-5FD415A6576A}</c15:txfldGUID>
                      <c15:f>Diagramm!$J$61</c15:f>
                      <c15:dlblFieldTableCache>
                        <c:ptCount val="1"/>
                      </c15:dlblFieldTableCache>
                    </c15:dlblFTEntry>
                  </c15:dlblFieldTable>
                  <c15:showDataLabelsRange val="0"/>
                </c:ext>
                <c:ext xmlns:c16="http://schemas.microsoft.com/office/drawing/2014/chart" uri="{C3380CC4-5D6E-409C-BE32-E72D297353CC}">
                  <c16:uniqueId val="{0000003D-D4D3-4E56-8827-045547AA46A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{22E7B47D-4C8A-4B81-BE20-6199E81AADD8}</c15:txfldGUID>
                      <c15:f>Diagramm!$J$62</c15:f>
                      <c15:dlblFieldTableCache>
                        <c:ptCount val="1"/>
                      </c15:dlblFieldTableCache>
                    </c15:dlblFTEntry>
                  </c15:dlblFieldTable>
                  <c15:showDataLabelsRange val="0"/>
                </c:ext>
                <c:ext xmlns:c16="http://schemas.microsoft.com/office/drawing/2014/chart" uri="{C3380CC4-5D6E-409C-BE32-E72D297353CC}">
                  <c16:uniqueId val="{0000003E-D4D3-4E56-8827-045547AA46A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{8C79406A-791C-48C1-A5C3-600F0BC7C892}</c15:txfldGUID>
                      <c15:f>Diagramm!$J$63</c15:f>
                      <c15:dlblFieldTableCache>
                        <c:ptCount val="1"/>
                      </c15:dlblFieldTableCache>
                    </c15:dlblFTEntry>
                  </c15:dlblFieldTable>
                  <c15:showDataLabelsRange val="0"/>
                </c:ext>
                <c:ext xmlns:c16="http://schemas.microsoft.com/office/drawing/2014/chart" uri="{C3380CC4-5D6E-409C-BE32-E72D297353CC}">
                  <c16:uniqueId val="{0000003F-D4D3-4E56-8827-045547AA46A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{310C7876-CD0F-4588-BAD7-DA996DD80402}</c15:txfldGUID>
                      <c15:f>Diagramm!$J$64</c15:f>
                      <c15:dlblFieldTableCache>
                        <c:ptCount val="1"/>
                      </c15:dlblFieldTableCache>
                    </c15:dlblFTEntry>
                  </c15:dlblFieldTable>
                  <c15:showDataLabelsRange val="0"/>
                </c:ext>
                <c:ext xmlns:c16="http://schemas.microsoft.com/office/drawing/2014/chart" uri="{C3380CC4-5D6E-409C-BE32-E72D297353CC}">
                  <c16:uniqueId val="{00000040-D4D3-4E56-8827-045547AA46A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{D421A64F-DF78-41E3-B396-E23343D61B42}</c15:txfldGUID>
                      <c15:f>Diagramm!$J$65</c15:f>
                      <c15:dlblFieldTableCache>
                        <c:ptCount val="1"/>
                      </c15:dlblFieldTableCache>
                    </c15:dlblFTEntry>
                  </c15:dlblFieldTable>
                  <c15:showDataLabelsRange val="0"/>
                </c:ext>
                <c:ext xmlns:c16="http://schemas.microsoft.com/office/drawing/2014/chart" uri="{C3380CC4-5D6E-409C-BE32-E72D297353CC}">
                  <c16:uniqueId val="{00000041-D4D3-4E56-8827-045547AA46A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{A8E6F2E9-FE49-45CB-814C-C4E1A2BE302E}</c15:txfldGUID>
                      <c15:f>Diagramm!$J$66</c15:f>
                      <c15:dlblFieldTableCache>
                        <c:ptCount val="1"/>
                      </c15:dlblFieldTableCache>
                    </c15:dlblFTEntry>
                  </c15:dlblFieldTable>
                  <c15:showDataLabelsRange val="0"/>
                </c:ext>
                <c:ext xmlns:c16="http://schemas.microsoft.com/office/drawing/2014/chart" uri="{C3380CC4-5D6E-409C-BE32-E72D297353CC}">
                  <c16:uniqueId val="{00000042-D4D3-4E56-8827-045547AA46A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{5848DD19-2595-4B33-B84A-A1B6358C6CA8}</c15:txfldGUID>
                      <c15:f>Diagramm!$J$67</c15:f>
                      <c15:dlblFieldTableCache>
                        <c:ptCount val="1"/>
                      </c15:dlblFieldTableCache>
                    </c15:dlblFTEntry>
                  </c15:dlblFieldTable>
                  <c15:showDataLabelsRange val="0"/>
                </c:ext>
                <c:ext xmlns:c16="http://schemas.microsoft.com/office/drawing/2014/chart" uri="{C3380CC4-5D6E-409C-BE32-E72D297353CC}">
                  <c16:uniqueId val="{00000043-D4D3-4E56-8827-045547AA46A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4D3-4E56-8827-045547AA46A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480-4AE8-A43F-9BA6567B27C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480-4AE8-A43F-9BA6567B27C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480-4AE8-A43F-9BA6567B27C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480-4AE8-A43F-9BA6567B27C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480-4AE8-A43F-9BA6567B27C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480-4AE8-A43F-9BA6567B27C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480-4AE8-A43F-9BA6567B27C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480-4AE8-A43F-9BA6567B27C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480-4AE8-A43F-9BA6567B27C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480-4AE8-A43F-9BA6567B27C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480-4AE8-A43F-9BA6567B27C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480-4AE8-A43F-9BA6567B27C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480-4AE8-A43F-9BA6567B27C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480-4AE8-A43F-9BA6567B27C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480-4AE8-A43F-9BA6567B27C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480-4AE8-A43F-9BA6567B27C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480-4AE8-A43F-9BA6567B27C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480-4AE8-A43F-9BA6567B27C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480-4AE8-A43F-9BA6567B27C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480-4AE8-A43F-9BA6567B27C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480-4AE8-A43F-9BA6567B27C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480-4AE8-A43F-9BA6567B27C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480-4AE8-A43F-9BA6567B27C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480-4AE8-A43F-9BA6567B27C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480-4AE8-A43F-9BA6567B27C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480-4AE8-A43F-9BA6567B27C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480-4AE8-A43F-9BA6567B27C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480-4AE8-A43F-9BA6567B27C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480-4AE8-A43F-9BA6567B27C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480-4AE8-A43F-9BA6567B27C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480-4AE8-A43F-9BA6567B27C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480-4AE8-A43F-9BA6567B27C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480-4AE8-A43F-9BA6567B27C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480-4AE8-A43F-9BA6567B27C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480-4AE8-A43F-9BA6567B27C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480-4AE8-A43F-9BA6567B27C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480-4AE8-A43F-9BA6567B27C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480-4AE8-A43F-9BA6567B27C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480-4AE8-A43F-9BA6567B27C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480-4AE8-A43F-9BA6567B27C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480-4AE8-A43F-9BA6567B27C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480-4AE8-A43F-9BA6567B27C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480-4AE8-A43F-9BA6567B27C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480-4AE8-A43F-9BA6567B27C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480-4AE8-A43F-9BA6567B27C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480-4AE8-A43F-9BA6567B27C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480-4AE8-A43F-9BA6567B27C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480-4AE8-A43F-9BA6567B27C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480-4AE8-A43F-9BA6567B27C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480-4AE8-A43F-9BA6567B27C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480-4AE8-A43F-9BA6567B27C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480-4AE8-A43F-9BA6567B27C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480-4AE8-A43F-9BA6567B27C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480-4AE8-A43F-9BA6567B27C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480-4AE8-A43F-9BA6567B27C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480-4AE8-A43F-9BA6567B27C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480-4AE8-A43F-9BA6567B27C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480-4AE8-A43F-9BA6567B27C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480-4AE8-A43F-9BA6567B27C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480-4AE8-A43F-9BA6567B27C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480-4AE8-A43F-9BA6567B27C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480-4AE8-A43F-9BA6567B27C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480-4AE8-A43F-9BA6567B27C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480-4AE8-A43F-9BA6567B27C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480-4AE8-A43F-9BA6567B27C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480-4AE8-A43F-9BA6567B27C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480-4AE8-A43F-9BA6567B27C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480-4AE8-A43F-9BA6567B27C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480-4AE8-A43F-9BA6567B27C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100.72660891975087</c:v>
                </c:pt>
                <c:pt idx="2">
                  <c:v>102.770420216193</c:v>
                </c:pt>
                <c:pt idx="3">
                  <c:v>100.63712506263872</c:v>
                </c:pt>
                <c:pt idx="4">
                  <c:v>102.11181902784739</c:v>
                </c:pt>
                <c:pt idx="5">
                  <c:v>103.77979812441835</c:v>
                </c:pt>
                <c:pt idx="6">
                  <c:v>105.86656167227433</c:v>
                </c:pt>
                <c:pt idx="7">
                  <c:v>103.31806142171953</c:v>
                </c:pt>
                <c:pt idx="8">
                  <c:v>103.96592454721167</c:v>
                </c:pt>
                <c:pt idx="9">
                  <c:v>105.91309327797265</c:v>
                </c:pt>
                <c:pt idx="10">
                  <c:v>108.28978452287208</c:v>
                </c:pt>
                <c:pt idx="11">
                  <c:v>106.5394802777579</c:v>
                </c:pt>
                <c:pt idx="12">
                  <c:v>107.89605555157848</c:v>
                </c:pt>
                <c:pt idx="13">
                  <c:v>109.37074951678719</c:v>
                </c:pt>
                <c:pt idx="14">
                  <c:v>111.7188059274107</c:v>
                </c:pt>
                <c:pt idx="15">
                  <c:v>110.14389004223636</c:v>
                </c:pt>
                <c:pt idx="16">
                  <c:v>111.31791824754815</c:v>
                </c:pt>
                <c:pt idx="17">
                  <c:v>112.08390006442839</c:v>
                </c:pt>
                <c:pt idx="18">
                  <c:v>113.72682368100794</c:v>
                </c:pt>
                <c:pt idx="19">
                  <c:v>111.81186913880737</c:v>
                </c:pt>
                <c:pt idx="20">
                  <c:v>112.31655809292003</c:v>
                </c:pt>
                <c:pt idx="21">
                  <c:v>113.14696828692104</c:v>
                </c:pt>
                <c:pt idx="22">
                  <c:v>114.97959768057842</c:v>
                </c:pt>
                <c:pt idx="23">
                  <c:v>113.93800558379267</c:v>
                </c:pt>
                <c:pt idx="24">
                  <c:v>114.21361586369818</c:v>
                </c:pt>
              </c:numCache>
            </c:numRef>
          </c:val>
          <c:smooth val="0"/>
          <c:extLst>
            <c:ext xmlns:c16="http://schemas.microsoft.com/office/drawing/2014/chart" uri="{C3380CC4-5D6E-409C-BE32-E72D297353CC}">
              <c16:uniqueId val="{00000000-54F3-4266-95C9-CCADB323F74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100.95394736842105</c:v>
                </c:pt>
                <c:pt idx="2">
                  <c:v>103.25657894736841</c:v>
                </c:pt>
                <c:pt idx="3">
                  <c:v>100.85526315789475</c:v>
                </c:pt>
                <c:pt idx="4">
                  <c:v>99.243421052631575</c:v>
                </c:pt>
                <c:pt idx="5">
                  <c:v>103.91447368421052</c:v>
                </c:pt>
                <c:pt idx="6">
                  <c:v>110.5921052631579</c:v>
                </c:pt>
                <c:pt idx="7">
                  <c:v>107.89473684210526</c:v>
                </c:pt>
                <c:pt idx="8">
                  <c:v>107.86184210526315</c:v>
                </c:pt>
                <c:pt idx="9">
                  <c:v>111.54605263157895</c:v>
                </c:pt>
                <c:pt idx="10">
                  <c:v>115.29605263157893</c:v>
                </c:pt>
                <c:pt idx="11">
                  <c:v>110.23026315789475</c:v>
                </c:pt>
                <c:pt idx="12">
                  <c:v>109.93421052631578</c:v>
                </c:pt>
                <c:pt idx="13">
                  <c:v>113.68421052631578</c:v>
                </c:pt>
                <c:pt idx="14">
                  <c:v>116.01973684210527</c:v>
                </c:pt>
                <c:pt idx="15">
                  <c:v>112.56578947368421</c:v>
                </c:pt>
                <c:pt idx="16">
                  <c:v>113.09210526315789</c:v>
                </c:pt>
                <c:pt idx="17">
                  <c:v>119.17763157894737</c:v>
                </c:pt>
                <c:pt idx="18">
                  <c:v>119.9671052631579</c:v>
                </c:pt>
                <c:pt idx="19">
                  <c:v>117.23684210526315</c:v>
                </c:pt>
                <c:pt idx="20">
                  <c:v>118.25657894736842</c:v>
                </c:pt>
                <c:pt idx="21">
                  <c:v>122.07236842105263</c:v>
                </c:pt>
                <c:pt idx="22">
                  <c:v>126.44736842105264</c:v>
                </c:pt>
                <c:pt idx="23">
                  <c:v>121.80921052631579</c:v>
                </c:pt>
                <c:pt idx="24">
                  <c:v>116.21710526315789</c:v>
                </c:pt>
              </c:numCache>
            </c:numRef>
          </c:val>
          <c:smooth val="0"/>
          <c:extLst>
            <c:ext xmlns:c16="http://schemas.microsoft.com/office/drawing/2014/chart" uri="{C3380CC4-5D6E-409C-BE32-E72D297353CC}">
              <c16:uniqueId val="{00000001-54F3-4266-95C9-CCADB323F74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99.692457105859503</c:v>
                </c:pt>
                <c:pt idx="2">
                  <c:v>99.109744253803825</c:v>
                </c:pt>
                <c:pt idx="3">
                  <c:v>96.778892845581098</c:v>
                </c:pt>
                <c:pt idx="4">
                  <c:v>94.156685011330538</c:v>
                </c:pt>
                <c:pt idx="5">
                  <c:v>98.381353188734224</c:v>
                </c:pt>
                <c:pt idx="6">
                  <c:v>98.203302039494972</c:v>
                </c:pt>
                <c:pt idx="7">
                  <c:v>95.75914535448365</c:v>
                </c:pt>
                <c:pt idx="8">
                  <c:v>95.273551311103915</c:v>
                </c:pt>
                <c:pt idx="9">
                  <c:v>98.607963742311426</c:v>
                </c:pt>
                <c:pt idx="10">
                  <c:v>97.572029783101328</c:v>
                </c:pt>
                <c:pt idx="11">
                  <c:v>95.111686629977342</c:v>
                </c:pt>
                <c:pt idx="12">
                  <c:v>94.286176756231782</c:v>
                </c:pt>
                <c:pt idx="13">
                  <c:v>96.228552929750734</c:v>
                </c:pt>
                <c:pt idx="14">
                  <c:v>95.953382971835538</c:v>
                </c:pt>
                <c:pt idx="15">
                  <c:v>93.347361605697628</c:v>
                </c:pt>
                <c:pt idx="16">
                  <c:v>93.962447393978636</c:v>
                </c:pt>
                <c:pt idx="17">
                  <c:v>96.649401100679839</c:v>
                </c:pt>
                <c:pt idx="18">
                  <c:v>95.856264163159594</c:v>
                </c:pt>
                <c:pt idx="19">
                  <c:v>93.768209776626747</c:v>
                </c:pt>
                <c:pt idx="20">
                  <c:v>94.755584331498866</c:v>
                </c:pt>
                <c:pt idx="21">
                  <c:v>99.643897701521539</c:v>
                </c:pt>
                <c:pt idx="22">
                  <c:v>99.789575914535448</c:v>
                </c:pt>
                <c:pt idx="23">
                  <c:v>97.151181612172223</c:v>
                </c:pt>
                <c:pt idx="24">
                  <c:v>93.703463904176104</c:v>
                </c:pt>
              </c:numCache>
            </c:numRef>
          </c:val>
          <c:smooth val="0"/>
          <c:extLst>
            <c:ext xmlns:c16="http://schemas.microsoft.com/office/drawing/2014/chart" uri="{C3380CC4-5D6E-409C-BE32-E72D297353CC}">
              <c16:uniqueId val="{00000002-54F3-4266-95C9-CCADB323F74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4F3-4266-95C9-CCADB323F74B}"/>
                </c:ext>
              </c:extLst>
            </c:dLbl>
            <c:dLbl>
              <c:idx val="1"/>
              <c:delete val="1"/>
              <c:extLst>
                <c:ext xmlns:c15="http://schemas.microsoft.com/office/drawing/2012/chart" uri="{CE6537A1-D6FC-4f65-9D91-7224C49458BB}"/>
                <c:ext xmlns:c16="http://schemas.microsoft.com/office/drawing/2014/chart" uri="{C3380CC4-5D6E-409C-BE32-E72D297353CC}">
                  <c16:uniqueId val="{00000004-54F3-4266-95C9-CCADB323F74B}"/>
                </c:ext>
              </c:extLst>
            </c:dLbl>
            <c:dLbl>
              <c:idx val="2"/>
              <c:delete val="1"/>
              <c:extLst>
                <c:ext xmlns:c15="http://schemas.microsoft.com/office/drawing/2012/chart" uri="{CE6537A1-D6FC-4f65-9D91-7224C49458BB}"/>
                <c:ext xmlns:c16="http://schemas.microsoft.com/office/drawing/2014/chart" uri="{C3380CC4-5D6E-409C-BE32-E72D297353CC}">
                  <c16:uniqueId val="{00000005-54F3-4266-95C9-CCADB323F74B}"/>
                </c:ext>
              </c:extLst>
            </c:dLbl>
            <c:dLbl>
              <c:idx val="3"/>
              <c:delete val="1"/>
              <c:extLst>
                <c:ext xmlns:c15="http://schemas.microsoft.com/office/drawing/2012/chart" uri="{CE6537A1-D6FC-4f65-9D91-7224C49458BB}"/>
                <c:ext xmlns:c16="http://schemas.microsoft.com/office/drawing/2014/chart" uri="{C3380CC4-5D6E-409C-BE32-E72D297353CC}">
                  <c16:uniqueId val="{00000006-54F3-4266-95C9-CCADB323F74B}"/>
                </c:ext>
              </c:extLst>
            </c:dLbl>
            <c:dLbl>
              <c:idx val="4"/>
              <c:delete val="1"/>
              <c:extLst>
                <c:ext xmlns:c15="http://schemas.microsoft.com/office/drawing/2012/chart" uri="{CE6537A1-D6FC-4f65-9D91-7224C49458BB}"/>
                <c:ext xmlns:c16="http://schemas.microsoft.com/office/drawing/2014/chart" uri="{C3380CC4-5D6E-409C-BE32-E72D297353CC}">
                  <c16:uniqueId val="{00000007-54F3-4266-95C9-CCADB323F74B}"/>
                </c:ext>
              </c:extLst>
            </c:dLbl>
            <c:dLbl>
              <c:idx val="5"/>
              <c:delete val="1"/>
              <c:extLst>
                <c:ext xmlns:c15="http://schemas.microsoft.com/office/drawing/2012/chart" uri="{CE6537A1-D6FC-4f65-9D91-7224C49458BB}"/>
                <c:ext xmlns:c16="http://schemas.microsoft.com/office/drawing/2014/chart" uri="{C3380CC4-5D6E-409C-BE32-E72D297353CC}">
                  <c16:uniqueId val="{00000008-54F3-4266-95C9-CCADB323F74B}"/>
                </c:ext>
              </c:extLst>
            </c:dLbl>
            <c:dLbl>
              <c:idx val="6"/>
              <c:delete val="1"/>
              <c:extLst>
                <c:ext xmlns:c15="http://schemas.microsoft.com/office/drawing/2012/chart" uri="{CE6537A1-D6FC-4f65-9D91-7224C49458BB}"/>
                <c:ext xmlns:c16="http://schemas.microsoft.com/office/drawing/2014/chart" uri="{C3380CC4-5D6E-409C-BE32-E72D297353CC}">
                  <c16:uniqueId val="{00000009-54F3-4266-95C9-CCADB323F74B}"/>
                </c:ext>
              </c:extLst>
            </c:dLbl>
            <c:dLbl>
              <c:idx val="7"/>
              <c:delete val="1"/>
              <c:extLst>
                <c:ext xmlns:c15="http://schemas.microsoft.com/office/drawing/2012/chart" uri="{CE6537A1-D6FC-4f65-9D91-7224C49458BB}"/>
                <c:ext xmlns:c16="http://schemas.microsoft.com/office/drawing/2014/chart" uri="{C3380CC4-5D6E-409C-BE32-E72D297353CC}">
                  <c16:uniqueId val="{0000000A-54F3-4266-95C9-CCADB323F74B}"/>
                </c:ext>
              </c:extLst>
            </c:dLbl>
            <c:dLbl>
              <c:idx val="8"/>
              <c:delete val="1"/>
              <c:extLst>
                <c:ext xmlns:c15="http://schemas.microsoft.com/office/drawing/2012/chart" uri="{CE6537A1-D6FC-4f65-9D91-7224C49458BB}"/>
                <c:ext xmlns:c16="http://schemas.microsoft.com/office/drawing/2014/chart" uri="{C3380CC4-5D6E-409C-BE32-E72D297353CC}">
                  <c16:uniqueId val="{0000000B-54F3-4266-95C9-CCADB323F74B}"/>
                </c:ext>
              </c:extLst>
            </c:dLbl>
            <c:dLbl>
              <c:idx val="9"/>
              <c:delete val="1"/>
              <c:extLst>
                <c:ext xmlns:c15="http://schemas.microsoft.com/office/drawing/2012/chart" uri="{CE6537A1-D6FC-4f65-9D91-7224C49458BB}"/>
                <c:ext xmlns:c16="http://schemas.microsoft.com/office/drawing/2014/chart" uri="{C3380CC4-5D6E-409C-BE32-E72D297353CC}">
                  <c16:uniqueId val="{0000000C-54F3-4266-95C9-CCADB323F74B}"/>
                </c:ext>
              </c:extLst>
            </c:dLbl>
            <c:dLbl>
              <c:idx val="10"/>
              <c:delete val="1"/>
              <c:extLst>
                <c:ext xmlns:c15="http://schemas.microsoft.com/office/drawing/2012/chart" uri="{CE6537A1-D6FC-4f65-9D91-7224C49458BB}"/>
                <c:ext xmlns:c16="http://schemas.microsoft.com/office/drawing/2014/chart" uri="{C3380CC4-5D6E-409C-BE32-E72D297353CC}">
                  <c16:uniqueId val="{0000000D-54F3-4266-95C9-CCADB323F74B}"/>
                </c:ext>
              </c:extLst>
            </c:dLbl>
            <c:dLbl>
              <c:idx val="11"/>
              <c:delete val="1"/>
              <c:extLst>
                <c:ext xmlns:c15="http://schemas.microsoft.com/office/drawing/2012/chart" uri="{CE6537A1-D6FC-4f65-9D91-7224C49458BB}"/>
                <c:ext xmlns:c16="http://schemas.microsoft.com/office/drawing/2014/chart" uri="{C3380CC4-5D6E-409C-BE32-E72D297353CC}">
                  <c16:uniqueId val="{0000000E-54F3-4266-95C9-CCADB323F74B}"/>
                </c:ext>
              </c:extLst>
            </c:dLbl>
            <c:dLbl>
              <c:idx val="12"/>
              <c:delete val="1"/>
              <c:extLst>
                <c:ext xmlns:c15="http://schemas.microsoft.com/office/drawing/2012/chart" uri="{CE6537A1-D6FC-4f65-9D91-7224C49458BB}"/>
                <c:ext xmlns:c16="http://schemas.microsoft.com/office/drawing/2014/chart" uri="{C3380CC4-5D6E-409C-BE32-E72D297353CC}">
                  <c16:uniqueId val="{0000000F-54F3-4266-95C9-CCADB323F74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4F3-4266-95C9-CCADB323F74B}"/>
                </c:ext>
              </c:extLst>
            </c:dLbl>
            <c:dLbl>
              <c:idx val="14"/>
              <c:delete val="1"/>
              <c:extLst>
                <c:ext xmlns:c15="http://schemas.microsoft.com/office/drawing/2012/chart" uri="{CE6537A1-D6FC-4f65-9D91-7224C49458BB}"/>
                <c:ext xmlns:c16="http://schemas.microsoft.com/office/drawing/2014/chart" uri="{C3380CC4-5D6E-409C-BE32-E72D297353CC}">
                  <c16:uniqueId val="{00000011-54F3-4266-95C9-CCADB323F74B}"/>
                </c:ext>
              </c:extLst>
            </c:dLbl>
            <c:dLbl>
              <c:idx val="15"/>
              <c:delete val="1"/>
              <c:extLst>
                <c:ext xmlns:c15="http://schemas.microsoft.com/office/drawing/2012/chart" uri="{CE6537A1-D6FC-4f65-9D91-7224C49458BB}"/>
                <c:ext xmlns:c16="http://schemas.microsoft.com/office/drawing/2014/chart" uri="{C3380CC4-5D6E-409C-BE32-E72D297353CC}">
                  <c16:uniqueId val="{00000012-54F3-4266-95C9-CCADB323F74B}"/>
                </c:ext>
              </c:extLst>
            </c:dLbl>
            <c:dLbl>
              <c:idx val="16"/>
              <c:delete val="1"/>
              <c:extLst>
                <c:ext xmlns:c15="http://schemas.microsoft.com/office/drawing/2012/chart" uri="{CE6537A1-D6FC-4f65-9D91-7224C49458BB}"/>
                <c:ext xmlns:c16="http://schemas.microsoft.com/office/drawing/2014/chart" uri="{C3380CC4-5D6E-409C-BE32-E72D297353CC}">
                  <c16:uniqueId val="{00000013-54F3-4266-95C9-CCADB323F74B}"/>
                </c:ext>
              </c:extLst>
            </c:dLbl>
            <c:dLbl>
              <c:idx val="17"/>
              <c:delete val="1"/>
              <c:extLst>
                <c:ext xmlns:c15="http://schemas.microsoft.com/office/drawing/2012/chart" uri="{CE6537A1-D6FC-4f65-9D91-7224C49458BB}"/>
                <c:ext xmlns:c16="http://schemas.microsoft.com/office/drawing/2014/chart" uri="{C3380CC4-5D6E-409C-BE32-E72D297353CC}">
                  <c16:uniqueId val="{00000014-54F3-4266-95C9-CCADB323F74B}"/>
                </c:ext>
              </c:extLst>
            </c:dLbl>
            <c:dLbl>
              <c:idx val="18"/>
              <c:delete val="1"/>
              <c:extLst>
                <c:ext xmlns:c15="http://schemas.microsoft.com/office/drawing/2012/chart" uri="{CE6537A1-D6FC-4f65-9D91-7224C49458BB}"/>
                <c:ext xmlns:c16="http://schemas.microsoft.com/office/drawing/2014/chart" uri="{C3380CC4-5D6E-409C-BE32-E72D297353CC}">
                  <c16:uniqueId val="{00000015-54F3-4266-95C9-CCADB323F74B}"/>
                </c:ext>
              </c:extLst>
            </c:dLbl>
            <c:dLbl>
              <c:idx val="19"/>
              <c:delete val="1"/>
              <c:extLst>
                <c:ext xmlns:c15="http://schemas.microsoft.com/office/drawing/2012/chart" uri="{CE6537A1-D6FC-4f65-9D91-7224C49458BB}"/>
                <c:ext xmlns:c16="http://schemas.microsoft.com/office/drawing/2014/chart" uri="{C3380CC4-5D6E-409C-BE32-E72D297353CC}">
                  <c16:uniqueId val="{00000016-54F3-4266-95C9-CCADB323F74B}"/>
                </c:ext>
              </c:extLst>
            </c:dLbl>
            <c:dLbl>
              <c:idx val="20"/>
              <c:delete val="1"/>
              <c:extLst>
                <c:ext xmlns:c15="http://schemas.microsoft.com/office/drawing/2012/chart" uri="{CE6537A1-D6FC-4f65-9D91-7224C49458BB}"/>
                <c:ext xmlns:c16="http://schemas.microsoft.com/office/drawing/2014/chart" uri="{C3380CC4-5D6E-409C-BE32-E72D297353CC}">
                  <c16:uniqueId val="{00000017-54F3-4266-95C9-CCADB323F74B}"/>
                </c:ext>
              </c:extLst>
            </c:dLbl>
            <c:dLbl>
              <c:idx val="21"/>
              <c:delete val="1"/>
              <c:extLst>
                <c:ext xmlns:c15="http://schemas.microsoft.com/office/drawing/2012/chart" uri="{CE6537A1-D6FC-4f65-9D91-7224C49458BB}"/>
                <c:ext xmlns:c16="http://schemas.microsoft.com/office/drawing/2014/chart" uri="{C3380CC4-5D6E-409C-BE32-E72D297353CC}">
                  <c16:uniqueId val="{00000018-54F3-4266-95C9-CCADB323F74B}"/>
                </c:ext>
              </c:extLst>
            </c:dLbl>
            <c:dLbl>
              <c:idx val="22"/>
              <c:delete val="1"/>
              <c:extLst>
                <c:ext xmlns:c15="http://schemas.microsoft.com/office/drawing/2012/chart" uri="{CE6537A1-D6FC-4f65-9D91-7224C49458BB}"/>
                <c:ext xmlns:c16="http://schemas.microsoft.com/office/drawing/2014/chart" uri="{C3380CC4-5D6E-409C-BE32-E72D297353CC}">
                  <c16:uniqueId val="{00000019-54F3-4266-95C9-CCADB323F74B}"/>
                </c:ext>
              </c:extLst>
            </c:dLbl>
            <c:dLbl>
              <c:idx val="23"/>
              <c:delete val="1"/>
              <c:extLst>
                <c:ext xmlns:c15="http://schemas.microsoft.com/office/drawing/2012/chart" uri="{CE6537A1-D6FC-4f65-9D91-7224C49458BB}"/>
                <c:ext xmlns:c16="http://schemas.microsoft.com/office/drawing/2014/chart" uri="{C3380CC4-5D6E-409C-BE32-E72D297353CC}">
                  <c16:uniqueId val="{0000001A-54F3-4266-95C9-CCADB323F74B}"/>
                </c:ext>
              </c:extLst>
            </c:dLbl>
            <c:dLbl>
              <c:idx val="24"/>
              <c:delete val="1"/>
              <c:extLst>
                <c:ext xmlns:c15="http://schemas.microsoft.com/office/drawing/2012/chart" uri="{CE6537A1-D6FC-4f65-9D91-7224C49458BB}"/>
                <c:ext xmlns:c16="http://schemas.microsoft.com/office/drawing/2014/chart" uri="{C3380CC4-5D6E-409C-BE32-E72D297353CC}">
                  <c16:uniqueId val="{0000001B-54F3-4266-95C9-CCADB323F74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4F3-4266-95C9-CCADB323F74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Südliche Weinstraße (07337)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31909</v>
      </c>
      <c r="F11" s="238">
        <v>31832</v>
      </c>
      <c r="G11" s="238">
        <v>32123</v>
      </c>
      <c r="H11" s="238">
        <v>31611</v>
      </c>
      <c r="I11" s="265">
        <v>31379</v>
      </c>
      <c r="J11" s="263">
        <v>530</v>
      </c>
      <c r="K11" s="266">
        <v>1.6890276936804869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23.109467548340593</v>
      </c>
      <c r="E13" s="115">
        <v>7374</v>
      </c>
      <c r="F13" s="114">
        <v>7219</v>
      </c>
      <c r="G13" s="114">
        <v>7467</v>
      </c>
      <c r="H13" s="114">
        <v>7413</v>
      </c>
      <c r="I13" s="140">
        <v>7140</v>
      </c>
      <c r="J13" s="115">
        <v>234</v>
      </c>
      <c r="K13" s="116">
        <v>3.2773109243697478</v>
      </c>
    </row>
    <row r="14" spans="1:255" ht="14.1" customHeight="1" x14ac:dyDescent="0.2">
      <c r="A14" s="306" t="s">
        <v>230</v>
      </c>
      <c r="B14" s="307"/>
      <c r="C14" s="308"/>
      <c r="D14" s="113">
        <v>54.727506346171928</v>
      </c>
      <c r="E14" s="115">
        <v>17463</v>
      </c>
      <c r="F14" s="114">
        <v>17546</v>
      </c>
      <c r="G14" s="114">
        <v>17638</v>
      </c>
      <c r="H14" s="114">
        <v>17215</v>
      </c>
      <c r="I14" s="140">
        <v>17255</v>
      </c>
      <c r="J14" s="115">
        <v>208</v>
      </c>
      <c r="K14" s="116">
        <v>1.2054476963199072</v>
      </c>
    </row>
    <row r="15" spans="1:255" ht="14.1" customHeight="1" x14ac:dyDescent="0.2">
      <c r="A15" s="306" t="s">
        <v>231</v>
      </c>
      <c r="B15" s="307"/>
      <c r="C15" s="308"/>
      <c r="D15" s="113">
        <v>12.761289918204895</v>
      </c>
      <c r="E15" s="115">
        <v>4072</v>
      </c>
      <c r="F15" s="114">
        <v>4080</v>
      </c>
      <c r="G15" s="114">
        <v>4054</v>
      </c>
      <c r="H15" s="114">
        <v>4027</v>
      </c>
      <c r="I15" s="140">
        <v>4001</v>
      </c>
      <c r="J15" s="115">
        <v>71</v>
      </c>
      <c r="K15" s="116">
        <v>1.7745563609097725</v>
      </c>
    </row>
    <row r="16" spans="1:255" ht="14.1" customHeight="1" x14ac:dyDescent="0.2">
      <c r="A16" s="306" t="s">
        <v>232</v>
      </c>
      <c r="B16" s="307"/>
      <c r="C16" s="308"/>
      <c r="D16" s="113">
        <v>9.4017361872825855</v>
      </c>
      <c r="E16" s="115">
        <v>3000</v>
      </c>
      <c r="F16" s="114">
        <v>2987</v>
      </c>
      <c r="G16" s="114">
        <v>2964</v>
      </c>
      <c r="H16" s="114">
        <v>2956</v>
      </c>
      <c r="I16" s="140">
        <v>2983</v>
      </c>
      <c r="J16" s="115">
        <v>17</v>
      </c>
      <c r="K16" s="116">
        <v>0.56989607777405293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2.9772164593061521</v>
      </c>
      <c r="E18" s="115">
        <v>950</v>
      </c>
      <c r="F18" s="114">
        <v>830</v>
      </c>
      <c r="G18" s="114">
        <v>1126</v>
      </c>
      <c r="H18" s="114">
        <v>1068</v>
      </c>
      <c r="I18" s="140">
        <v>914</v>
      </c>
      <c r="J18" s="115">
        <v>36</v>
      </c>
      <c r="K18" s="116">
        <v>3.9387308533916849</v>
      </c>
    </row>
    <row r="19" spans="1:255" ht="14.1" customHeight="1" x14ac:dyDescent="0.2">
      <c r="A19" s="306" t="s">
        <v>235</v>
      </c>
      <c r="B19" s="307" t="s">
        <v>236</v>
      </c>
      <c r="C19" s="308"/>
      <c r="D19" s="113">
        <v>2.0057037199536181</v>
      </c>
      <c r="E19" s="115">
        <v>640</v>
      </c>
      <c r="F19" s="114">
        <v>511</v>
      </c>
      <c r="G19" s="114">
        <v>791</v>
      </c>
      <c r="H19" s="114">
        <v>741</v>
      </c>
      <c r="I19" s="140">
        <v>601</v>
      </c>
      <c r="J19" s="115">
        <v>39</v>
      </c>
      <c r="K19" s="116">
        <v>6.4891846921797001</v>
      </c>
    </row>
    <row r="20" spans="1:255" ht="14.1" customHeight="1" x14ac:dyDescent="0.2">
      <c r="A20" s="306">
        <v>12</v>
      </c>
      <c r="B20" s="307" t="s">
        <v>237</v>
      </c>
      <c r="C20" s="308"/>
      <c r="D20" s="113">
        <v>0.93703970666583092</v>
      </c>
      <c r="E20" s="115">
        <v>299</v>
      </c>
      <c r="F20" s="114">
        <v>281</v>
      </c>
      <c r="G20" s="114">
        <v>305</v>
      </c>
      <c r="H20" s="114">
        <v>298</v>
      </c>
      <c r="I20" s="140">
        <v>302</v>
      </c>
      <c r="J20" s="115">
        <v>-3</v>
      </c>
      <c r="K20" s="116">
        <v>-0.99337748344370858</v>
      </c>
    </row>
    <row r="21" spans="1:255" ht="14.1" customHeight="1" x14ac:dyDescent="0.2">
      <c r="A21" s="306">
        <v>21</v>
      </c>
      <c r="B21" s="307" t="s">
        <v>238</v>
      </c>
      <c r="C21" s="308"/>
      <c r="D21" s="113">
        <v>0.1441599548716663</v>
      </c>
      <c r="E21" s="115">
        <v>46</v>
      </c>
      <c r="F21" s="114">
        <v>46</v>
      </c>
      <c r="G21" s="114">
        <v>50</v>
      </c>
      <c r="H21" s="114">
        <v>52</v>
      </c>
      <c r="I21" s="140">
        <v>53</v>
      </c>
      <c r="J21" s="115">
        <v>-7</v>
      </c>
      <c r="K21" s="116">
        <v>-13.20754716981132</v>
      </c>
    </row>
    <row r="22" spans="1:255" ht="14.1" customHeight="1" x14ac:dyDescent="0.2">
      <c r="A22" s="306">
        <v>22</v>
      </c>
      <c r="B22" s="307" t="s">
        <v>239</v>
      </c>
      <c r="C22" s="308"/>
      <c r="D22" s="113">
        <v>1.5293490864646337</v>
      </c>
      <c r="E22" s="115">
        <v>488</v>
      </c>
      <c r="F22" s="114">
        <v>476</v>
      </c>
      <c r="G22" s="114">
        <v>502</v>
      </c>
      <c r="H22" s="114">
        <v>527</v>
      </c>
      <c r="I22" s="140">
        <v>533</v>
      </c>
      <c r="J22" s="115">
        <v>-45</v>
      </c>
      <c r="K22" s="116">
        <v>-8.4427767354596615</v>
      </c>
    </row>
    <row r="23" spans="1:255" ht="14.1" customHeight="1" x14ac:dyDescent="0.2">
      <c r="A23" s="306">
        <v>23</v>
      </c>
      <c r="B23" s="307" t="s">
        <v>240</v>
      </c>
      <c r="C23" s="308"/>
      <c r="D23" s="113">
        <v>2.6763609013131093</v>
      </c>
      <c r="E23" s="115">
        <v>854</v>
      </c>
      <c r="F23" s="114">
        <v>860</v>
      </c>
      <c r="G23" s="114">
        <v>853</v>
      </c>
      <c r="H23" s="114">
        <v>854</v>
      </c>
      <c r="I23" s="140">
        <v>852</v>
      </c>
      <c r="J23" s="115">
        <v>2</v>
      </c>
      <c r="K23" s="116">
        <v>0.23474178403755869</v>
      </c>
    </row>
    <row r="24" spans="1:255" ht="14.1" customHeight="1" x14ac:dyDescent="0.2">
      <c r="A24" s="306">
        <v>24</v>
      </c>
      <c r="B24" s="307" t="s">
        <v>241</v>
      </c>
      <c r="C24" s="308"/>
      <c r="D24" s="113">
        <v>4.4846281613337933</v>
      </c>
      <c r="E24" s="115">
        <v>1431</v>
      </c>
      <c r="F24" s="114">
        <v>1469</v>
      </c>
      <c r="G24" s="114">
        <v>1493</v>
      </c>
      <c r="H24" s="114">
        <v>1487</v>
      </c>
      <c r="I24" s="140">
        <v>1499</v>
      </c>
      <c r="J24" s="115">
        <v>-68</v>
      </c>
      <c r="K24" s="116">
        <v>-4.5363575717144764</v>
      </c>
    </row>
    <row r="25" spans="1:255" ht="14.1" customHeight="1" x14ac:dyDescent="0.2">
      <c r="A25" s="306">
        <v>25</v>
      </c>
      <c r="B25" s="307" t="s">
        <v>242</v>
      </c>
      <c r="C25" s="308"/>
      <c r="D25" s="113">
        <v>4.9860540913221971</v>
      </c>
      <c r="E25" s="115">
        <v>1591</v>
      </c>
      <c r="F25" s="114">
        <v>1601</v>
      </c>
      <c r="G25" s="114">
        <v>1638</v>
      </c>
      <c r="H25" s="114">
        <v>1603</v>
      </c>
      <c r="I25" s="140">
        <v>1608</v>
      </c>
      <c r="J25" s="115">
        <v>-17</v>
      </c>
      <c r="K25" s="116">
        <v>-1.0572139303482586</v>
      </c>
    </row>
    <row r="26" spans="1:255" ht="14.1" customHeight="1" x14ac:dyDescent="0.2">
      <c r="A26" s="306">
        <v>26</v>
      </c>
      <c r="B26" s="307" t="s">
        <v>243</v>
      </c>
      <c r="C26" s="308"/>
      <c r="D26" s="113">
        <v>3.9142561659719828</v>
      </c>
      <c r="E26" s="115">
        <v>1249</v>
      </c>
      <c r="F26" s="114">
        <v>1256</v>
      </c>
      <c r="G26" s="114">
        <v>1260</v>
      </c>
      <c r="H26" s="114">
        <v>1240</v>
      </c>
      <c r="I26" s="140">
        <v>1266</v>
      </c>
      <c r="J26" s="115">
        <v>-17</v>
      </c>
      <c r="K26" s="116">
        <v>-1.3428120063191153</v>
      </c>
    </row>
    <row r="27" spans="1:255" ht="14.1" customHeight="1" x14ac:dyDescent="0.2">
      <c r="A27" s="306">
        <v>27</v>
      </c>
      <c r="B27" s="307" t="s">
        <v>244</v>
      </c>
      <c r="C27" s="308"/>
      <c r="D27" s="113">
        <v>2.5980130997524209</v>
      </c>
      <c r="E27" s="115">
        <v>829</v>
      </c>
      <c r="F27" s="114">
        <v>845</v>
      </c>
      <c r="G27" s="114">
        <v>831</v>
      </c>
      <c r="H27" s="114">
        <v>815</v>
      </c>
      <c r="I27" s="140">
        <v>817</v>
      </c>
      <c r="J27" s="115">
        <v>12</v>
      </c>
      <c r="K27" s="116">
        <v>1.4687882496940023</v>
      </c>
    </row>
    <row r="28" spans="1:255" ht="14.1" customHeight="1" x14ac:dyDescent="0.2">
      <c r="A28" s="306">
        <v>28</v>
      </c>
      <c r="B28" s="307" t="s">
        <v>245</v>
      </c>
      <c r="C28" s="308"/>
      <c r="D28" s="113">
        <v>0.21623993230749944</v>
      </c>
      <c r="E28" s="115">
        <v>69</v>
      </c>
      <c r="F28" s="114">
        <v>71</v>
      </c>
      <c r="G28" s="114">
        <v>70</v>
      </c>
      <c r="H28" s="114">
        <v>72</v>
      </c>
      <c r="I28" s="140">
        <v>71</v>
      </c>
      <c r="J28" s="115">
        <v>-2</v>
      </c>
      <c r="K28" s="116">
        <v>-2.816901408450704</v>
      </c>
    </row>
    <row r="29" spans="1:255" ht="14.1" customHeight="1" x14ac:dyDescent="0.2">
      <c r="A29" s="306">
        <v>29</v>
      </c>
      <c r="B29" s="307" t="s">
        <v>246</v>
      </c>
      <c r="C29" s="308"/>
      <c r="D29" s="113">
        <v>3.553856278792817</v>
      </c>
      <c r="E29" s="115">
        <v>1134</v>
      </c>
      <c r="F29" s="114">
        <v>1153</v>
      </c>
      <c r="G29" s="114">
        <v>1187</v>
      </c>
      <c r="H29" s="114">
        <v>1171</v>
      </c>
      <c r="I29" s="140">
        <v>1152</v>
      </c>
      <c r="J29" s="115">
        <v>-18</v>
      </c>
      <c r="K29" s="116">
        <v>-1.5625</v>
      </c>
    </row>
    <row r="30" spans="1:255" ht="14.1" customHeight="1" x14ac:dyDescent="0.2">
      <c r="A30" s="306" t="s">
        <v>247</v>
      </c>
      <c r="B30" s="307" t="s">
        <v>248</v>
      </c>
      <c r="C30" s="308"/>
      <c r="D30" s="113">
        <v>0.97778056347738884</v>
      </c>
      <c r="E30" s="115">
        <v>312</v>
      </c>
      <c r="F30" s="114">
        <v>309</v>
      </c>
      <c r="G30" s="114">
        <v>329</v>
      </c>
      <c r="H30" s="114">
        <v>318</v>
      </c>
      <c r="I30" s="140">
        <v>323</v>
      </c>
      <c r="J30" s="115">
        <v>-11</v>
      </c>
      <c r="K30" s="116">
        <v>-3.4055727554179565</v>
      </c>
    </row>
    <row r="31" spans="1:255" ht="14.1" customHeight="1" x14ac:dyDescent="0.2">
      <c r="A31" s="306" t="s">
        <v>249</v>
      </c>
      <c r="B31" s="307" t="s">
        <v>250</v>
      </c>
      <c r="C31" s="308"/>
      <c r="D31" s="113">
        <v>2.4131122880691969</v>
      </c>
      <c r="E31" s="115">
        <v>770</v>
      </c>
      <c r="F31" s="114">
        <v>789</v>
      </c>
      <c r="G31" s="114">
        <v>804</v>
      </c>
      <c r="H31" s="114">
        <v>803</v>
      </c>
      <c r="I31" s="140">
        <v>778</v>
      </c>
      <c r="J31" s="115">
        <v>-8</v>
      </c>
      <c r="K31" s="116">
        <v>-1.0282776349614395</v>
      </c>
    </row>
    <row r="32" spans="1:255" ht="14.1" customHeight="1" x14ac:dyDescent="0.2">
      <c r="A32" s="306">
        <v>31</v>
      </c>
      <c r="B32" s="307" t="s">
        <v>251</v>
      </c>
      <c r="C32" s="308"/>
      <c r="D32" s="113">
        <v>0.57037199536181016</v>
      </c>
      <c r="E32" s="115">
        <v>182</v>
      </c>
      <c r="F32" s="114">
        <v>183</v>
      </c>
      <c r="G32" s="114">
        <v>186</v>
      </c>
      <c r="H32" s="114">
        <v>173</v>
      </c>
      <c r="I32" s="140">
        <v>172</v>
      </c>
      <c r="J32" s="115">
        <v>10</v>
      </c>
      <c r="K32" s="116">
        <v>5.8139534883720927</v>
      </c>
    </row>
    <row r="33" spans="1:11" ht="14.1" customHeight="1" x14ac:dyDescent="0.2">
      <c r="A33" s="306">
        <v>32</v>
      </c>
      <c r="B33" s="307" t="s">
        <v>252</v>
      </c>
      <c r="C33" s="308"/>
      <c r="D33" s="113">
        <v>2.225077564323545</v>
      </c>
      <c r="E33" s="115">
        <v>710</v>
      </c>
      <c r="F33" s="114">
        <v>688</v>
      </c>
      <c r="G33" s="114">
        <v>719</v>
      </c>
      <c r="H33" s="114">
        <v>690</v>
      </c>
      <c r="I33" s="140">
        <v>673</v>
      </c>
      <c r="J33" s="115">
        <v>37</v>
      </c>
      <c r="K33" s="116">
        <v>5.4977711738484398</v>
      </c>
    </row>
    <row r="34" spans="1:11" ht="14.1" customHeight="1" x14ac:dyDescent="0.2">
      <c r="A34" s="306">
        <v>33</v>
      </c>
      <c r="B34" s="307" t="s">
        <v>253</v>
      </c>
      <c r="C34" s="308"/>
      <c r="D34" s="113">
        <v>1.6170986242126046</v>
      </c>
      <c r="E34" s="115">
        <v>516</v>
      </c>
      <c r="F34" s="114">
        <v>508</v>
      </c>
      <c r="G34" s="114">
        <v>538</v>
      </c>
      <c r="H34" s="114">
        <v>520</v>
      </c>
      <c r="I34" s="140">
        <v>508</v>
      </c>
      <c r="J34" s="115">
        <v>8</v>
      </c>
      <c r="K34" s="116">
        <v>1.5748031496062993</v>
      </c>
    </row>
    <row r="35" spans="1:11" ht="14.1" customHeight="1" x14ac:dyDescent="0.2">
      <c r="A35" s="306">
        <v>34</v>
      </c>
      <c r="B35" s="307" t="s">
        <v>254</v>
      </c>
      <c r="C35" s="308"/>
      <c r="D35" s="113">
        <v>2.0777836973894512</v>
      </c>
      <c r="E35" s="115">
        <v>663</v>
      </c>
      <c r="F35" s="114">
        <v>667</v>
      </c>
      <c r="G35" s="114">
        <v>668</v>
      </c>
      <c r="H35" s="114">
        <v>652</v>
      </c>
      <c r="I35" s="140">
        <v>637</v>
      </c>
      <c r="J35" s="115">
        <v>26</v>
      </c>
      <c r="K35" s="116">
        <v>4.0816326530612246</v>
      </c>
    </row>
    <row r="36" spans="1:11" ht="14.1" customHeight="1" x14ac:dyDescent="0.2">
      <c r="A36" s="306">
        <v>41</v>
      </c>
      <c r="B36" s="307" t="s">
        <v>255</v>
      </c>
      <c r="C36" s="308"/>
      <c r="D36" s="113">
        <v>0.45755116111441912</v>
      </c>
      <c r="E36" s="115">
        <v>146</v>
      </c>
      <c r="F36" s="114">
        <v>142</v>
      </c>
      <c r="G36" s="114">
        <v>143</v>
      </c>
      <c r="H36" s="114">
        <v>144</v>
      </c>
      <c r="I36" s="140">
        <v>139</v>
      </c>
      <c r="J36" s="115">
        <v>7</v>
      </c>
      <c r="K36" s="116">
        <v>5.0359712230215825</v>
      </c>
    </row>
    <row r="37" spans="1:11" ht="14.1" customHeight="1" x14ac:dyDescent="0.2">
      <c r="A37" s="306">
        <v>42</v>
      </c>
      <c r="B37" s="307" t="s">
        <v>256</v>
      </c>
      <c r="C37" s="308"/>
      <c r="D37" s="113">
        <v>0.11595474630981854</v>
      </c>
      <c r="E37" s="115">
        <v>37</v>
      </c>
      <c r="F37" s="114">
        <v>38</v>
      </c>
      <c r="G37" s="114">
        <v>36</v>
      </c>
      <c r="H37" s="114">
        <v>36</v>
      </c>
      <c r="I37" s="140">
        <v>36</v>
      </c>
      <c r="J37" s="115">
        <v>1</v>
      </c>
      <c r="K37" s="116">
        <v>2.7777777777777777</v>
      </c>
    </row>
    <row r="38" spans="1:11" ht="14.1" customHeight="1" x14ac:dyDescent="0.2">
      <c r="A38" s="306">
        <v>43</v>
      </c>
      <c r="B38" s="307" t="s">
        <v>257</v>
      </c>
      <c r="C38" s="308"/>
      <c r="D38" s="113">
        <v>1.5638221191513366</v>
      </c>
      <c r="E38" s="115">
        <v>499</v>
      </c>
      <c r="F38" s="114">
        <v>496</v>
      </c>
      <c r="G38" s="114">
        <v>494</v>
      </c>
      <c r="H38" s="114">
        <v>490</v>
      </c>
      <c r="I38" s="140">
        <v>483</v>
      </c>
      <c r="J38" s="115">
        <v>16</v>
      </c>
      <c r="K38" s="116">
        <v>3.3126293995859215</v>
      </c>
    </row>
    <row r="39" spans="1:11" ht="14.1" customHeight="1" x14ac:dyDescent="0.2">
      <c r="A39" s="306">
        <v>51</v>
      </c>
      <c r="B39" s="307" t="s">
        <v>258</v>
      </c>
      <c r="C39" s="308"/>
      <c r="D39" s="113">
        <v>7.4712463568272272</v>
      </c>
      <c r="E39" s="115">
        <v>2384</v>
      </c>
      <c r="F39" s="114">
        <v>2451</v>
      </c>
      <c r="G39" s="114">
        <v>2198</v>
      </c>
      <c r="H39" s="114">
        <v>2073</v>
      </c>
      <c r="I39" s="140">
        <v>2057</v>
      </c>
      <c r="J39" s="115">
        <v>327</v>
      </c>
      <c r="K39" s="116">
        <v>15.896937287311619</v>
      </c>
    </row>
    <row r="40" spans="1:11" ht="14.1" customHeight="1" x14ac:dyDescent="0.2">
      <c r="A40" s="306" t="s">
        <v>259</v>
      </c>
      <c r="B40" s="307" t="s">
        <v>260</v>
      </c>
      <c r="C40" s="308"/>
      <c r="D40" s="113">
        <v>6.8601335046538594</v>
      </c>
      <c r="E40" s="115">
        <v>2189</v>
      </c>
      <c r="F40" s="114">
        <v>2260</v>
      </c>
      <c r="G40" s="114">
        <v>2011</v>
      </c>
      <c r="H40" s="114">
        <v>1892</v>
      </c>
      <c r="I40" s="140">
        <v>1874</v>
      </c>
      <c r="J40" s="115">
        <v>315</v>
      </c>
      <c r="K40" s="116">
        <v>16.808964781216648</v>
      </c>
    </row>
    <row r="41" spans="1:11" ht="14.1" customHeight="1" x14ac:dyDescent="0.2">
      <c r="A41" s="306"/>
      <c r="B41" s="307" t="s">
        <v>261</v>
      </c>
      <c r="C41" s="308"/>
      <c r="D41" s="113">
        <v>5.8948885894261807</v>
      </c>
      <c r="E41" s="115">
        <v>1881</v>
      </c>
      <c r="F41" s="114">
        <v>1945</v>
      </c>
      <c r="G41" s="114">
        <v>1719</v>
      </c>
      <c r="H41" s="114">
        <v>1756</v>
      </c>
      <c r="I41" s="140">
        <v>1739</v>
      </c>
      <c r="J41" s="115">
        <v>142</v>
      </c>
      <c r="K41" s="116">
        <v>8.1656124209315699</v>
      </c>
    </row>
    <row r="42" spans="1:11" ht="14.1" customHeight="1" x14ac:dyDescent="0.2">
      <c r="A42" s="306">
        <v>52</v>
      </c>
      <c r="B42" s="307" t="s">
        <v>262</v>
      </c>
      <c r="C42" s="308"/>
      <c r="D42" s="113">
        <v>2.9114043059951737</v>
      </c>
      <c r="E42" s="115">
        <v>929</v>
      </c>
      <c r="F42" s="114">
        <v>920</v>
      </c>
      <c r="G42" s="114">
        <v>935</v>
      </c>
      <c r="H42" s="114">
        <v>908</v>
      </c>
      <c r="I42" s="140">
        <v>900</v>
      </c>
      <c r="J42" s="115">
        <v>29</v>
      </c>
      <c r="K42" s="116">
        <v>3.2222222222222223</v>
      </c>
    </row>
    <row r="43" spans="1:11" ht="14.1" customHeight="1" x14ac:dyDescent="0.2">
      <c r="A43" s="306" t="s">
        <v>263</v>
      </c>
      <c r="B43" s="307" t="s">
        <v>264</v>
      </c>
      <c r="C43" s="308"/>
      <c r="D43" s="113">
        <v>2.4131122880691969</v>
      </c>
      <c r="E43" s="115">
        <v>770</v>
      </c>
      <c r="F43" s="114">
        <v>765</v>
      </c>
      <c r="G43" s="114">
        <v>771</v>
      </c>
      <c r="H43" s="114">
        <v>745</v>
      </c>
      <c r="I43" s="140">
        <v>737</v>
      </c>
      <c r="J43" s="115">
        <v>33</v>
      </c>
      <c r="K43" s="116">
        <v>4.4776119402985071</v>
      </c>
    </row>
    <row r="44" spans="1:11" ht="14.1" customHeight="1" x14ac:dyDescent="0.2">
      <c r="A44" s="306">
        <v>53</v>
      </c>
      <c r="B44" s="307" t="s">
        <v>265</v>
      </c>
      <c r="C44" s="308"/>
      <c r="D44" s="113">
        <v>0.61738067629822302</v>
      </c>
      <c r="E44" s="115">
        <v>197</v>
      </c>
      <c r="F44" s="114">
        <v>196</v>
      </c>
      <c r="G44" s="114">
        <v>191</v>
      </c>
      <c r="H44" s="114">
        <v>192</v>
      </c>
      <c r="I44" s="140">
        <v>184</v>
      </c>
      <c r="J44" s="115">
        <v>13</v>
      </c>
      <c r="K44" s="116">
        <v>7.0652173913043477</v>
      </c>
    </row>
    <row r="45" spans="1:11" ht="14.1" customHeight="1" x14ac:dyDescent="0.2">
      <c r="A45" s="306" t="s">
        <v>266</v>
      </c>
      <c r="B45" s="307" t="s">
        <v>267</v>
      </c>
      <c r="C45" s="308"/>
      <c r="D45" s="113">
        <v>0.56097025917452759</v>
      </c>
      <c r="E45" s="115">
        <v>179</v>
      </c>
      <c r="F45" s="114">
        <v>178</v>
      </c>
      <c r="G45" s="114">
        <v>174</v>
      </c>
      <c r="H45" s="114">
        <v>178</v>
      </c>
      <c r="I45" s="140">
        <v>170</v>
      </c>
      <c r="J45" s="115">
        <v>9</v>
      </c>
      <c r="K45" s="116">
        <v>5.2941176470588234</v>
      </c>
    </row>
    <row r="46" spans="1:11" ht="14.1" customHeight="1" x14ac:dyDescent="0.2">
      <c r="A46" s="306">
        <v>54</v>
      </c>
      <c r="B46" s="307" t="s">
        <v>268</v>
      </c>
      <c r="C46" s="308"/>
      <c r="D46" s="113">
        <v>2.5259331223165877</v>
      </c>
      <c r="E46" s="115">
        <v>806</v>
      </c>
      <c r="F46" s="114">
        <v>807</v>
      </c>
      <c r="G46" s="114">
        <v>816</v>
      </c>
      <c r="H46" s="114">
        <v>813</v>
      </c>
      <c r="I46" s="140">
        <v>794</v>
      </c>
      <c r="J46" s="115">
        <v>12</v>
      </c>
      <c r="K46" s="116">
        <v>1.5113350125944585</v>
      </c>
    </row>
    <row r="47" spans="1:11" ht="14.1" customHeight="1" x14ac:dyDescent="0.2">
      <c r="A47" s="306">
        <v>61</v>
      </c>
      <c r="B47" s="307" t="s">
        <v>269</v>
      </c>
      <c r="C47" s="308"/>
      <c r="D47" s="113">
        <v>2.996019931680717</v>
      </c>
      <c r="E47" s="115">
        <v>956</v>
      </c>
      <c r="F47" s="114">
        <v>961</v>
      </c>
      <c r="G47" s="114">
        <v>967</v>
      </c>
      <c r="H47" s="114">
        <v>967</v>
      </c>
      <c r="I47" s="140">
        <v>976</v>
      </c>
      <c r="J47" s="115">
        <v>-20</v>
      </c>
      <c r="K47" s="116">
        <v>-2.0491803278688523</v>
      </c>
    </row>
    <row r="48" spans="1:11" ht="14.1" customHeight="1" x14ac:dyDescent="0.2">
      <c r="A48" s="306">
        <v>62</v>
      </c>
      <c r="B48" s="307" t="s">
        <v>270</v>
      </c>
      <c r="C48" s="308"/>
      <c r="D48" s="113">
        <v>6.6125544517220849</v>
      </c>
      <c r="E48" s="115">
        <v>2110</v>
      </c>
      <c r="F48" s="114">
        <v>2104</v>
      </c>
      <c r="G48" s="114">
        <v>2083</v>
      </c>
      <c r="H48" s="114">
        <v>2123</v>
      </c>
      <c r="I48" s="140">
        <v>2148</v>
      </c>
      <c r="J48" s="115">
        <v>-38</v>
      </c>
      <c r="K48" s="116">
        <v>-1.7690875232774674</v>
      </c>
    </row>
    <row r="49" spans="1:11" ht="14.1" customHeight="1" x14ac:dyDescent="0.2">
      <c r="A49" s="306">
        <v>63</v>
      </c>
      <c r="B49" s="307" t="s">
        <v>271</v>
      </c>
      <c r="C49" s="308"/>
      <c r="D49" s="113">
        <v>3.2341972484252093</v>
      </c>
      <c r="E49" s="115">
        <v>1032</v>
      </c>
      <c r="F49" s="114">
        <v>1051</v>
      </c>
      <c r="G49" s="114">
        <v>1143</v>
      </c>
      <c r="H49" s="114">
        <v>1124</v>
      </c>
      <c r="I49" s="140">
        <v>1064</v>
      </c>
      <c r="J49" s="115">
        <v>-32</v>
      </c>
      <c r="K49" s="116">
        <v>-3.007518796992481</v>
      </c>
    </row>
    <row r="50" spans="1:11" ht="14.1" customHeight="1" x14ac:dyDescent="0.2">
      <c r="A50" s="306" t="s">
        <v>272</v>
      </c>
      <c r="B50" s="307" t="s">
        <v>273</v>
      </c>
      <c r="C50" s="308"/>
      <c r="D50" s="113">
        <v>1.0843335735999249</v>
      </c>
      <c r="E50" s="115">
        <v>346</v>
      </c>
      <c r="F50" s="114">
        <v>365</v>
      </c>
      <c r="G50" s="114">
        <v>393</v>
      </c>
      <c r="H50" s="114">
        <v>381</v>
      </c>
      <c r="I50" s="140">
        <v>383</v>
      </c>
      <c r="J50" s="115">
        <v>-37</v>
      </c>
      <c r="K50" s="116">
        <v>-9.6605744125326378</v>
      </c>
    </row>
    <row r="51" spans="1:11" ht="14.1" customHeight="1" x14ac:dyDescent="0.2">
      <c r="A51" s="306" t="s">
        <v>274</v>
      </c>
      <c r="B51" s="307" t="s">
        <v>275</v>
      </c>
      <c r="C51" s="308"/>
      <c r="D51" s="113">
        <v>1.8709455012692344</v>
      </c>
      <c r="E51" s="115">
        <v>597</v>
      </c>
      <c r="F51" s="114">
        <v>598</v>
      </c>
      <c r="G51" s="114">
        <v>662</v>
      </c>
      <c r="H51" s="114">
        <v>662</v>
      </c>
      <c r="I51" s="140">
        <v>601</v>
      </c>
      <c r="J51" s="115">
        <v>-4</v>
      </c>
      <c r="K51" s="116">
        <v>-0.66555740432612309</v>
      </c>
    </row>
    <row r="52" spans="1:11" ht="14.1" customHeight="1" x14ac:dyDescent="0.2">
      <c r="A52" s="306">
        <v>71</v>
      </c>
      <c r="B52" s="307" t="s">
        <v>276</v>
      </c>
      <c r="C52" s="308"/>
      <c r="D52" s="113">
        <v>9.373530978720737</v>
      </c>
      <c r="E52" s="115">
        <v>2991</v>
      </c>
      <c r="F52" s="114">
        <v>2968</v>
      </c>
      <c r="G52" s="114">
        <v>2958</v>
      </c>
      <c r="H52" s="114">
        <v>2910</v>
      </c>
      <c r="I52" s="140">
        <v>2903</v>
      </c>
      <c r="J52" s="115">
        <v>88</v>
      </c>
      <c r="K52" s="116">
        <v>3.0313468825353085</v>
      </c>
    </row>
    <row r="53" spans="1:11" ht="14.1" customHeight="1" x14ac:dyDescent="0.2">
      <c r="A53" s="306" t="s">
        <v>277</v>
      </c>
      <c r="B53" s="307" t="s">
        <v>278</v>
      </c>
      <c r="C53" s="308"/>
      <c r="D53" s="113">
        <v>2.7860478234980728</v>
      </c>
      <c r="E53" s="115">
        <v>889</v>
      </c>
      <c r="F53" s="114">
        <v>894</v>
      </c>
      <c r="G53" s="114">
        <v>880</v>
      </c>
      <c r="H53" s="114">
        <v>860</v>
      </c>
      <c r="I53" s="140">
        <v>852</v>
      </c>
      <c r="J53" s="115">
        <v>37</v>
      </c>
      <c r="K53" s="116">
        <v>4.342723004694836</v>
      </c>
    </row>
    <row r="54" spans="1:11" ht="14.1" customHeight="1" x14ac:dyDescent="0.2">
      <c r="A54" s="306" t="s">
        <v>279</v>
      </c>
      <c r="B54" s="307" t="s">
        <v>280</v>
      </c>
      <c r="C54" s="308"/>
      <c r="D54" s="113">
        <v>5.4592748127487543</v>
      </c>
      <c r="E54" s="115">
        <v>1742</v>
      </c>
      <c r="F54" s="114">
        <v>1712</v>
      </c>
      <c r="G54" s="114">
        <v>1720</v>
      </c>
      <c r="H54" s="114">
        <v>1681</v>
      </c>
      <c r="I54" s="140">
        <v>1679</v>
      </c>
      <c r="J54" s="115">
        <v>63</v>
      </c>
      <c r="K54" s="116">
        <v>3.7522334723049435</v>
      </c>
    </row>
    <row r="55" spans="1:11" ht="14.1" customHeight="1" x14ac:dyDescent="0.2">
      <c r="A55" s="306">
        <v>72</v>
      </c>
      <c r="B55" s="307" t="s">
        <v>281</v>
      </c>
      <c r="C55" s="308"/>
      <c r="D55" s="113">
        <v>2.7985834717477829</v>
      </c>
      <c r="E55" s="115">
        <v>893</v>
      </c>
      <c r="F55" s="114">
        <v>909</v>
      </c>
      <c r="G55" s="114">
        <v>906</v>
      </c>
      <c r="H55" s="114">
        <v>897</v>
      </c>
      <c r="I55" s="140">
        <v>897</v>
      </c>
      <c r="J55" s="115">
        <v>-4</v>
      </c>
      <c r="K55" s="116">
        <v>-0.44593088071348941</v>
      </c>
    </row>
    <row r="56" spans="1:11" ht="14.1" customHeight="1" x14ac:dyDescent="0.2">
      <c r="A56" s="306" t="s">
        <v>282</v>
      </c>
      <c r="B56" s="307" t="s">
        <v>283</v>
      </c>
      <c r="C56" s="308"/>
      <c r="D56" s="113">
        <v>1.2190917922843085</v>
      </c>
      <c r="E56" s="115">
        <v>389</v>
      </c>
      <c r="F56" s="114">
        <v>401</v>
      </c>
      <c r="G56" s="114">
        <v>400</v>
      </c>
      <c r="H56" s="114">
        <v>398</v>
      </c>
      <c r="I56" s="140">
        <v>388</v>
      </c>
      <c r="J56" s="115">
        <v>1</v>
      </c>
      <c r="K56" s="116">
        <v>0.25773195876288657</v>
      </c>
    </row>
    <row r="57" spans="1:11" ht="14.1" customHeight="1" x14ac:dyDescent="0.2">
      <c r="A57" s="306" t="s">
        <v>284</v>
      </c>
      <c r="B57" s="307" t="s">
        <v>285</v>
      </c>
      <c r="C57" s="308"/>
      <c r="D57" s="113">
        <v>1.1376100786611927</v>
      </c>
      <c r="E57" s="115">
        <v>363</v>
      </c>
      <c r="F57" s="114">
        <v>360</v>
      </c>
      <c r="G57" s="114">
        <v>359</v>
      </c>
      <c r="H57" s="114">
        <v>353</v>
      </c>
      <c r="I57" s="140">
        <v>358</v>
      </c>
      <c r="J57" s="115">
        <v>5</v>
      </c>
      <c r="K57" s="116">
        <v>1.3966480446927374</v>
      </c>
    </row>
    <row r="58" spans="1:11" ht="14.1" customHeight="1" x14ac:dyDescent="0.2">
      <c r="A58" s="306">
        <v>73</v>
      </c>
      <c r="B58" s="307" t="s">
        <v>286</v>
      </c>
      <c r="C58" s="308"/>
      <c r="D58" s="113">
        <v>2.0057037199536181</v>
      </c>
      <c r="E58" s="115">
        <v>640</v>
      </c>
      <c r="F58" s="114">
        <v>642</v>
      </c>
      <c r="G58" s="114">
        <v>642</v>
      </c>
      <c r="H58" s="114">
        <v>624</v>
      </c>
      <c r="I58" s="140">
        <v>624</v>
      </c>
      <c r="J58" s="115">
        <v>16</v>
      </c>
      <c r="K58" s="116">
        <v>2.5641025641025643</v>
      </c>
    </row>
    <row r="59" spans="1:11" ht="14.1" customHeight="1" x14ac:dyDescent="0.2">
      <c r="A59" s="306" t="s">
        <v>287</v>
      </c>
      <c r="B59" s="307" t="s">
        <v>288</v>
      </c>
      <c r="C59" s="308"/>
      <c r="D59" s="113">
        <v>1.7988655238334013</v>
      </c>
      <c r="E59" s="115">
        <v>574</v>
      </c>
      <c r="F59" s="114">
        <v>573</v>
      </c>
      <c r="G59" s="114">
        <v>574</v>
      </c>
      <c r="H59" s="114">
        <v>556</v>
      </c>
      <c r="I59" s="140">
        <v>554</v>
      </c>
      <c r="J59" s="115">
        <v>20</v>
      </c>
      <c r="K59" s="116">
        <v>3.6101083032490973</v>
      </c>
    </row>
    <row r="60" spans="1:11" ht="14.1" customHeight="1" x14ac:dyDescent="0.2">
      <c r="A60" s="306">
        <v>81</v>
      </c>
      <c r="B60" s="307" t="s">
        <v>289</v>
      </c>
      <c r="C60" s="308"/>
      <c r="D60" s="113">
        <v>10.081795104829359</v>
      </c>
      <c r="E60" s="115">
        <v>3217</v>
      </c>
      <c r="F60" s="114">
        <v>3211</v>
      </c>
      <c r="G60" s="114">
        <v>3162</v>
      </c>
      <c r="H60" s="114">
        <v>3133</v>
      </c>
      <c r="I60" s="140">
        <v>3146</v>
      </c>
      <c r="J60" s="115">
        <v>71</v>
      </c>
      <c r="K60" s="116">
        <v>2.2568340750158931</v>
      </c>
    </row>
    <row r="61" spans="1:11" ht="14.1" customHeight="1" x14ac:dyDescent="0.2">
      <c r="A61" s="306" t="s">
        <v>290</v>
      </c>
      <c r="B61" s="307" t="s">
        <v>291</v>
      </c>
      <c r="C61" s="308"/>
      <c r="D61" s="113">
        <v>1.9586950390172051</v>
      </c>
      <c r="E61" s="115">
        <v>625</v>
      </c>
      <c r="F61" s="114">
        <v>624</v>
      </c>
      <c r="G61" s="114">
        <v>619</v>
      </c>
      <c r="H61" s="114">
        <v>606</v>
      </c>
      <c r="I61" s="140">
        <v>622</v>
      </c>
      <c r="J61" s="115">
        <v>3</v>
      </c>
      <c r="K61" s="116">
        <v>0.48231511254019294</v>
      </c>
    </row>
    <row r="62" spans="1:11" ht="14.1" customHeight="1" x14ac:dyDescent="0.2">
      <c r="A62" s="306" t="s">
        <v>292</v>
      </c>
      <c r="B62" s="307" t="s">
        <v>293</v>
      </c>
      <c r="C62" s="308"/>
      <c r="D62" s="113">
        <v>4.7040020057037202</v>
      </c>
      <c r="E62" s="115">
        <v>1501</v>
      </c>
      <c r="F62" s="114">
        <v>1497</v>
      </c>
      <c r="G62" s="114">
        <v>1467</v>
      </c>
      <c r="H62" s="114">
        <v>1449</v>
      </c>
      <c r="I62" s="140">
        <v>1445</v>
      </c>
      <c r="J62" s="115">
        <v>56</v>
      </c>
      <c r="K62" s="116">
        <v>3.875432525951557</v>
      </c>
    </row>
    <row r="63" spans="1:11" ht="14.1" customHeight="1" x14ac:dyDescent="0.2">
      <c r="A63" s="306"/>
      <c r="B63" s="307" t="s">
        <v>294</v>
      </c>
      <c r="C63" s="308"/>
      <c r="D63" s="113">
        <v>4.4470212165846625</v>
      </c>
      <c r="E63" s="115">
        <v>1419</v>
      </c>
      <c r="F63" s="114">
        <v>1414</v>
      </c>
      <c r="G63" s="114">
        <v>1386</v>
      </c>
      <c r="H63" s="114">
        <v>1370</v>
      </c>
      <c r="I63" s="140">
        <v>1366</v>
      </c>
      <c r="J63" s="115">
        <v>53</v>
      </c>
      <c r="K63" s="116">
        <v>3.8799414348462666</v>
      </c>
    </row>
    <row r="64" spans="1:11" ht="14.1" customHeight="1" x14ac:dyDescent="0.2">
      <c r="A64" s="306" t="s">
        <v>295</v>
      </c>
      <c r="B64" s="307" t="s">
        <v>296</v>
      </c>
      <c r="C64" s="308"/>
      <c r="D64" s="113">
        <v>0.91510232222883825</v>
      </c>
      <c r="E64" s="115">
        <v>292</v>
      </c>
      <c r="F64" s="114">
        <v>294</v>
      </c>
      <c r="G64" s="114">
        <v>296</v>
      </c>
      <c r="H64" s="114">
        <v>296</v>
      </c>
      <c r="I64" s="140">
        <v>295</v>
      </c>
      <c r="J64" s="115">
        <v>-3</v>
      </c>
      <c r="K64" s="116">
        <v>-1.0169491525423728</v>
      </c>
    </row>
    <row r="65" spans="1:11" ht="14.1" customHeight="1" x14ac:dyDescent="0.2">
      <c r="A65" s="306" t="s">
        <v>297</v>
      </c>
      <c r="B65" s="307" t="s">
        <v>298</v>
      </c>
      <c r="C65" s="308"/>
      <c r="D65" s="113">
        <v>1.3601178350935472</v>
      </c>
      <c r="E65" s="115">
        <v>434</v>
      </c>
      <c r="F65" s="114">
        <v>431</v>
      </c>
      <c r="G65" s="114">
        <v>420</v>
      </c>
      <c r="H65" s="114">
        <v>420</v>
      </c>
      <c r="I65" s="140">
        <v>420</v>
      </c>
      <c r="J65" s="115">
        <v>14</v>
      </c>
      <c r="K65" s="116">
        <v>3.3333333333333335</v>
      </c>
    </row>
    <row r="66" spans="1:11" ht="14.1" customHeight="1" x14ac:dyDescent="0.2">
      <c r="A66" s="306">
        <v>82</v>
      </c>
      <c r="B66" s="307" t="s">
        <v>299</v>
      </c>
      <c r="C66" s="308"/>
      <c r="D66" s="113">
        <v>2.516531386129305</v>
      </c>
      <c r="E66" s="115">
        <v>803</v>
      </c>
      <c r="F66" s="114">
        <v>814</v>
      </c>
      <c r="G66" s="114">
        <v>816</v>
      </c>
      <c r="H66" s="114">
        <v>782</v>
      </c>
      <c r="I66" s="140">
        <v>791</v>
      </c>
      <c r="J66" s="115">
        <v>12</v>
      </c>
      <c r="K66" s="116">
        <v>1.5170670037926675</v>
      </c>
    </row>
    <row r="67" spans="1:11" ht="14.1" customHeight="1" x14ac:dyDescent="0.2">
      <c r="A67" s="306" t="s">
        <v>300</v>
      </c>
      <c r="B67" s="307" t="s">
        <v>301</v>
      </c>
      <c r="C67" s="308"/>
      <c r="D67" s="113">
        <v>1.8615437650819517</v>
      </c>
      <c r="E67" s="115">
        <v>594</v>
      </c>
      <c r="F67" s="114">
        <v>604</v>
      </c>
      <c r="G67" s="114">
        <v>604</v>
      </c>
      <c r="H67" s="114">
        <v>574</v>
      </c>
      <c r="I67" s="140">
        <v>580</v>
      </c>
      <c r="J67" s="115">
        <v>14</v>
      </c>
      <c r="K67" s="116">
        <v>2.4137931034482758</v>
      </c>
    </row>
    <row r="68" spans="1:11" ht="14.1" customHeight="1" x14ac:dyDescent="0.2">
      <c r="A68" s="306" t="s">
        <v>302</v>
      </c>
      <c r="B68" s="307" t="s">
        <v>303</v>
      </c>
      <c r="C68" s="308"/>
      <c r="D68" s="113">
        <v>0.41681030430286126</v>
      </c>
      <c r="E68" s="115">
        <v>133</v>
      </c>
      <c r="F68" s="114">
        <v>133</v>
      </c>
      <c r="G68" s="114">
        <v>134</v>
      </c>
      <c r="H68" s="114">
        <v>133</v>
      </c>
      <c r="I68" s="140">
        <v>133</v>
      </c>
      <c r="J68" s="115">
        <v>0</v>
      </c>
      <c r="K68" s="116">
        <v>0</v>
      </c>
    </row>
    <row r="69" spans="1:11" ht="14.1" customHeight="1" x14ac:dyDescent="0.2">
      <c r="A69" s="306">
        <v>83</v>
      </c>
      <c r="B69" s="307" t="s">
        <v>304</v>
      </c>
      <c r="C69" s="308"/>
      <c r="D69" s="113">
        <v>7.7031558494468646</v>
      </c>
      <c r="E69" s="115">
        <v>2458</v>
      </c>
      <c r="F69" s="114">
        <v>2410</v>
      </c>
      <c r="G69" s="114">
        <v>2426</v>
      </c>
      <c r="H69" s="114">
        <v>2386</v>
      </c>
      <c r="I69" s="140">
        <v>2379</v>
      </c>
      <c r="J69" s="115">
        <v>79</v>
      </c>
      <c r="K69" s="116">
        <v>3.3207229928541402</v>
      </c>
    </row>
    <row r="70" spans="1:11" ht="14.1" customHeight="1" x14ac:dyDescent="0.2">
      <c r="A70" s="306" t="s">
        <v>305</v>
      </c>
      <c r="B70" s="307" t="s">
        <v>306</v>
      </c>
      <c r="C70" s="308"/>
      <c r="D70" s="113">
        <v>6.6877683412203455</v>
      </c>
      <c r="E70" s="115">
        <v>2134</v>
      </c>
      <c r="F70" s="114">
        <v>2094</v>
      </c>
      <c r="G70" s="114">
        <v>2102</v>
      </c>
      <c r="H70" s="114">
        <v>2072</v>
      </c>
      <c r="I70" s="140">
        <v>2074</v>
      </c>
      <c r="J70" s="115">
        <v>60</v>
      </c>
      <c r="K70" s="116">
        <v>2.892960462873674</v>
      </c>
    </row>
    <row r="71" spans="1:11" ht="14.1" customHeight="1" x14ac:dyDescent="0.2">
      <c r="A71" s="306"/>
      <c r="B71" s="307" t="s">
        <v>307</v>
      </c>
      <c r="C71" s="308"/>
      <c r="D71" s="113">
        <v>3.9926039675326712</v>
      </c>
      <c r="E71" s="115">
        <v>1274</v>
      </c>
      <c r="F71" s="114">
        <v>1246</v>
      </c>
      <c r="G71" s="114">
        <v>1252</v>
      </c>
      <c r="H71" s="114">
        <v>1227</v>
      </c>
      <c r="I71" s="140">
        <v>1236</v>
      </c>
      <c r="J71" s="115">
        <v>38</v>
      </c>
      <c r="K71" s="116">
        <v>3.0744336569579289</v>
      </c>
    </row>
    <row r="72" spans="1:11" ht="14.1" customHeight="1" x14ac:dyDescent="0.2">
      <c r="A72" s="306">
        <v>84</v>
      </c>
      <c r="B72" s="307" t="s">
        <v>308</v>
      </c>
      <c r="C72" s="308"/>
      <c r="D72" s="113">
        <v>0.9589770911028237</v>
      </c>
      <c r="E72" s="115">
        <v>306</v>
      </c>
      <c r="F72" s="114">
        <v>288</v>
      </c>
      <c r="G72" s="114">
        <v>282</v>
      </c>
      <c r="H72" s="114">
        <v>281</v>
      </c>
      <c r="I72" s="140">
        <v>295</v>
      </c>
      <c r="J72" s="115">
        <v>11</v>
      </c>
      <c r="K72" s="116">
        <v>3.7288135593220337</v>
      </c>
    </row>
    <row r="73" spans="1:11" ht="14.1" customHeight="1" x14ac:dyDescent="0.2">
      <c r="A73" s="306" t="s">
        <v>309</v>
      </c>
      <c r="B73" s="307" t="s">
        <v>310</v>
      </c>
      <c r="C73" s="308"/>
      <c r="D73" s="113">
        <v>0.45755116111441912</v>
      </c>
      <c r="E73" s="115">
        <v>146</v>
      </c>
      <c r="F73" s="114">
        <v>137</v>
      </c>
      <c r="G73" s="114">
        <v>126</v>
      </c>
      <c r="H73" s="114">
        <v>131</v>
      </c>
      <c r="I73" s="140">
        <v>148</v>
      </c>
      <c r="J73" s="115">
        <v>-2</v>
      </c>
      <c r="K73" s="116">
        <v>-1.3513513513513513</v>
      </c>
    </row>
    <row r="74" spans="1:11" ht="14.1" customHeight="1" x14ac:dyDescent="0.2">
      <c r="A74" s="306" t="s">
        <v>311</v>
      </c>
      <c r="B74" s="307" t="s">
        <v>312</v>
      </c>
      <c r="C74" s="308"/>
      <c r="D74" s="113">
        <v>7.2079977435833151E-2</v>
      </c>
      <c r="E74" s="115">
        <v>23</v>
      </c>
      <c r="F74" s="114">
        <v>20</v>
      </c>
      <c r="G74" s="114">
        <v>19</v>
      </c>
      <c r="H74" s="114">
        <v>19</v>
      </c>
      <c r="I74" s="140">
        <v>21</v>
      </c>
      <c r="J74" s="115">
        <v>2</v>
      </c>
      <c r="K74" s="116">
        <v>9.5238095238095237</v>
      </c>
    </row>
    <row r="75" spans="1:11" ht="14.1" customHeight="1" x14ac:dyDescent="0.2">
      <c r="A75" s="306" t="s">
        <v>313</v>
      </c>
      <c r="B75" s="307" t="s">
        <v>314</v>
      </c>
      <c r="C75" s="308"/>
      <c r="D75" s="113">
        <v>0.10655301012253596</v>
      </c>
      <c r="E75" s="115">
        <v>34</v>
      </c>
      <c r="F75" s="114">
        <v>31</v>
      </c>
      <c r="G75" s="114">
        <v>28</v>
      </c>
      <c r="H75" s="114">
        <v>27</v>
      </c>
      <c r="I75" s="140">
        <v>30</v>
      </c>
      <c r="J75" s="115">
        <v>4</v>
      </c>
      <c r="K75" s="116">
        <v>13.333333333333334</v>
      </c>
    </row>
    <row r="76" spans="1:11" ht="14.1" customHeight="1" x14ac:dyDescent="0.2">
      <c r="A76" s="306">
        <v>91</v>
      </c>
      <c r="B76" s="307" t="s">
        <v>315</v>
      </c>
      <c r="C76" s="308"/>
      <c r="D76" s="113">
        <v>0.24131122880691969</v>
      </c>
      <c r="E76" s="115">
        <v>77</v>
      </c>
      <c r="F76" s="114">
        <v>72</v>
      </c>
      <c r="G76" s="114">
        <v>71</v>
      </c>
      <c r="H76" s="114">
        <v>67</v>
      </c>
      <c r="I76" s="140">
        <v>67</v>
      </c>
      <c r="J76" s="115">
        <v>10</v>
      </c>
      <c r="K76" s="116">
        <v>14.925373134328359</v>
      </c>
    </row>
    <row r="77" spans="1:11" ht="14.1" customHeight="1" x14ac:dyDescent="0.2">
      <c r="A77" s="306">
        <v>92</v>
      </c>
      <c r="B77" s="307" t="s">
        <v>316</v>
      </c>
      <c r="C77" s="308"/>
      <c r="D77" s="113">
        <v>0.99971794791438151</v>
      </c>
      <c r="E77" s="115">
        <v>319</v>
      </c>
      <c r="F77" s="114">
        <v>325</v>
      </c>
      <c r="G77" s="114">
        <v>327</v>
      </c>
      <c r="H77" s="114">
        <v>343</v>
      </c>
      <c r="I77" s="140">
        <v>347</v>
      </c>
      <c r="J77" s="115">
        <v>-28</v>
      </c>
      <c r="K77" s="116">
        <v>-8.0691642651296824</v>
      </c>
    </row>
    <row r="78" spans="1:11" ht="14.1" customHeight="1" x14ac:dyDescent="0.2">
      <c r="A78" s="306">
        <v>93</v>
      </c>
      <c r="B78" s="307" t="s">
        <v>317</v>
      </c>
      <c r="C78" s="308"/>
      <c r="D78" s="113">
        <v>0.23190949261963709</v>
      </c>
      <c r="E78" s="115">
        <v>74</v>
      </c>
      <c r="F78" s="114">
        <v>74</v>
      </c>
      <c r="G78" s="114">
        <v>77</v>
      </c>
      <c r="H78" s="114">
        <v>75</v>
      </c>
      <c r="I78" s="140">
        <v>72</v>
      </c>
      <c r="J78" s="115">
        <v>2</v>
      </c>
      <c r="K78" s="116">
        <v>2.7777777777777777</v>
      </c>
    </row>
    <row r="79" spans="1:11" ht="14.1" customHeight="1" x14ac:dyDescent="0.2">
      <c r="A79" s="306">
        <v>94</v>
      </c>
      <c r="B79" s="307" t="s">
        <v>318</v>
      </c>
      <c r="C79" s="308"/>
      <c r="D79" s="113">
        <v>7.5213889498260675E-2</v>
      </c>
      <c r="E79" s="115">
        <v>24</v>
      </c>
      <c r="F79" s="114">
        <v>19</v>
      </c>
      <c r="G79" s="114">
        <v>24</v>
      </c>
      <c r="H79" s="114">
        <v>21</v>
      </c>
      <c r="I79" s="140">
        <v>20</v>
      </c>
      <c r="J79" s="115">
        <v>4</v>
      </c>
      <c r="K79" s="116">
        <v>20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9322</v>
      </c>
      <c r="E12" s="114">
        <v>9705</v>
      </c>
      <c r="F12" s="114">
        <v>10009</v>
      </c>
      <c r="G12" s="114">
        <v>9867</v>
      </c>
      <c r="H12" s="140">
        <v>9449</v>
      </c>
      <c r="I12" s="115">
        <v>-127</v>
      </c>
      <c r="J12" s="116">
        <v>-1.3440575722298655</v>
      </c>
      <c r="K12"/>
      <c r="L12"/>
      <c r="M12"/>
      <c r="N12"/>
      <c r="O12"/>
      <c r="P12"/>
    </row>
    <row r="13" spans="1:16" s="110" customFormat="1" ht="14.45" customHeight="1" x14ac:dyDescent="0.2">
      <c r="A13" s="120" t="s">
        <v>105</v>
      </c>
      <c r="B13" s="119" t="s">
        <v>106</v>
      </c>
      <c r="C13" s="113">
        <v>38.532503754559109</v>
      </c>
      <c r="D13" s="115">
        <v>3592</v>
      </c>
      <c r="E13" s="114">
        <v>3645</v>
      </c>
      <c r="F13" s="114">
        <v>3717</v>
      </c>
      <c r="G13" s="114">
        <v>3659</v>
      </c>
      <c r="H13" s="140">
        <v>3482</v>
      </c>
      <c r="I13" s="115">
        <v>110</v>
      </c>
      <c r="J13" s="116">
        <v>3.1591039632395175</v>
      </c>
      <c r="K13"/>
      <c r="L13"/>
      <c r="M13"/>
      <c r="N13"/>
      <c r="O13"/>
      <c r="P13"/>
    </row>
    <row r="14" spans="1:16" s="110" customFormat="1" ht="14.45" customHeight="1" x14ac:dyDescent="0.2">
      <c r="A14" s="120"/>
      <c r="B14" s="119" t="s">
        <v>107</v>
      </c>
      <c r="C14" s="113">
        <v>61.467496245440891</v>
      </c>
      <c r="D14" s="115">
        <v>5730</v>
      </c>
      <c r="E14" s="114">
        <v>6060</v>
      </c>
      <c r="F14" s="114">
        <v>6292</v>
      </c>
      <c r="G14" s="114">
        <v>6208</v>
      </c>
      <c r="H14" s="140">
        <v>5967</v>
      </c>
      <c r="I14" s="115">
        <v>-237</v>
      </c>
      <c r="J14" s="116">
        <v>-3.9718451483157367</v>
      </c>
      <c r="K14"/>
      <c r="L14"/>
      <c r="M14"/>
      <c r="N14"/>
      <c r="O14"/>
      <c r="P14"/>
    </row>
    <row r="15" spans="1:16" s="110" customFormat="1" ht="14.45" customHeight="1" x14ac:dyDescent="0.2">
      <c r="A15" s="118" t="s">
        <v>105</v>
      </c>
      <c r="B15" s="121" t="s">
        <v>108</v>
      </c>
      <c r="C15" s="113">
        <v>14.932417936065223</v>
      </c>
      <c r="D15" s="115">
        <v>1392</v>
      </c>
      <c r="E15" s="114">
        <v>1516</v>
      </c>
      <c r="F15" s="114">
        <v>1601</v>
      </c>
      <c r="G15" s="114">
        <v>1619</v>
      </c>
      <c r="H15" s="140">
        <v>1428</v>
      </c>
      <c r="I15" s="115">
        <v>-36</v>
      </c>
      <c r="J15" s="116">
        <v>-2.5210084033613445</v>
      </c>
      <c r="K15"/>
      <c r="L15"/>
      <c r="M15"/>
      <c r="N15"/>
      <c r="O15"/>
      <c r="P15"/>
    </row>
    <row r="16" spans="1:16" s="110" customFormat="1" ht="14.45" customHeight="1" x14ac:dyDescent="0.2">
      <c r="A16" s="118"/>
      <c r="B16" s="121" t="s">
        <v>109</v>
      </c>
      <c r="C16" s="113">
        <v>45.805621111349495</v>
      </c>
      <c r="D16" s="115">
        <v>4270</v>
      </c>
      <c r="E16" s="114">
        <v>4495</v>
      </c>
      <c r="F16" s="114">
        <v>4625</v>
      </c>
      <c r="G16" s="114">
        <v>4544</v>
      </c>
      <c r="H16" s="140">
        <v>4422</v>
      </c>
      <c r="I16" s="115">
        <v>-152</v>
      </c>
      <c r="J16" s="116">
        <v>-3.4373586612392582</v>
      </c>
      <c r="K16"/>
      <c r="L16"/>
      <c r="M16"/>
      <c r="N16"/>
      <c r="O16"/>
      <c r="P16"/>
    </row>
    <row r="17" spans="1:16" s="110" customFormat="1" ht="14.45" customHeight="1" x14ac:dyDescent="0.2">
      <c r="A17" s="118"/>
      <c r="B17" s="121" t="s">
        <v>110</v>
      </c>
      <c r="C17" s="113">
        <v>20.124436816133876</v>
      </c>
      <c r="D17" s="115">
        <v>1876</v>
      </c>
      <c r="E17" s="114">
        <v>1895</v>
      </c>
      <c r="F17" s="114">
        <v>1949</v>
      </c>
      <c r="G17" s="114">
        <v>1892</v>
      </c>
      <c r="H17" s="140">
        <v>1827</v>
      </c>
      <c r="I17" s="115">
        <v>49</v>
      </c>
      <c r="J17" s="116">
        <v>2.6819923371647509</v>
      </c>
      <c r="K17"/>
      <c r="L17"/>
      <c r="M17"/>
      <c r="N17"/>
      <c r="O17"/>
      <c r="P17"/>
    </row>
    <row r="18" spans="1:16" s="110" customFormat="1" ht="14.45" customHeight="1" x14ac:dyDescent="0.2">
      <c r="A18" s="120"/>
      <c r="B18" s="121" t="s">
        <v>111</v>
      </c>
      <c r="C18" s="113">
        <v>19.137524136451404</v>
      </c>
      <c r="D18" s="115">
        <v>1784</v>
      </c>
      <c r="E18" s="114">
        <v>1799</v>
      </c>
      <c r="F18" s="114">
        <v>1834</v>
      </c>
      <c r="G18" s="114">
        <v>1812</v>
      </c>
      <c r="H18" s="140">
        <v>1772</v>
      </c>
      <c r="I18" s="115">
        <v>12</v>
      </c>
      <c r="J18" s="116">
        <v>0.67720090293453727</v>
      </c>
      <c r="K18"/>
      <c r="L18"/>
      <c r="M18"/>
      <c r="N18"/>
      <c r="O18"/>
      <c r="P18"/>
    </row>
    <row r="19" spans="1:16" s="110" customFormat="1" ht="14.45" customHeight="1" x14ac:dyDescent="0.2">
      <c r="A19" s="120"/>
      <c r="B19" s="121" t="s">
        <v>112</v>
      </c>
      <c r="C19" s="113">
        <v>1.6734606307659301</v>
      </c>
      <c r="D19" s="115">
        <v>156</v>
      </c>
      <c r="E19" s="114">
        <v>151</v>
      </c>
      <c r="F19" s="114">
        <v>170</v>
      </c>
      <c r="G19" s="114">
        <v>167</v>
      </c>
      <c r="H19" s="140">
        <v>163</v>
      </c>
      <c r="I19" s="115">
        <v>-7</v>
      </c>
      <c r="J19" s="116">
        <v>-4.294478527607362</v>
      </c>
      <c r="K19"/>
      <c r="L19"/>
      <c r="M19"/>
      <c r="N19"/>
      <c r="O19"/>
      <c r="P19"/>
    </row>
    <row r="20" spans="1:16" s="110" customFormat="1" ht="14.45" customHeight="1" x14ac:dyDescent="0.2">
      <c r="A20" s="120" t="s">
        <v>113</v>
      </c>
      <c r="B20" s="119" t="s">
        <v>116</v>
      </c>
      <c r="C20" s="113">
        <v>90.066509332761214</v>
      </c>
      <c r="D20" s="115">
        <v>8396</v>
      </c>
      <c r="E20" s="114">
        <v>8734</v>
      </c>
      <c r="F20" s="114">
        <v>9007</v>
      </c>
      <c r="G20" s="114">
        <v>8943</v>
      </c>
      <c r="H20" s="140">
        <v>8582</v>
      </c>
      <c r="I20" s="115">
        <v>-186</v>
      </c>
      <c r="J20" s="116">
        <v>-2.1673269634117922</v>
      </c>
      <c r="K20"/>
      <c r="L20"/>
      <c r="M20"/>
      <c r="N20"/>
      <c r="O20"/>
      <c r="P20"/>
    </row>
    <row r="21" spans="1:16" s="110" customFormat="1" ht="14.45" customHeight="1" x14ac:dyDescent="0.2">
      <c r="A21" s="123"/>
      <c r="B21" s="124" t="s">
        <v>117</v>
      </c>
      <c r="C21" s="125">
        <v>9.718944432525209</v>
      </c>
      <c r="D21" s="143">
        <v>906</v>
      </c>
      <c r="E21" s="144">
        <v>947</v>
      </c>
      <c r="F21" s="144">
        <v>980</v>
      </c>
      <c r="G21" s="144">
        <v>903</v>
      </c>
      <c r="H21" s="145">
        <v>848</v>
      </c>
      <c r="I21" s="143">
        <v>58</v>
      </c>
      <c r="J21" s="146">
        <v>6.8396226415094343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10575</v>
      </c>
      <c r="E56" s="114">
        <v>10994</v>
      </c>
      <c r="F56" s="114">
        <v>11227</v>
      </c>
      <c r="G56" s="114">
        <v>11163</v>
      </c>
      <c r="H56" s="140">
        <v>10800</v>
      </c>
      <c r="I56" s="115">
        <v>-225</v>
      </c>
      <c r="J56" s="116">
        <v>-2.0833333333333335</v>
      </c>
      <c r="K56"/>
      <c r="L56"/>
      <c r="M56"/>
      <c r="N56"/>
      <c r="O56"/>
      <c r="P56"/>
    </row>
    <row r="57" spans="1:16" s="110" customFormat="1" ht="14.45" customHeight="1" x14ac:dyDescent="0.2">
      <c r="A57" s="120" t="s">
        <v>105</v>
      </c>
      <c r="B57" s="119" t="s">
        <v>106</v>
      </c>
      <c r="C57" s="113">
        <v>38.033096926713945</v>
      </c>
      <c r="D57" s="115">
        <v>4022</v>
      </c>
      <c r="E57" s="114">
        <v>4144</v>
      </c>
      <c r="F57" s="114">
        <v>4193</v>
      </c>
      <c r="G57" s="114">
        <v>4170</v>
      </c>
      <c r="H57" s="140">
        <v>4017</v>
      </c>
      <c r="I57" s="115">
        <v>5</v>
      </c>
      <c r="J57" s="116">
        <v>0.12447099825740603</v>
      </c>
    </row>
    <row r="58" spans="1:16" s="110" customFormat="1" ht="14.45" customHeight="1" x14ac:dyDescent="0.2">
      <c r="A58" s="120"/>
      <c r="B58" s="119" t="s">
        <v>107</v>
      </c>
      <c r="C58" s="113">
        <v>61.966903073286055</v>
      </c>
      <c r="D58" s="115">
        <v>6553</v>
      </c>
      <c r="E58" s="114">
        <v>6850</v>
      </c>
      <c r="F58" s="114">
        <v>7034</v>
      </c>
      <c r="G58" s="114">
        <v>6993</v>
      </c>
      <c r="H58" s="140">
        <v>6783</v>
      </c>
      <c r="I58" s="115">
        <v>-230</v>
      </c>
      <c r="J58" s="116">
        <v>-3.3908300162170133</v>
      </c>
    </row>
    <row r="59" spans="1:16" s="110" customFormat="1" ht="14.45" customHeight="1" x14ac:dyDescent="0.2">
      <c r="A59" s="118" t="s">
        <v>105</v>
      </c>
      <c r="B59" s="121" t="s">
        <v>108</v>
      </c>
      <c r="C59" s="113">
        <v>15.432624113475176</v>
      </c>
      <c r="D59" s="115">
        <v>1632</v>
      </c>
      <c r="E59" s="114">
        <v>1757</v>
      </c>
      <c r="F59" s="114">
        <v>1820</v>
      </c>
      <c r="G59" s="114">
        <v>1824</v>
      </c>
      <c r="H59" s="140">
        <v>1659</v>
      </c>
      <c r="I59" s="115">
        <v>-27</v>
      </c>
      <c r="J59" s="116">
        <v>-1.6274864376130198</v>
      </c>
    </row>
    <row r="60" spans="1:16" s="110" customFormat="1" ht="14.45" customHeight="1" x14ac:dyDescent="0.2">
      <c r="A60" s="118"/>
      <c r="B60" s="121" t="s">
        <v>109</v>
      </c>
      <c r="C60" s="113">
        <v>44.747044917257682</v>
      </c>
      <c r="D60" s="115">
        <v>4732</v>
      </c>
      <c r="E60" s="114">
        <v>4976</v>
      </c>
      <c r="F60" s="114">
        <v>5084</v>
      </c>
      <c r="G60" s="114">
        <v>5080</v>
      </c>
      <c r="H60" s="140">
        <v>4968</v>
      </c>
      <c r="I60" s="115">
        <v>-236</v>
      </c>
      <c r="J60" s="116">
        <v>-4.7504025764895328</v>
      </c>
    </row>
    <row r="61" spans="1:16" s="110" customFormat="1" ht="14.45" customHeight="1" x14ac:dyDescent="0.2">
      <c r="A61" s="118"/>
      <c r="B61" s="121" t="s">
        <v>110</v>
      </c>
      <c r="C61" s="113">
        <v>20.756501182033098</v>
      </c>
      <c r="D61" s="115">
        <v>2195</v>
      </c>
      <c r="E61" s="114">
        <v>2215</v>
      </c>
      <c r="F61" s="114">
        <v>2265</v>
      </c>
      <c r="G61" s="114">
        <v>2220</v>
      </c>
      <c r="H61" s="140">
        <v>2173</v>
      </c>
      <c r="I61" s="115">
        <v>22</v>
      </c>
      <c r="J61" s="116">
        <v>1.0124252185918086</v>
      </c>
    </row>
    <row r="62" spans="1:16" s="110" customFormat="1" ht="14.45" customHeight="1" x14ac:dyDescent="0.2">
      <c r="A62" s="120"/>
      <c r="B62" s="121" t="s">
        <v>111</v>
      </c>
      <c r="C62" s="113">
        <v>19.063829787234042</v>
      </c>
      <c r="D62" s="115">
        <v>2016</v>
      </c>
      <c r="E62" s="114">
        <v>2046</v>
      </c>
      <c r="F62" s="114">
        <v>2058</v>
      </c>
      <c r="G62" s="114">
        <v>2039</v>
      </c>
      <c r="H62" s="140">
        <v>2000</v>
      </c>
      <c r="I62" s="115">
        <v>16</v>
      </c>
      <c r="J62" s="116">
        <v>0.8</v>
      </c>
    </row>
    <row r="63" spans="1:16" s="110" customFormat="1" ht="14.45" customHeight="1" x14ac:dyDescent="0.2">
      <c r="A63" s="120"/>
      <c r="B63" s="121" t="s">
        <v>112</v>
      </c>
      <c r="C63" s="113">
        <v>1.6170212765957446</v>
      </c>
      <c r="D63" s="115">
        <v>171</v>
      </c>
      <c r="E63" s="114">
        <v>168</v>
      </c>
      <c r="F63" s="114">
        <v>188</v>
      </c>
      <c r="G63" s="114">
        <v>183</v>
      </c>
      <c r="H63" s="140">
        <v>191</v>
      </c>
      <c r="I63" s="115">
        <v>-20</v>
      </c>
      <c r="J63" s="116">
        <v>-10.471204188481675</v>
      </c>
    </row>
    <row r="64" spans="1:16" s="110" customFormat="1" ht="14.45" customHeight="1" x14ac:dyDescent="0.2">
      <c r="A64" s="120" t="s">
        <v>113</v>
      </c>
      <c r="B64" s="119" t="s">
        <v>116</v>
      </c>
      <c r="C64" s="113">
        <v>91.423167848699762</v>
      </c>
      <c r="D64" s="115">
        <v>9668</v>
      </c>
      <c r="E64" s="114">
        <v>10078</v>
      </c>
      <c r="F64" s="114">
        <v>10285</v>
      </c>
      <c r="G64" s="114">
        <v>10249</v>
      </c>
      <c r="H64" s="140">
        <v>9950</v>
      </c>
      <c r="I64" s="115">
        <v>-282</v>
      </c>
      <c r="J64" s="116">
        <v>-2.8341708542713566</v>
      </c>
    </row>
    <row r="65" spans="1:10" s="110" customFormat="1" ht="14.45" customHeight="1" x14ac:dyDescent="0.2">
      <c r="A65" s="123"/>
      <c r="B65" s="124" t="s">
        <v>117</v>
      </c>
      <c r="C65" s="125">
        <v>8.378250591016549</v>
      </c>
      <c r="D65" s="143">
        <v>886</v>
      </c>
      <c r="E65" s="144">
        <v>893</v>
      </c>
      <c r="F65" s="144">
        <v>923</v>
      </c>
      <c r="G65" s="144">
        <v>896</v>
      </c>
      <c r="H65" s="145">
        <v>834</v>
      </c>
      <c r="I65" s="143">
        <v>52</v>
      </c>
      <c r="J65" s="146">
        <v>6.2350119904076742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9322</v>
      </c>
      <c r="G11" s="114">
        <v>9705</v>
      </c>
      <c r="H11" s="114">
        <v>10009</v>
      </c>
      <c r="I11" s="114">
        <v>9867</v>
      </c>
      <c r="J11" s="140">
        <v>9449</v>
      </c>
      <c r="K11" s="114">
        <v>-127</v>
      </c>
      <c r="L11" s="116">
        <v>-1.3440575722298655</v>
      </c>
    </row>
    <row r="12" spans="1:17" s="110" customFormat="1" ht="24" customHeight="1" x14ac:dyDescent="0.2">
      <c r="A12" s="606" t="s">
        <v>185</v>
      </c>
      <c r="B12" s="607"/>
      <c r="C12" s="607"/>
      <c r="D12" s="608"/>
      <c r="E12" s="113">
        <v>38.532503754559109</v>
      </c>
      <c r="F12" s="115">
        <v>3592</v>
      </c>
      <c r="G12" s="114">
        <v>3645</v>
      </c>
      <c r="H12" s="114">
        <v>3717</v>
      </c>
      <c r="I12" s="114">
        <v>3659</v>
      </c>
      <c r="J12" s="140">
        <v>3482</v>
      </c>
      <c r="K12" s="114">
        <v>110</v>
      </c>
      <c r="L12" s="116">
        <v>3.1591039632395175</v>
      </c>
    </row>
    <row r="13" spans="1:17" s="110" customFormat="1" ht="15" customHeight="1" x14ac:dyDescent="0.2">
      <c r="A13" s="120"/>
      <c r="B13" s="609" t="s">
        <v>107</v>
      </c>
      <c r="C13" s="609"/>
      <c r="E13" s="113">
        <v>61.467496245440891</v>
      </c>
      <c r="F13" s="115">
        <v>5730</v>
      </c>
      <c r="G13" s="114">
        <v>6060</v>
      </c>
      <c r="H13" s="114">
        <v>6292</v>
      </c>
      <c r="I13" s="114">
        <v>6208</v>
      </c>
      <c r="J13" s="140">
        <v>5967</v>
      </c>
      <c r="K13" s="114">
        <v>-237</v>
      </c>
      <c r="L13" s="116">
        <v>-3.9718451483157367</v>
      </c>
    </row>
    <row r="14" spans="1:17" s="110" customFormat="1" ht="22.5" customHeight="1" x14ac:dyDescent="0.2">
      <c r="A14" s="606" t="s">
        <v>186</v>
      </c>
      <c r="B14" s="607"/>
      <c r="C14" s="607"/>
      <c r="D14" s="608"/>
      <c r="E14" s="113">
        <v>14.932417936065223</v>
      </c>
      <c r="F14" s="115">
        <v>1392</v>
      </c>
      <c r="G14" s="114">
        <v>1516</v>
      </c>
      <c r="H14" s="114">
        <v>1601</v>
      </c>
      <c r="I14" s="114">
        <v>1619</v>
      </c>
      <c r="J14" s="140">
        <v>1428</v>
      </c>
      <c r="K14" s="114">
        <v>-36</v>
      </c>
      <c r="L14" s="116">
        <v>-2.5210084033613445</v>
      </c>
    </row>
    <row r="15" spans="1:17" s="110" customFormat="1" ht="15" customHeight="1" x14ac:dyDescent="0.2">
      <c r="A15" s="120"/>
      <c r="B15" s="119"/>
      <c r="C15" s="258" t="s">
        <v>106</v>
      </c>
      <c r="E15" s="113">
        <v>46.408045977011497</v>
      </c>
      <c r="F15" s="115">
        <v>646</v>
      </c>
      <c r="G15" s="114">
        <v>679</v>
      </c>
      <c r="H15" s="114">
        <v>682</v>
      </c>
      <c r="I15" s="114">
        <v>688</v>
      </c>
      <c r="J15" s="140">
        <v>617</v>
      </c>
      <c r="K15" s="114">
        <v>29</v>
      </c>
      <c r="L15" s="116">
        <v>4.7001620745542949</v>
      </c>
    </row>
    <row r="16" spans="1:17" s="110" customFormat="1" ht="15" customHeight="1" x14ac:dyDescent="0.2">
      <c r="A16" s="120"/>
      <c r="B16" s="119"/>
      <c r="C16" s="258" t="s">
        <v>107</v>
      </c>
      <c r="E16" s="113">
        <v>53.591954022988503</v>
      </c>
      <c r="F16" s="115">
        <v>746</v>
      </c>
      <c r="G16" s="114">
        <v>837</v>
      </c>
      <c r="H16" s="114">
        <v>919</v>
      </c>
      <c r="I16" s="114">
        <v>931</v>
      </c>
      <c r="J16" s="140">
        <v>811</v>
      </c>
      <c r="K16" s="114">
        <v>-65</v>
      </c>
      <c r="L16" s="116">
        <v>-8.0147965474722564</v>
      </c>
    </row>
    <row r="17" spans="1:12" s="110" customFormat="1" ht="15" customHeight="1" x14ac:dyDescent="0.2">
      <c r="A17" s="120"/>
      <c r="B17" s="121" t="s">
        <v>109</v>
      </c>
      <c r="C17" s="258"/>
      <c r="E17" s="113">
        <v>45.805621111349495</v>
      </c>
      <c r="F17" s="115">
        <v>4270</v>
      </c>
      <c r="G17" s="114">
        <v>4495</v>
      </c>
      <c r="H17" s="114">
        <v>4625</v>
      </c>
      <c r="I17" s="114">
        <v>4544</v>
      </c>
      <c r="J17" s="140">
        <v>4422</v>
      </c>
      <c r="K17" s="114">
        <v>-152</v>
      </c>
      <c r="L17" s="116">
        <v>-3.4373586612392582</v>
      </c>
    </row>
    <row r="18" spans="1:12" s="110" customFormat="1" ht="15" customHeight="1" x14ac:dyDescent="0.2">
      <c r="A18" s="120"/>
      <c r="B18" s="119"/>
      <c r="C18" s="258" t="s">
        <v>106</v>
      </c>
      <c r="E18" s="113">
        <v>32.786885245901637</v>
      </c>
      <c r="F18" s="115">
        <v>1400</v>
      </c>
      <c r="G18" s="114">
        <v>1444</v>
      </c>
      <c r="H18" s="114">
        <v>1468</v>
      </c>
      <c r="I18" s="114">
        <v>1428</v>
      </c>
      <c r="J18" s="140">
        <v>1369</v>
      </c>
      <c r="K18" s="114">
        <v>31</v>
      </c>
      <c r="L18" s="116">
        <v>2.2644265887509132</v>
      </c>
    </row>
    <row r="19" spans="1:12" s="110" customFormat="1" ht="15" customHeight="1" x14ac:dyDescent="0.2">
      <c r="A19" s="120"/>
      <c r="B19" s="119"/>
      <c r="C19" s="258" t="s">
        <v>107</v>
      </c>
      <c r="E19" s="113">
        <v>67.213114754098356</v>
      </c>
      <c r="F19" s="115">
        <v>2870</v>
      </c>
      <c r="G19" s="114">
        <v>3051</v>
      </c>
      <c r="H19" s="114">
        <v>3157</v>
      </c>
      <c r="I19" s="114">
        <v>3116</v>
      </c>
      <c r="J19" s="140">
        <v>3053</v>
      </c>
      <c r="K19" s="114">
        <v>-183</v>
      </c>
      <c r="L19" s="116">
        <v>-5.9941041598427773</v>
      </c>
    </row>
    <row r="20" spans="1:12" s="110" customFormat="1" ht="15" customHeight="1" x14ac:dyDescent="0.2">
      <c r="A20" s="120"/>
      <c r="B20" s="121" t="s">
        <v>110</v>
      </c>
      <c r="C20" s="258"/>
      <c r="E20" s="113">
        <v>20.124436816133876</v>
      </c>
      <c r="F20" s="115">
        <v>1876</v>
      </c>
      <c r="G20" s="114">
        <v>1895</v>
      </c>
      <c r="H20" s="114">
        <v>1949</v>
      </c>
      <c r="I20" s="114">
        <v>1892</v>
      </c>
      <c r="J20" s="140">
        <v>1827</v>
      </c>
      <c r="K20" s="114">
        <v>49</v>
      </c>
      <c r="L20" s="116">
        <v>2.6819923371647509</v>
      </c>
    </row>
    <row r="21" spans="1:12" s="110" customFormat="1" ht="15" customHeight="1" x14ac:dyDescent="0.2">
      <c r="A21" s="120"/>
      <c r="B21" s="119"/>
      <c r="C21" s="258" t="s">
        <v>106</v>
      </c>
      <c r="E21" s="113">
        <v>32.72921108742004</v>
      </c>
      <c r="F21" s="115">
        <v>614</v>
      </c>
      <c r="G21" s="114">
        <v>618</v>
      </c>
      <c r="H21" s="114">
        <v>646</v>
      </c>
      <c r="I21" s="114">
        <v>623</v>
      </c>
      <c r="J21" s="140">
        <v>597</v>
      </c>
      <c r="K21" s="114">
        <v>17</v>
      </c>
      <c r="L21" s="116">
        <v>2.8475711892797322</v>
      </c>
    </row>
    <row r="22" spans="1:12" s="110" customFormat="1" ht="15" customHeight="1" x14ac:dyDescent="0.2">
      <c r="A22" s="120"/>
      <c r="B22" s="119"/>
      <c r="C22" s="258" t="s">
        <v>107</v>
      </c>
      <c r="E22" s="113">
        <v>67.27078891257996</v>
      </c>
      <c r="F22" s="115">
        <v>1262</v>
      </c>
      <c r="G22" s="114">
        <v>1277</v>
      </c>
      <c r="H22" s="114">
        <v>1303</v>
      </c>
      <c r="I22" s="114">
        <v>1269</v>
      </c>
      <c r="J22" s="140">
        <v>1230</v>
      </c>
      <c r="K22" s="114">
        <v>32</v>
      </c>
      <c r="L22" s="116">
        <v>2.6016260162601625</v>
      </c>
    </row>
    <row r="23" spans="1:12" s="110" customFormat="1" ht="15" customHeight="1" x14ac:dyDescent="0.2">
      <c r="A23" s="120"/>
      <c r="B23" s="121" t="s">
        <v>111</v>
      </c>
      <c r="C23" s="258"/>
      <c r="E23" s="113">
        <v>19.137524136451404</v>
      </c>
      <c r="F23" s="115">
        <v>1784</v>
      </c>
      <c r="G23" s="114">
        <v>1799</v>
      </c>
      <c r="H23" s="114">
        <v>1834</v>
      </c>
      <c r="I23" s="114">
        <v>1812</v>
      </c>
      <c r="J23" s="140">
        <v>1772</v>
      </c>
      <c r="K23" s="114">
        <v>12</v>
      </c>
      <c r="L23" s="116">
        <v>0.67720090293453727</v>
      </c>
    </row>
    <row r="24" spans="1:12" s="110" customFormat="1" ht="15" customHeight="1" x14ac:dyDescent="0.2">
      <c r="A24" s="120"/>
      <c r="B24" s="119"/>
      <c r="C24" s="258" t="s">
        <v>106</v>
      </c>
      <c r="E24" s="113">
        <v>52.242152466367713</v>
      </c>
      <c r="F24" s="115">
        <v>932</v>
      </c>
      <c r="G24" s="114">
        <v>904</v>
      </c>
      <c r="H24" s="114">
        <v>921</v>
      </c>
      <c r="I24" s="114">
        <v>920</v>
      </c>
      <c r="J24" s="140">
        <v>899</v>
      </c>
      <c r="K24" s="114">
        <v>33</v>
      </c>
      <c r="L24" s="116">
        <v>3.670745272525028</v>
      </c>
    </row>
    <row r="25" spans="1:12" s="110" customFormat="1" ht="15" customHeight="1" x14ac:dyDescent="0.2">
      <c r="A25" s="120"/>
      <c r="B25" s="119"/>
      <c r="C25" s="258" t="s">
        <v>107</v>
      </c>
      <c r="E25" s="113">
        <v>47.757847533632287</v>
      </c>
      <c r="F25" s="115">
        <v>852</v>
      </c>
      <c r="G25" s="114">
        <v>895</v>
      </c>
      <c r="H25" s="114">
        <v>913</v>
      </c>
      <c r="I25" s="114">
        <v>892</v>
      </c>
      <c r="J25" s="140">
        <v>873</v>
      </c>
      <c r="K25" s="114">
        <v>-21</v>
      </c>
      <c r="L25" s="116">
        <v>-2.4054982817869415</v>
      </c>
    </row>
    <row r="26" spans="1:12" s="110" customFormat="1" ht="15" customHeight="1" x14ac:dyDescent="0.2">
      <c r="A26" s="120"/>
      <c r="C26" s="121" t="s">
        <v>187</v>
      </c>
      <c r="D26" s="110" t="s">
        <v>188</v>
      </c>
      <c r="E26" s="113">
        <v>1.6734606307659301</v>
      </c>
      <c r="F26" s="115">
        <v>156</v>
      </c>
      <c r="G26" s="114">
        <v>151</v>
      </c>
      <c r="H26" s="114">
        <v>170</v>
      </c>
      <c r="I26" s="114">
        <v>167</v>
      </c>
      <c r="J26" s="140">
        <v>163</v>
      </c>
      <c r="K26" s="114">
        <v>-7</v>
      </c>
      <c r="L26" s="116">
        <v>-4.294478527607362</v>
      </c>
    </row>
    <row r="27" spans="1:12" s="110" customFormat="1" ht="15" customHeight="1" x14ac:dyDescent="0.2">
      <c r="A27" s="120"/>
      <c r="B27" s="119"/>
      <c r="D27" s="259" t="s">
        <v>106</v>
      </c>
      <c r="E27" s="113">
        <v>47.435897435897438</v>
      </c>
      <c r="F27" s="115">
        <v>74</v>
      </c>
      <c r="G27" s="114">
        <v>69</v>
      </c>
      <c r="H27" s="114">
        <v>81</v>
      </c>
      <c r="I27" s="114">
        <v>80</v>
      </c>
      <c r="J27" s="140">
        <v>75</v>
      </c>
      <c r="K27" s="114">
        <v>-1</v>
      </c>
      <c r="L27" s="116">
        <v>-1.3333333333333333</v>
      </c>
    </row>
    <row r="28" spans="1:12" s="110" customFormat="1" ht="15" customHeight="1" x14ac:dyDescent="0.2">
      <c r="A28" s="120"/>
      <c r="B28" s="119"/>
      <c r="D28" s="259" t="s">
        <v>107</v>
      </c>
      <c r="E28" s="113">
        <v>52.564102564102562</v>
      </c>
      <c r="F28" s="115">
        <v>82</v>
      </c>
      <c r="G28" s="114">
        <v>82</v>
      </c>
      <c r="H28" s="114">
        <v>89</v>
      </c>
      <c r="I28" s="114">
        <v>87</v>
      </c>
      <c r="J28" s="140">
        <v>88</v>
      </c>
      <c r="K28" s="114">
        <v>-6</v>
      </c>
      <c r="L28" s="116">
        <v>-6.8181818181818183</v>
      </c>
    </row>
    <row r="29" spans="1:12" s="110" customFormat="1" ht="24" customHeight="1" x14ac:dyDescent="0.2">
      <c r="A29" s="606" t="s">
        <v>189</v>
      </c>
      <c r="B29" s="607"/>
      <c r="C29" s="607"/>
      <c r="D29" s="608"/>
      <c r="E29" s="113">
        <v>90.066509332761214</v>
      </c>
      <c r="F29" s="115">
        <v>8396</v>
      </c>
      <c r="G29" s="114">
        <v>8734</v>
      </c>
      <c r="H29" s="114">
        <v>9007</v>
      </c>
      <c r="I29" s="114">
        <v>8943</v>
      </c>
      <c r="J29" s="140">
        <v>8582</v>
      </c>
      <c r="K29" s="114">
        <v>-186</v>
      </c>
      <c r="L29" s="116">
        <v>-2.1673269634117922</v>
      </c>
    </row>
    <row r="30" spans="1:12" s="110" customFormat="1" ht="15" customHeight="1" x14ac:dyDescent="0.2">
      <c r="A30" s="120"/>
      <c r="B30" s="119"/>
      <c r="C30" s="258" t="s">
        <v>106</v>
      </c>
      <c r="E30" s="113">
        <v>38.78037160552644</v>
      </c>
      <c r="F30" s="115">
        <v>3256</v>
      </c>
      <c r="G30" s="114">
        <v>3284</v>
      </c>
      <c r="H30" s="114">
        <v>3355</v>
      </c>
      <c r="I30" s="114">
        <v>3328</v>
      </c>
      <c r="J30" s="140">
        <v>3175</v>
      </c>
      <c r="K30" s="114">
        <v>81</v>
      </c>
      <c r="L30" s="116">
        <v>2.5511811023622046</v>
      </c>
    </row>
    <row r="31" spans="1:12" s="110" customFormat="1" ht="15" customHeight="1" x14ac:dyDescent="0.2">
      <c r="A31" s="120"/>
      <c r="B31" s="119"/>
      <c r="C31" s="258" t="s">
        <v>107</v>
      </c>
      <c r="E31" s="113">
        <v>61.21962839447356</v>
      </c>
      <c r="F31" s="115">
        <v>5140</v>
      </c>
      <c r="G31" s="114">
        <v>5450</v>
      </c>
      <c r="H31" s="114">
        <v>5652</v>
      </c>
      <c r="I31" s="114">
        <v>5615</v>
      </c>
      <c r="J31" s="140">
        <v>5407</v>
      </c>
      <c r="K31" s="114">
        <v>-267</v>
      </c>
      <c r="L31" s="116">
        <v>-4.9380432772332163</v>
      </c>
    </row>
    <row r="32" spans="1:12" s="110" customFormat="1" ht="15" customHeight="1" x14ac:dyDescent="0.2">
      <c r="A32" s="120"/>
      <c r="B32" s="119" t="s">
        <v>117</v>
      </c>
      <c r="C32" s="258"/>
      <c r="E32" s="113">
        <v>9.718944432525209</v>
      </c>
      <c r="F32" s="114">
        <v>906</v>
      </c>
      <c r="G32" s="114">
        <v>947</v>
      </c>
      <c r="H32" s="114">
        <v>980</v>
      </c>
      <c r="I32" s="114">
        <v>903</v>
      </c>
      <c r="J32" s="140">
        <v>848</v>
      </c>
      <c r="K32" s="114">
        <v>58</v>
      </c>
      <c r="L32" s="116">
        <v>6.8396226415094343</v>
      </c>
    </row>
    <row r="33" spans="1:12" s="110" customFormat="1" ht="15" customHeight="1" x14ac:dyDescent="0.2">
      <c r="A33" s="120"/>
      <c r="B33" s="119"/>
      <c r="C33" s="258" t="s">
        <v>106</v>
      </c>
      <c r="E33" s="113">
        <v>35.982339955849888</v>
      </c>
      <c r="F33" s="114">
        <v>326</v>
      </c>
      <c r="G33" s="114">
        <v>347</v>
      </c>
      <c r="H33" s="114">
        <v>349</v>
      </c>
      <c r="I33" s="114">
        <v>319</v>
      </c>
      <c r="J33" s="140">
        <v>295</v>
      </c>
      <c r="K33" s="114">
        <v>31</v>
      </c>
      <c r="L33" s="116">
        <v>10.508474576271187</v>
      </c>
    </row>
    <row r="34" spans="1:12" s="110" customFormat="1" ht="15" customHeight="1" x14ac:dyDescent="0.2">
      <c r="A34" s="120"/>
      <c r="B34" s="119"/>
      <c r="C34" s="258" t="s">
        <v>107</v>
      </c>
      <c r="E34" s="113">
        <v>64.017660044150105</v>
      </c>
      <c r="F34" s="114">
        <v>580</v>
      </c>
      <c r="G34" s="114">
        <v>600</v>
      </c>
      <c r="H34" s="114">
        <v>631</v>
      </c>
      <c r="I34" s="114">
        <v>584</v>
      </c>
      <c r="J34" s="140">
        <v>553</v>
      </c>
      <c r="K34" s="114">
        <v>27</v>
      </c>
      <c r="L34" s="116">
        <v>4.8824593128390594</v>
      </c>
    </row>
    <row r="35" spans="1:12" s="110" customFormat="1" ht="24" customHeight="1" x14ac:dyDescent="0.2">
      <c r="A35" s="606" t="s">
        <v>192</v>
      </c>
      <c r="B35" s="607"/>
      <c r="C35" s="607"/>
      <c r="D35" s="608"/>
      <c r="E35" s="113">
        <v>18.236429950654365</v>
      </c>
      <c r="F35" s="114">
        <v>1700</v>
      </c>
      <c r="G35" s="114">
        <v>1811</v>
      </c>
      <c r="H35" s="114">
        <v>1885</v>
      </c>
      <c r="I35" s="114">
        <v>1890</v>
      </c>
      <c r="J35" s="114">
        <v>1753</v>
      </c>
      <c r="K35" s="318">
        <v>-53</v>
      </c>
      <c r="L35" s="319">
        <v>-3.0233884768967485</v>
      </c>
    </row>
    <row r="36" spans="1:12" s="110" customFormat="1" ht="15" customHeight="1" x14ac:dyDescent="0.2">
      <c r="A36" s="120"/>
      <c r="B36" s="119"/>
      <c r="C36" s="258" t="s">
        <v>106</v>
      </c>
      <c r="E36" s="113">
        <v>38.411764705882355</v>
      </c>
      <c r="F36" s="114">
        <v>653</v>
      </c>
      <c r="G36" s="114">
        <v>679</v>
      </c>
      <c r="H36" s="114">
        <v>696</v>
      </c>
      <c r="I36" s="114">
        <v>691</v>
      </c>
      <c r="J36" s="114">
        <v>627</v>
      </c>
      <c r="K36" s="318">
        <v>26</v>
      </c>
      <c r="L36" s="116">
        <v>4.1467304625199359</v>
      </c>
    </row>
    <row r="37" spans="1:12" s="110" customFormat="1" ht="15" customHeight="1" x14ac:dyDescent="0.2">
      <c r="A37" s="120"/>
      <c r="B37" s="119"/>
      <c r="C37" s="258" t="s">
        <v>107</v>
      </c>
      <c r="E37" s="113">
        <v>61.588235294117645</v>
      </c>
      <c r="F37" s="114">
        <v>1047</v>
      </c>
      <c r="G37" s="114">
        <v>1132</v>
      </c>
      <c r="H37" s="114">
        <v>1189</v>
      </c>
      <c r="I37" s="114">
        <v>1199</v>
      </c>
      <c r="J37" s="140">
        <v>1126</v>
      </c>
      <c r="K37" s="114">
        <v>-79</v>
      </c>
      <c r="L37" s="116">
        <v>-7.0159857904085259</v>
      </c>
    </row>
    <row r="38" spans="1:12" s="110" customFormat="1" ht="15" customHeight="1" x14ac:dyDescent="0.2">
      <c r="A38" s="120"/>
      <c r="B38" s="119" t="s">
        <v>328</v>
      </c>
      <c r="C38" s="258"/>
      <c r="E38" s="113">
        <v>59.25767002789101</v>
      </c>
      <c r="F38" s="114">
        <v>5524</v>
      </c>
      <c r="G38" s="114">
        <v>5649</v>
      </c>
      <c r="H38" s="114">
        <v>5789</v>
      </c>
      <c r="I38" s="114">
        <v>5699</v>
      </c>
      <c r="J38" s="140">
        <v>5518</v>
      </c>
      <c r="K38" s="114">
        <v>6</v>
      </c>
      <c r="L38" s="116">
        <v>0.10873504893077202</v>
      </c>
    </row>
    <row r="39" spans="1:12" s="110" customFormat="1" ht="15" customHeight="1" x14ac:dyDescent="0.2">
      <c r="A39" s="120"/>
      <c r="B39" s="119"/>
      <c r="C39" s="258" t="s">
        <v>106</v>
      </c>
      <c r="E39" s="113">
        <v>39.790007241129615</v>
      </c>
      <c r="F39" s="115">
        <v>2198</v>
      </c>
      <c r="G39" s="114">
        <v>2195</v>
      </c>
      <c r="H39" s="114">
        <v>2226</v>
      </c>
      <c r="I39" s="114">
        <v>2204</v>
      </c>
      <c r="J39" s="140">
        <v>2121</v>
      </c>
      <c r="K39" s="114">
        <v>77</v>
      </c>
      <c r="L39" s="116">
        <v>3.6303630363036303</v>
      </c>
    </row>
    <row r="40" spans="1:12" s="110" customFormat="1" ht="15" customHeight="1" x14ac:dyDescent="0.2">
      <c r="A40" s="120"/>
      <c r="B40" s="119"/>
      <c r="C40" s="258" t="s">
        <v>107</v>
      </c>
      <c r="E40" s="113">
        <v>60.209992758870385</v>
      </c>
      <c r="F40" s="115">
        <v>3326</v>
      </c>
      <c r="G40" s="114">
        <v>3454</v>
      </c>
      <c r="H40" s="114">
        <v>3563</v>
      </c>
      <c r="I40" s="114">
        <v>3495</v>
      </c>
      <c r="J40" s="140">
        <v>3397</v>
      </c>
      <c r="K40" s="114">
        <v>-71</v>
      </c>
      <c r="L40" s="116">
        <v>-2.0900794818957906</v>
      </c>
    </row>
    <row r="41" spans="1:12" s="110" customFormat="1" ht="15" customHeight="1" x14ac:dyDescent="0.2">
      <c r="A41" s="120"/>
      <c r="B41" s="320" t="s">
        <v>515</v>
      </c>
      <c r="C41" s="258"/>
      <c r="E41" s="113">
        <v>6.9727526281913752</v>
      </c>
      <c r="F41" s="115">
        <v>650</v>
      </c>
      <c r="G41" s="114">
        <v>665</v>
      </c>
      <c r="H41" s="114">
        <v>680</v>
      </c>
      <c r="I41" s="114">
        <v>652</v>
      </c>
      <c r="J41" s="140">
        <v>606</v>
      </c>
      <c r="K41" s="114">
        <v>44</v>
      </c>
      <c r="L41" s="116">
        <v>7.2607260726072607</v>
      </c>
    </row>
    <row r="42" spans="1:12" s="110" customFormat="1" ht="15" customHeight="1" x14ac:dyDescent="0.2">
      <c r="A42" s="120"/>
      <c r="B42" s="119"/>
      <c r="C42" s="268" t="s">
        <v>106</v>
      </c>
      <c r="D42" s="182"/>
      <c r="E42" s="113">
        <v>40.46153846153846</v>
      </c>
      <c r="F42" s="115">
        <v>263</v>
      </c>
      <c r="G42" s="114">
        <v>263</v>
      </c>
      <c r="H42" s="114">
        <v>272</v>
      </c>
      <c r="I42" s="114">
        <v>258</v>
      </c>
      <c r="J42" s="140">
        <v>239</v>
      </c>
      <c r="K42" s="114">
        <v>24</v>
      </c>
      <c r="L42" s="116">
        <v>10.0418410041841</v>
      </c>
    </row>
    <row r="43" spans="1:12" s="110" customFormat="1" ht="15" customHeight="1" x14ac:dyDescent="0.2">
      <c r="A43" s="120"/>
      <c r="B43" s="119"/>
      <c r="C43" s="268" t="s">
        <v>107</v>
      </c>
      <c r="D43" s="182"/>
      <c r="E43" s="113">
        <v>59.53846153846154</v>
      </c>
      <c r="F43" s="115">
        <v>387</v>
      </c>
      <c r="G43" s="114">
        <v>402</v>
      </c>
      <c r="H43" s="114">
        <v>408</v>
      </c>
      <c r="I43" s="114">
        <v>394</v>
      </c>
      <c r="J43" s="140">
        <v>367</v>
      </c>
      <c r="K43" s="114">
        <v>20</v>
      </c>
      <c r="L43" s="116">
        <v>5.4495912806539506</v>
      </c>
    </row>
    <row r="44" spans="1:12" s="110" customFormat="1" ht="15" customHeight="1" x14ac:dyDescent="0.2">
      <c r="A44" s="120"/>
      <c r="B44" s="119" t="s">
        <v>205</v>
      </c>
      <c r="C44" s="268"/>
      <c r="D44" s="182"/>
      <c r="E44" s="113">
        <v>15.533147393263249</v>
      </c>
      <c r="F44" s="115">
        <v>1448</v>
      </c>
      <c r="G44" s="114">
        <v>1580</v>
      </c>
      <c r="H44" s="114">
        <v>1655</v>
      </c>
      <c r="I44" s="114">
        <v>1626</v>
      </c>
      <c r="J44" s="140">
        <v>1572</v>
      </c>
      <c r="K44" s="114">
        <v>-124</v>
      </c>
      <c r="L44" s="116">
        <v>-7.888040712468193</v>
      </c>
    </row>
    <row r="45" spans="1:12" s="110" customFormat="1" ht="15" customHeight="1" x14ac:dyDescent="0.2">
      <c r="A45" s="120"/>
      <c r="B45" s="119"/>
      <c r="C45" s="268" t="s">
        <v>106</v>
      </c>
      <c r="D45" s="182"/>
      <c r="E45" s="113">
        <v>33.011049723756905</v>
      </c>
      <c r="F45" s="115">
        <v>478</v>
      </c>
      <c r="G45" s="114">
        <v>508</v>
      </c>
      <c r="H45" s="114">
        <v>523</v>
      </c>
      <c r="I45" s="114">
        <v>506</v>
      </c>
      <c r="J45" s="140">
        <v>495</v>
      </c>
      <c r="K45" s="114">
        <v>-17</v>
      </c>
      <c r="L45" s="116">
        <v>-3.4343434343434343</v>
      </c>
    </row>
    <row r="46" spans="1:12" s="110" customFormat="1" ht="15" customHeight="1" x14ac:dyDescent="0.2">
      <c r="A46" s="123"/>
      <c r="B46" s="124"/>
      <c r="C46" s="260" t="s">
        <v>107</v>
      </c>
      <c r="D46" s="261"/>
      <c r="E46" s="125">
        <v>66.988950276243088</v>
      </c>
      <c r="F46" s="143">
        <v>970</v>
      </c>
      <c r="G46" s="144">
        <v>1072</v>
      </c>
      <c r="H46" s="144">
        <v>1132</v>
      </c>
      <c r="I46" s="144">
        <v>1120</v>
      </c>
      <c r="J46" s="145">
        <v>1077</v>
      </c>
      <c r="K46" s="144">
        <v>-107</v>
      </c>
      <c r="L46" s="146">
        <v>-9.9350046425255343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9322</v>
      </c>
      <c r="E11" s="114">
        <v>9705</v>
      </c>
      <c r="F11" s="114">
        <v>10009</v>
      </c>
      <c r="G11" s="114">
        <v>9867</v>
      </c>
      <c r="H11" s="140">
        <v>9449</v>
      </c>
      <c r="I11" s="115">
        <v>-127</v>
      </c>
      <c r="J11" s="116">
        <v>-1.3440575722298655</v>
      </c>
    </row>
    <row r="12" spans="1:15" s="110" customFormat="1" ht="24.95" customHeight="1" x14ac:dyDescent="0.2">
      <c r="A12" s="193" t="s">
        <v>132</v>
      </c>
      <c r="B12" s="194" t="s">
        <v>133</v>
      </c>
      <c r="C12" s="113">
        <v>5.5460201673460627</v>
      </c>
      <c r="D12" s="115">
        <v>517</v>
      </c>
      <c r="E12" s="114">
        <v>520</v>
      </c>
      <c r="F12" s="114">
        <v>565</v>
      </c>
      <c r="G12" s="114">
        <v>538</v>
      </c>
      <c r="H12" s="140">
        <v>497</v>
      </c>
      <c r="I12" s="115">
        <v>20</v>
      </c>
      <c r="J12" s="116">
        <v>4.0241448692152915</v>
      </c>
    </row>
    <row r="13" spans="1:15" s="110" customFormat="1" ht="24.95" customHeight="1" x14ac:dyDescent="0.2">
      <c r="A13" s="193" t="s">
        <v>134</v>
      </c>
      <c r="B13" s="199" t="s">
        <v>214</v>
      </c>
      <c r="C13" s="113">
        <v>0.49345633984123577</v>
      </c>
      <c r="D13" s="115">
        <v>46</v>
      </c>
      <c r="E13" s="114">
        <v>42</v>
      </c>
      <c r="F13" s="114">
        <v>38</v>
      </c>
      <c r="G13" s="114">
        <v>40</v>
      </c>
      <c r="H13" s="140">
        <v>38</v>
      </c>
      <c r="I13" s="115">
        <v>8</v>
      </c>
      <c r="J13" s="116">
        <v>21.05263157894737</v>
      </c>
    </row>
    <row r="14" spans="1:15" s="287" customFormat="1" ht="24.95" customHeight="1" x14ac:dyDescent="0.2">
      <c r="A14" s="193" t="s">
        <v>215</v>
      </c>
      <c r="B14" s="199" t="s">
        <v>137</v>
      </c>
      <c r="C14" s="113">
        <v>10.502038189229779</v>
      </c>
      <c r="D14" s="115">
        <v>979</v>
      </c>
      <c r="E14" s="114">
        <v>951</v>
      </c>
      <c r="F14" s="114">
        <v>965</v>
      </c>
      <c r="G14" s="114">
        <v>963</v>
      </c>
      <c r="H14" s="140">
        <v>913</v>
      </c>
      <c r="I14" s="115">
        <v>66</v>
      </c>
      <c r="J14" s="116">
        <v>7.2289156626506026</v>
      </c>
      <c r="K14" s="110"/>
      <c r="L14" s="110"/>
      <c r="M14" s="110"/>
      <c r="N14" s="110"/>
      <c r="O14" s="110"/>
    </row>
    <row r="15" spans="1:15" s="110" customFormat="1" ht="24.95" customHeight="1" x14ac:dyDescent="0.2">
      <c r="A15" s="193" t="s">
        <v>216</v>
      </c>
      <c r="B15" s="199" t="s">
        <v>217</v>
      </c>
      <c r="C15" s="113">
        <v>6.3612958592576696</v>
      </c>
      <c r="D15" s="115">
        <v>593</v>
      </c>
      <c r="E15" s="114">
        <v>568</v>
      </c>
      <c r="F15" s="114">
        <v>583</v>
      </c>
      <c r="G15" s="114">
        <v>567</v>
      </c>
      <c r="H15" s="140">
        <v>529</v>
      </c>
      <c r="I15" s="115">
        <v>64</v>
      </c>
      <c r="J15" s="116">
        <v>12.098298676748582</v>
      </c>
    </row>
    <row r="16" spans="1:15" s="287" customFormat="1" ht="24.95" customHeight="1" x14ac:dyDescent="0.2">
      <c r="A16" s="193" t="s">
        <v>218</v>
      </c>
      <c r="B16" s="199" t="s">
        <v>141</v>
      </c>
      <c r="C16" s="113">
        <v>3.4756490023600084</v>
      </c>
      <c r="D16" s="115">
        <v>324</v>
      </c>
      <c r="E16" s="114">
        <v>319</v>
      </c>
      <c r="F16" s="114">
        <v>319</v>
      </c>
      <c r="G16" s="114">
        <v>326</v>
      </c>
      <c r="H16" s="140">
        <v>316</v>
      </c>
      <c r="I16" s="115">
        <v>8</v>
      </c>
      <c r="J16" s="116">
        <v>2.5316455696202533</v>
      </c>
      <c r="K16" s="110"/>
      <c r="L16" s="110"/>
      <c r="M16" s="110"/>
      <c r="N16" s="110"/>
      <c r="O16" s="110"/>
    </row>
    <row r="17" spans="1:15" s="110" customFormat="1" ht="24.95" customHeight="1" x14ac:dyDescent="0.2">
      <c r="A17" s="193" t="s">
        <v>142</v>
      </c>
      <c r="B17" s="199" t="s">
        <v>220</v>
      </c>
      <c r="C17" s="113">
        <v>0.66509332761210038</v>
      </c>
      <c r="D17" s="115">
        <v>62</v>
      </c>
      <c r="E17" s="114">
        <v>64</v>
      </c>
      <c r="F17" s="114">
        <v>63</v>
      </c>
      <c r="G17" s="114">
        <v>70</v>
      </c>
      <c r="H17" s="140">
        <v>68</v>
      </c>
      <c r="I17" s="115">
        <v>-6</v>
      </c>
      <c r="J17" s="116">
        <v>-8.8235294117647065</v>
      </c>
    </row>
    <row r="18" spans="1:15" s="287" customFormat="1" ht="24.95" customHeight="1" x14ac:dyDescent="0.2">
      <c r="A18" s="201" t="s">
        <v>144</v>
      </c>
      <c r="B18" s="202" t="s">
        <v>145</v>
      </c>
      <c r="C18" s="113">
        <v>5.1705642565972969</v>
      </c>
      <c r="D18" s="115">
        <v>482</v>
      </c>
      <c r="E18" s="114">
        <v>470</v>
      </c>
      <c r="F18" s="114">
        <v>477</v>
      </c>
      <c r="G18" s="114">
        <v>468</v>
      </c>
      <c r="H18" s="140">
        <v>468</v>
      </c>
      <c r="I18" s="115">
        <v>14</v>
      </c>
      <c r="J18" s="116">
        <v>2.9914529914529915</v>
      </c>
      <c r="K18" s="110"/>
      <c r="L18" s="110"/>
      <c r="M18" s="110"/>
      <c r="N18" s="110"/>
      <c r="O18" s="110"/>
    </row>
    <row r="19" spans="1:15" s="110" customFormat="1" ht="24.95" customHeight="1" x14ac:dyDescent="0.2">
      <c r="A19" s="193" t="s">
        <v>146</v>
      </c>
      <c r="B19" s="199" t="s">
        <v>147</v>
      </c>
      <c r="C19" s="113">
        <v>15.618965887148681</v>
      </c>
      <c r="D19" s="115">
        <v>1456</v>
      </c>
      <c r="E19" s="114">
        <v>1517</v>
      </c>
      <c r="F19" s="114">
        <v>1516</v>
      </c>
      <c r="G19" s="114">
        <v>1505</v>
      </c>
      <c r="H19" s="140">
        <v>1437</v>
      </c>
      <c r="I19" s="115">
        <v>19</v>
      </c>
      <c r="J19" s="116">
        <v>1.3221990257480862</v>
      </c>
    </row>
    <row r="20" spans="1:15" s="287" customFormat="1" ht="24.95" customHeight="1" x14ac:dyDescent="0.2">
      <c r="A20" s="193" t="s">
        <v>148</v>
      </c>
      <c r="B20" s="199" t="s">
        <v>149</v>
      </c>
      <c r="C20" s="113">
        <v>3.5507401845097619</v>
      </c>
      <c r="D20" s="115">
        <v>331</v>
      </c>
      <c r="E20" s="114">
        <v>341</v>
      </c>
      <c r="F20" s="114">
        <v>344</v>
      </c>
      <c r="G20" s="114">
        <v>331</v>
      </c>
      <c r="H20" s="140">
        <v>323</v>
      </c>
      <c r="I20" s="115">
        <v>8</v>
      </c>
      <c r="J20" s="116">
        <v>2.4767801857585141</v>
      </c>
      <c r="K20" s="110"/>
      <c r="L20" s="110"/>
      <c r="M20" s="110"/>
      <c r="N20" s="110"/>
      <c r="O20" s="110"/>
    </row>
    <row r="21" spans="1:15" s="110" customFormat="1" ht="24.95" customHeight="1" x14ac:dyDescent="0.2">
      <c r="A21" s="201" t="s">
        <v>150</v>
      </c>
      <c r="B21" s="202" t="s">
        <v>151</v>
      </c>
      <c r="C21" s="113">
        <v>17.002789101051277</v>
      </c>
      <c r="D21" s="115">
        <v>1585</v>
      </c>
      <c r="E21" s="114">
        <v>1878</v>
      </c>
      <c r="F21" s="114">
        <v>2078</v>
      </c>
      <c r="G21" s="114">
        <v>2064</v>
      </c>
      <c r="H21" s="140">
        <v>1884</v>
      </c>
      <c r="I21" s="115">
        <v>-299</v>
      </c>
      <c r="J21" s="116">
        <v>-15.870488322717621</v>
      </c>
    </row>
    <row r="22" spans="1:15" s="110" customFormat="1" ht="24.95" customHeight="1" x14ac:dyDescent="0.2">
      <c r="A22" s="201" t="s">
        <v>152</v>
      </c>
      <c r="B22" s="199" t="s">
        <v>153</v>
      </c>
      <c r="C22" s="113">
        <v>1.0405492383608668</v>
      </c>
      <c r="D22" s="115">
        <v>97</v>
      </c>
      <c r="E22" s="114">
        <v>99</v>
      </c>
      <c r="F22" s="114">
        <v>95</v>
      </c>
      <c r="G22" s="114">
        <v>99</v>
      </c>
      <c r="H22" s="140">
        <v>100</v>
      </c>
      <c r="I22" s="115">
        <v>-3</v>
      </c>
      <c r="J22" s="116">
        <v>-3</v>
      </c>
    </row>
    <row r="23" spans="1:15" s="110" customFormat="1" ht="24.95" customHeight="1" x14ac:dyDescent="0.2">
      <c r="A23" s="193" t="s">
        <v>154</v>
      </c>
      <c r="B23" s="199" t="s">
        <v>155</v>
      </c>
      <c r="C23" s="113">
        <v>1.4052778373739541</v>
      </c>
      <c r="D23" s="115">
        <v>131</v>
      </c>
      <c r="E23" s="114">
        <v>134</v>
      </c>
      <c r="F23" s="114">
        <v>132</v>
      </c>
      <c r="G23" s="114">
        <v>121</v>
      </c>
      <c r="H23" s="140">
        <v>126</v>
      </c>
      <c r="I23" s="115">
        <v>5</v>
      </c>
      <c r="J23" s="116">
        <v>3.9682539682539684</v>
      </c>
    </row>
    <row r="24" spans="1:15" s="110" customFormat="1" ht="24.95" customHeight="1" x14ac:dyDescent="0.2">
      <c r="A24" s="193" t="s">
        <v>156</v>
      </c>
      <c r="B24" s="199" t="s">
        <v>221</v>
      </c>
      <c r="C24" s="113">
        <v>6.9727526281913752</v>
      </c>
      <c r="D24" s="115">
        <v>650</v>
      </c>
      <c r="E24" s="114">
        <v>657</v>
      </c>
      <c r="F24" s="114">
        <v>653</v>
      </c>
      <c r="G24" s="114">
        <v>637</v>
      </c>
      <c r="H24" s="140">
        <v>638</v>
      </c>
      <c r="I24" s="115">
        <v>12</v>
      </c>
      <c r="J24" s="116">
        <v>1.8808777429467085</v>
      </c>
    </row>
    <row r="25" spans="1:15" s="110" customFormat="1" ht="24.95" customHeight="1" x14ac:dyDescent="0.2">
      <c r="A25" s="193" t="s">
        <v>222</v>
      </c>
      <c r="B25" s="204" t="s">
        <v>159</v>
      </c>
      <c r="C25" s="113">
        <v>6.1682042480154475</v>
      </c>
      <c r="D25" s="115">
        <v>575</v>
      </c>
      <c r="E25" s="114">
        <v>576</v>
      </c>
      <c r="F25" s="114">
        <v>611</v>
      </c>
      <c r="G25" s="114">
        <v>585</v>
      </c>
      <c r="H25" s="140">
        <v>584</v>
      </c>
      <c r="I25" s="115">
        <v>-9</v>
      </c>
      <c r="J25" s="116">
        <v>-1.5410958904109588</v>
      </c>
    </row>
    <row r="26" spans="1:15" s="110" customFormat="1" ht="24.95" customHeight="1" x14ac:dyDescent="0.2">
      <c r="A26" s="201">
        <v>782.78300000000002</v>
      </c>
      <c r="B26" s="203" t="s">
        <v>160</v>
      </c>
      <c r="C26" s="113">
        <v>3.2181935207037118E-2</v>
      </c>
      <c r="D26" s="115">
        <v>3</v>
      </c>
      <c r="E26" s="114">
        <v>3</v>
      </c>
      <c r="F26" s="114">
        <v>3</v>
      </c>
      <c r="G26" s="114">
        <v>5</v>
      </c>
      <c r="H26" s="140">
        <v>4</v>
      </c>
      <c r="I26" s="115">
        <v>-1</v>
      </c>
      <c r="J26" s="116">
        <v>-25</v>
      </c>
    </row>
    <row r="27" spans="1:15" s="110" customFormat="1" ht="24.95" customHeight="1" x14ac:dyDescent="0.2">
      <c r="A27" s="193" t="s">
        <v>161</v>
      </c>
      <c r="B27" s="199" t="s">
        <v>162</v>
      </c>
      <c r="C27" s="113">
        <v>3.8403776013730959</v>
      </c>
      <c r="D27" s="115">
        <v>358</v>
      </c>
      <c r="E27" s="114">
        <v>346</v>
      </c>
      <c r="F27" s="114">
        <v>357</v>
      </c>
      <c r="G27" s="114">
        <v>329</v>
      </c>
      <c r="H27" s="140">
        <v>299</v>
      </c>
      <c r="I27" s="115">
        <v>59</v>
      </c>
      <c r="J27" s="116">
        <v>19.732441471571907</v>
      </c>
    </row>
    <row r="28" spans="1:15" s="110" customFormat="1" ht="24.95" customHeight="1" x14ac:dyDescent="0.2">
      <c r="A28" s="193" t="s">
        <v>163</v>
      </c>
      <c r="B28" s="199" t="s">
        <v>164</v>
      </c>
      <c r="C28" s="113">
        <v>2.5638275048272905</v>
      </c>
      <c r="D28" s="115">
        <v>239</v>
      </c>
      <c r="E28" s="114">
        <v>236</v>
      </c>
      <c r="F28" s="114">
        <v>237</v>
      </c>
      <c r="G28" s="114">
        <v>232</v>
      </c>
      <c r="H28" s="140">
        <v>235</v>
      </c>
      <c r="I28" s="115">
        <v>4</v>
      </c>
      <c r="J28" s="116">
        <v>1.7021276595744681</v>
      </c>
    </row>
    <row r="29" spans="1:15" s="110" customFormat="1" ht="24.95" customHeight="1" x14ac:dyDescent="0.2">
      <c r="A29" s="193">
        <v>86</v>
      </c>
      <c r="B29" s="199" t="s">
        <v>165</v>
      </c>
      <c r="C29" s="113">
        <v>4.9989272688264323</v>
      </c>
      <c r="D29" s="115">
        <v>466</v>
      </c>
      <c r="E29" s="114">
        <v>468</v>
      </c>
      <c r="F29" s="114">
        <v>470</v>
      </c>
      <c r="G29" s="114">
        <v>473</v>
      </c>
      <c r="H29" s="140">
        <v>474</v>
      </c>
      <c r="I29" s="115">
        <v>-8</v>
      </c>
      <c r="J29" s="116">
        <v>-1.6877637130801688</v>
      </c>
    </row>
    <row r="30" spans="1:15" s="110" customFormat="1" ht="24.95" customHeight="1" x14ac:dyDescent="0.2">
      <c r="A30" s="193">
        <v>87.88</v>
      </c>
      <c r="B30" s="204" t="s">
        <v>166</v>
      </c>
      <c r="C30" s="113">
        <v>3.6794679253379101</v>
      </c>
      <c r="D30" s="115">
        <v>343</v>
      </c>
      <c r="E30" s="114">
        <v>356</v>
      </c>
      <c r="F30" s="114">
        <v>345</v>
      </c>
      <c r="G30" s="114">
        <v>334</v>
      </c>
      <c r="H30" s="140">
        <v>344</v>
      </c>
      <c r="I30" s="115">
        <v>-1</v>
      </c>
      <c r="J30" s="116">
        <v>-0.29069767441860467</v>
      </c>
    </row>
    <row r="31" spans="1:15" s="110" customFormat="1" ht="24.95" customHeight="1" x14ac:dyDescent="0.2">
      <c r="A31" s="193" t="s">
        <v>167</v>
      </c>
      <c r="B31" s="199" t="s">
        <v>168</v>
      </c>
      <c r="C31" s="113">
        <v>11.413859686762498</v>
      </c>
      <c r="D31" s="115">
        <v>1064</v>
      </c>
      <c r="E31" s="114">
        <v>1111</v>
      </c>
      <c r="F31" s="114">
        <v>1123</v>
      </c>
      <c r="G31" s="114">
        <v>1143</v>
      </c>
      <c r="H31" s="140">
        <v>1085</v>
      </c>
      <c r="I31" s="115">
        <v>-21</v>
      </c>
      <c r="J31" s="116">
        <v>-1.935483870967742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5.5460201673460627</v>
      </c>
      <c r="D34" s="115">
        <v>517</v>
      </c>
      <c r="E34" s="114">
        <v>520</v>
      </c>
      <c r="F34" s="114">
        <v>565</v>
      </c>
      <c r="G34" s="114">
        <v>538</v>
      </c>
      <c r="H34" s="140">
        <v>497</v>
      </c>
      <c r="I34" s="115">
        <v>20</v>
      </c>
      <c r="J34" s="116">
        <v>4.0241448692152915</v>
      </c>
    </row>
    <row r="35" spans="1:10" s="110" customFormat="1" ht="24.95" customHeight="1" x14ac:dyDescent="0.2">
      <c r="A35" s="292" t="s">
        <v>171</v>
      </c>
      <c r="B35" s="293" t="s">
        <v>172</v>
      </c>
      <c r="C35" s="113">
        <v>16.166058785668312</v>
      </c>
      <c r="D35" s="115">
        <v>1507</v>
      </c>
      <c r="E35" s="114">
        <v>1463</v>
      </c>
      <c r="F35" s="114">
        <v>1480</v>
      </c>
      <c r="G35" s="114">
        <v>1471</v>
      </c>
      <c r="H35" s="140">
        <v>1419</v>
      </c>
      <c r="I35" s="115">
        <v>88</v>
      </c>
      <c r="J35" s="116">
        <v>6.2015503875968996</v>
      </c>
    </row>
    <row r="36" spans="1:10" s="110" customFormat="1" ht="24.95" customHeight="1" x14ac:dyDescent="0.2">
      <c r="A36" s="294" t="s">
        <v>173</v>
      </c>
      <c r="B36" s="295" t="s">
        <v>174</v>
      </c>
      <c r="C36" s="125">
        <v>78.28792104698563</v>
      </c>
      <c r="D36" s="143">
        <v>7298</v>
      </c>
      <c r="E36" s="144">
        <v>7722</v>
      </c>
      <c r="F36" s="144">
        <v>7964</v>
      </c>
      <c r="G36" s="144">
        <v>7858</v>
      </c>
      <c r="H36" s="145">
        <v>7533</v>
      </c>
      <c r="I36" s="143">
        <v>-235</v>
      </c>
      <c r="J36" s="146">
        <v>-3.1196070622593921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9322</v>
      </c>
      <c r="F11" s="264">
        <v>9705</v>
      </c>
      <c r="G11" s="264">
        <v>10009</v>
      </c>
      <c r="H11" s="264">
        <v>9867</v>
      </c>
      <c r="I11" s="265">
        <v>9449</v>
      </c>
      <c r="J11" s="263">
        <v>-127</v>
      </c>
      <c r="K11" s="266">
        <v>-1.3440575722298655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45.419437888865048</v>
      </c>
      <c r="E13" s="115">
        <v>4234</v>
      </c>
      <c r="F13" s="114">
        <v>4439</v>
      </c>
      <c r="G13" s="114">
        <v>4630</v>
      </c>
      <c r="H13" s="114">
        <v>4547</v>
      </c>
      <c r="I13" s="140">
        <v>4389</v>
      </c>
      <c r="J13" s="115">
        <v>-155</v>
      </c>
      <c r="K13" s="116">
        <v>-3.5315561631351104</v>
      </c>
    </row>
    <row r="14" spans="1:15" ht="15.95" customHeight="1" x14ac:dyDescent="0.2">
      <c r="A14" s="306" t="s">
        <v>230</v>
      </c>
      <c r="B14" s="307"/>
      <c r="C14" s="308"/>
      <c r="D14" s="113">
        <v>42.179789744689984</v>
      </c>
      <c r="E14" s="115">
        <v>3932</v>
      </c>
      <c r="F14" s="114">
        <v>4069</v>
      </c>
      <c r="G14" s="114">
        <v>4188</v>
      </c>
      <c r="H14" s="114">
        <v>4148</v>
      </c>
      <c r="I14" s="140">
        <v>3931</v>
      </c>
      <c r="J14" s="115">
        <v>1</v>
      </c>
      <c r="K14" s="116">
        <v>2.5438819638768762E-2</v>
      </c>
    </row>
    <row r="15" spans="1:15" ht="15.95" customHeight="1" x14ac:dyDescent="0.2">
      <c r="A15" s="306" t="s">
        <v>231</v>
      </c>
      <c r="B15" s="307"/>
      <c r="C15" s="308"/>
      <c r="D15" s="113">
        <v>4.2694700708002573</v>
      </c>
      <c r="E15" s="115">
        <v>398</v>
      </c>
      <c r="F15" s="114">
        <v>403</v>
      </c>
      <c r="G15" s="114">
        <v>402</v>
      </c>
      <c r="H15" s="114">
        <v>397</v>
      </c>
      <c r="I15" s="140">
        <v>394</v>
      </c>
      <c r="J15" s="115">
        <v>4</v>
      </c>
      <c r="K15" s="116">
        <v>1.015228426395939</v>
      </c>
    </row>
    <row r="16" spans="1:15" ht="15.95" customHeight="1" x14ac:dyDescent="0.2">
      <c r="A16" s="306" t="s">
        <v>232</v>
      </c>
      <c r="B16" s="307"/>
      <c r="C16" s="308"/>
      <c r="D16" s="113">
        <v>3.1216477150826001</v>
      </c>
      <c r="E16" s="115">
        <v>291</v>
      </c>
      <c r="F16" s="114">
        <v>296</v>
      </c>
      <c r="G16" s="114">
        <v>286</v>
      </c>
      <c r="H16" s="114">
        <v>262</v>
      </c>
      <c r="I16" s="140">
        <v>253</v>
      </c>
      <c r="J16" s="115">
        <v>38</v>
      </c>
      <c r="K16" s="116">
        <v>15.019762845849803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5.5031109204033468</v>
      </c>
      <c r="E18" s="115">
        <v>513</v>
      </c>
      <c r="F18" s="114">
        <v>515</v>
      </c>
      <c r="G18" s="114">
        <v>542</v>
      </c>
      <c r="H18" s="114">
        <v>505</v>
      </c>
      <c r="I18" s="140">
        <v>487</v>
      </c>
      <c r="J18" s="115">
        <v>26</v>
      </c>
      <c r="K18" s="116">
        <v>5.3388090349075972</v>
      </c>
    </row>
    <row r="19" spans="1:11" ht="14.1" customHeight="1" x14ac:dyDescent="0.2">
      <c r="A19" s="306" t="s">
        <v>235</v>
      </c>
      <c r="B19" s="307" t="s">
        <v>236</v>
      </c>
      <c r="C19" s="308"/>
      <c r="D19" s="113">
        <v>4.6127440463419864</v>
      </c>
      <c r="E19" s="115">
        <v>430</v>
      </c>
      <c r="F19" s="114">
        <v>430</v>
      </c>
      <c r="G19" s="114">
        <v>464</v>
      </c>
      <c r="H19" s="114">
        <v>428</v>
      </c>
      <c r="I19" s="140">
        <v>409</v>
      </c>
      <c r="J19" s="115">
        <v>21</v>
      </c>
      <c r="K19" s="116">
        <v>5.1344743276283618</v>
      </c>
    </row>
    <row r="20" spans="1:11" ht="14.1" customHeight="1" x14ac:dyDescent="0.2">
      <c r="A20" s="306">
        <v>12</v>
      </c>
      <c r="B20" s="307" t="s">
        <v>237</v>
      </c>
      <c r="C20" s="308"/>
      <c r="D20" s="113">
        <v>1.137095043981978</v>
      </c>
      <c r="E20" s="115">
        <v>106</v>
      </c>
      <c r="F20" s="114">
        <v>97</v>
      </c>
      <c r="G20" s="114">
        <v>99</v>
      </c>
      <c r="H20" s="114">
        <v>107</v>
      </c>
      <c r="I20" s="140">
        <v>103</v>
      </c>
      <c r="J20" s="115">
        <v>3</v>
      </c>
      <c r="K20" s="116">
        <v>2.912621359223301</v>
      </c>
    </row>
    <row r="21" spans="1:11" ht="14.1" customHeight="1" x14ac:dyDescent="0.2">
      <c r="A21" s="306">
        <v>21</v>
      </c>
      <c r="B21" s="307" t="s">
        <v>238</v>
      </c>
      <c r="C21" s="308"/>
      <c r="D21" s="113">
        <v>9.6545805621111355E-2</v>
      </c>
      <c r="E21" s="115">
        <v>9</v>
      </c>
      <c r="F21" s="114">
        <v>8</v>
      </c>
      <c r="G21" s="114">
        <v>8</v>
      </c>
      <c r="H21" s="114">
        <v>7</v>
      </c>
      <c r="I21" s="140">
        <v>7</v>
      </c>
      <c r="J21" s="115">
        <v>2</v>
      </c>
      <c r="K21" s="116">
        <v>28.571428571428573</v>
      </c>
    </row>
    <row r="22" spans="1:11" ht="14.1" customHeight="1" x14ac:dyDescent="0.2">
      <c r="A22" s="306">
        <v>22</v>
      </c>
      <c r="B22" s="307" t="s">
        <v>239</v>
      </c>
      <c r="C22" s="308"/>
      <c r="D22" s="113">
        <v>0.74018450976185368</v>
      </c>
      <c r="E22" s="115">
        <v>69</v>
      </c>
      <c r="F22" s="114">
        <v>64</v>
      </c>
      <c r="G22" s="114">
        <v>63</v>
      </c>
      <c r="H22" s="114">
        <v>67</v>
      </c>
      <c r="I22" s="140">
        <v>61</v>
      </c>
      <c r="J22" s="115">
        <v>8</v>
      </c>
      <c r="K22" s="116">
        <v>13.114754098360656</v>
      </c>
    </row>
    <row r="23" spans="1:11" ht="14.1" customHeight="1" x14ac:dyDescent="0.2">
      <c r="A23" s="306">
        <v>23</v>
      </c>
      <c r="B23" s="307" t="s">
        <v>240</v>
      </c>
      <c r="C23" s="308"/>
      <c r="D23" s="113">
        <v>0.31109204033469212</v>
      </c>
      <c r="E23" s="115">
        <v>29</v>
      </c>
      <c r="F23" s="114">
        <v>30</v>
      </c>
      <c r="G23" s="114">
        <v>28</v>
      </c>
      <c r="H23" s="114">
        <v>26</v>
      </c>
      <c r="I23" s="140">
        <v>26</v>
      </c>
      <c r="J23" s="115">
        <v>3</v>
      </c>
      <c r="K23" s="116">
        <v>11.538461538461538</v>
      </c>
    </row>
    <row r="24" spans="1:11" ht="14.1" customHeight="1" x14ac:dyDescent="0.2">
      <c r="A24" s="306">
        <v>24</v>
      </c>
      <c r="B24" s="307" t="s">
        <v>241</v>
      </c>
      <c r="C24" s="308"/>
      <c r="D24" s="113">
        <v>1.3838232139025961</v>
      </c>
      <c r="E24" s="115">
        <v>129</v>
      </c>
      <c r="F24" s="114">
        <v>127</v>
      </c>
      <c r="G24" s="114">
        <v>138</v>
      </c>
      <c r="H24" s="114">
        <v>145</v>
      </c>
      <c r="I24" s="140">
        <v>137</v>
      </c>
      <c r="J24" s="115">
        <v>-8</v>
      </c>
      <c r="K24" s="116">
        <v>-5.8394160583941606</v>
      </c>
    </row>
    <row r="25" spans="1:11" ht="14.1" customHeight="1" x14ac:dyDescent="0.2">
      <c r="A25" s="306">
        <v>25</v>
      </c>
      <c r="B25" s="307" t="s">
        <v>242</v>
      </c>
      <c r="C25" s="308"/>
      <c r="D25" s="113">
        <v>1.4803690195237074</v>
      </c>
      <c r="E25" s="115">
        <v>138</v>
      </c>
      <c r="F25" s="114">
        <v>136</v>
      </c>
      <c r="G25" s="114">
        <v>131</v>
      </c>
      <c r="H25" s="114">
        <v>128</v>
      </c>
      <c r="I25" s="140">
        <v>122</v>
      </c>
      <c r="J25" s="115">
        <v>16</v>
      </c>
      <c r="K25" s="116">
        <v>13.114754098360656</v>
      </c>
    </row>
    <row r="26" spans="1:11" ht="14.1" customHeight="1" x14ac:dyDescent="0.2">
      <c r="A26" s="306">
        <v>26</v>
      </c>
      <c r="B26" s="307" t="s">
        <v>243</v>
      </c>
      <c r="C26" s="308"/>
      <c r="D26" s="113">
        <v>0.92254880926839733</v>
      </c>
      <c r="E26" s="115">
        <v>86</v>
      </c>
      <c r="F26" s="114">
        <v>80</v>
      </c>
      <c r="G26" s="114">
        <v>87</v>
      </c>
      <c r="H26" s="114">
        <v>86</v>
      </c>
      <c r="I26" s="140">
        <v>86</v>
      </c>
      <c r="J26" s="115">
        <v>0</v>
      </c>
      <c r="K26" s="116">
        <v>0</v>
      </c>
    </row>
    <row r="27" spans="1:11" ht="14.1" customHeight="1" x14ac:dyDescent="0.2">
      <c r="A27" s="306">
        <v>27</v>
      </c>
      <c r="B27" s="307" t="s">
        <v>244</v>
      </c>
      <c r="C27" s="308"/>
      <c r="D27" s="113">
        <v>0.28963741686333405</v>
      </c>
      <c r="E27" s="115">
        <v>27</v>
      </c>
      <c r="F27" s="114">
        <v>26</v>
      </c>
      <c r="G27" s="114">
        <v>21</v>
      </c>
      <c r="H27" s="114">
        <v>18</v>
      </c>
      <c r="I27" s="140">
        <v>19</v>
      </c>
      <c r="J27" s="115">
        <v>8</v>
      </c>
      <c r="K27" s="116">
        <v>42.10526315789474</v>
      </c>
    </row>
    <row r="28" spans="1:11" ht="14.1" customHeight="1" x14ac:dyDescent="0.2">
      <c r="A28" s="306">
        <v>28</v>
      </c>
      <c r="B28" s="307" t="s">
        <v>245</v>
      </c>
      <c r="C28" s="308"/>
      <c r="D28" s="113">
        <v>0.21454623471358078</v>
      </c>
      <c r="E28" s="115">
        <v>20</v>
      </c>
      <c r="F28" s="114">
        <v>22</v>
      </c>
      <c r="G28" s="114">
        <v>21</v>
      </c>
      <c r="H28" s="114">
        <v>21</v>
      </c>
      <c r="I28" s="140">
        <v>22</v>
      </c>
      <c r="J28" s="115">
        <v>-2</v>
      </c>
      <c r="K28" s="116">
        <v>-9.0909090909090917</v>
      </c>
    </row>
    <row r="29" spans="1:11" ht="14.1" customHeight="1" x14ac:dyDescent="0.2">
      <c r="A29" s="306">
        <v>29</v>
      </c>
      <c r="B29" s="307" t="s">
        <v>246</v>
      </c>
      <c r="C29" s="308"/>
      <c r="D29" s="113">
        <v>5.0203818922977899</v>
      </c>
      <c r="E29" s="115">
        <v>468</v>
      </c>
      <c r="F29" s="114">
        <v>535</v>
      </c>
      <c r="G29" s="114">
        <v>584</v>
      </c>
      <c r="H29" s="114">
        <v>589</v>
      </c>
      <c r="I29" s="140">
        <v>535</v>
      </c>
      <c r="J29" s="115">
        <v>-67</v>
      </c>
      <c r="K29" s="116">
        <v>-12.523364485981308</v>
      </c>
    </row>
    <row r="30" spans="1:11" ht="14.1" customHeight="1" x14ac:dyDescent="0.2">
      <c r="A30" s="306" t="s">
        <v>247</v>
      </c>
      <c r="B30" s="307" t="s">
        <v>248</v>
      </c>
      <c r="C30" s="308"/>
      <c r="D30" s="113">
        <v>0.76163913323321175</v>
      </c>
      <c r="E30" s="115">
        <v>71</v>
      </c>
      <c r="F30" s="114">
        <v>71</v>
      </c>
      <c r="G30" s="114">
        <v>79</v>
      </c>
      <c r="H30" s="114">
        <v>91</v>
      </c>
      <c r="I30" s="140">
        <v>77</v>
      </c>
      <c r="J30" s="115">
        <v>-6</v>
      </c>
      <c r="K30" s="116">
        <v>-7.7922077922077921</v>
      </c>
    </row>
    <row r="31" spans="1:11" ht="14.1" customHeight="1" x14ac:dyDescent="0.2">
      <c r="A31" s="306" t="s">
        <v>249</v>
      </c>
      <c r="B31" s="307" t="s">
        <v>250</v>
      </c>
      <c r="C31" s="308"/>
      <c r="D31" s="113">
        <v>4.1943788886505038</v>
      </c>
      <c r="E31" s="115">
        <v>391</v>
      </c>
      <c r="F31" s="114">
        <v>459</v>
      </c>
      <c r="G31" s="114">
        <v>499</v>
      </c>
      <c r="H31" s="114">
        <v>493</v>
      </c>
      <c r="I31" s="140">
        <v>453</v>
      </c>
      <c r="J31" s="115">
        <v>-62</v>
      </c>
      <c r="K31" s="116">
        <v>-13.686534216335541</v>
      </c>
    </row>
    <row r="32" spans="1:11" ht="14.1" customHeight="1" x14ac:dyDescent="0.2">
      <c r="A32" s="306">
        <v>31</v>
      </c>
      <c r="B32" s="307" t="s">
        <v>251</v>
      </c>
      <c r="C32" s="308"/>
      <c r="D32" s="113">
        <v>0.12872774082814847</v>
      </c>
      <c r="E32" s="115">
        <v>12</v>
      </c>
      <c r="F32" s="114">
        <v>10</v>
      </c>
      <c r="G32" s="114">
        <v>9</v>
      </c>
      <c r="H32" s="114">
        <v>10</v>
      </c>
      <c r="I32" s="140">
        <v>9</v>
      </c>
      <c r="J32" s="115">
        <v>3</v>
      </c>
      <c r="K32" s="116">
        <v>33.333333333333336</v>
      </c>
    </row>
    <row r="33" spans="1:11" ht="14.1" customHeight="1" x14ac:dyDescent="0.2">
      <c r="A33" s="306">
        <v>32</v>
      </c>
      <c r="B33" s="307" t="s">
        <v>252</v>
      </c>
      <c r="C33" s="308"/>
      <c r="D33" s="113">
        <v>1.4910963312593863</v>
      </c>
      <c r="E33" s="115">
        <v>139</v>
      </c>
      <c r="F33" s="114">
        <v>132</v>
      </c>
      <c r="G33" s="114">
        <v>141</v>
      </c>
      <c r="H33" s="114">
        <v>134</v>
      </c>
      <c r="I33" s="140">
        <v>130</v>
      </c>
      <c r="J33" s="115">
        <v>9</v>
      </c>
      <c r="K33" s="116">
        <v>6.9230769230769234</v>
      </c>
    </row>
    <row r="34" spans="1:11" ht="14.1" customHeight="1" x14ac:dyDescent="0.2">
      <c r="A34" s="306">
        <v>33</v>
      </c>
      <c r="B34" s="307" t="s">
        <v>253</v>
      </c>
      <c r="C34" s="308"/>
      <c r="D34" s="113">
        <v>0.72945719802617459</v>
      </c>
      <c r="E34" s="115">
        <v>68</v>
      </c>
      <c r="F34" s="114">
        <v>69</v>
      </c>
      <c r="G34" s="114">
        <v>66</v>
      </c>
      <c r="H34" s="114">
        <v>67</v>
      </c>
      <c r="I34" s="140">
        <v>63</v>
      </c>
      <c r="J34" s="115">
        <v>5</v>
      </c>
      <c r="K34" s="116">
        <v>7.9365079365079367</v>
      </c>
    </row>
    <row r="35" spans="1:11" ht="14.1" customHeight="1" x14ac:dyDescent="0.2">
      <c r="A35" s="306">
        <v>34</v>
      </c>
      <c r="B35" s="307" t="s">
        <v>254</v>
      </c>
      <c r="C35" s="308"/>
      <c r="D35" s="113">
        <v>4.2694700708002573</v>
      </c>
      <c r="E35" s="115">
        <v>398</v>
      </c>
      <c r="F35" s="114">
        <v>389</v>
      </c>
      <c r="G35" s="114">
        <v>391</v>
      </c>
      <c r="H35" s="114">
        <v>395</v>
      </c>
      <c r="I35" s="140">
        <v>391</v>
      </c>
      <c r="J35" s="115">
        <v>7</v>
      </c>
      <c r="K35" s="116">
        <v>1.7902813299232736</v>
      </c>
    </row>
    <row r="36" spans="1:11" ht="14.1" customHeight="1" x14ac:dyDescent="0.2">
      <c r="A36" s="306">
        <v>41</v>
      </c>
      <c r="B36" s="307" t="s">
        <v>255</v>
      </c>
      <c r="C36" s="308"/>
      <c r="D36" s="113">
        <v>0.11800042909246942</v>
      </c>
      <c r="E36" s="115">
        <v>11</v>
      </c>
      <c r="F36" s="114">
        <v>10</v>
      </c>
      <c r="G36" s="114">
        <v>10</v>
      </c>
      <c r="H36" s="114">
        <v>9</v>
      </c>
      <c r="I36" s="140">
        <v>9</v>
      </c>
      <c r="J36" s="115">
        <v>2</v>
      </c>
      <c r="K36" s="116">
        <v>22.222222222222221</v>
      </c>
    </row>
    <row r="37" spans="1:11" ht="14.1" customHeight="1" x14ac:dyDescent="0.2">
      <c r="A37" s="306">
        <v>42</v>
      </c>
      <c r="B37" s="307" t="s">
        <v>256</v>
      </c>
      <c r="C37" s="308"/>
      <c r="D37" s="113" t="s">
        <v>513</v>
      </c>
      <c r="E37" s="115" t="s">
        <v>513</v>
      </c>
      <c r="F37" s="114">
        <v>0</v>
      </c>
      <c r="G37" s="114">
        <v>0</v>
      </c>
      <c r="H37" s="114" t="s">
        <v>513</v>
      </c>
      <c r="I37" s="140" t="s">
        <v>513</v>
      </c>
      <c r="J37" s="115" t="s">
        <v>513</v>
      </c>
      <c r="K37" s="116" t="s">
        <v>513</v>
      </c>
    </row>
    <row r="38" spans="1:11" ht="14.1" customHeight="1" x14ac:dyDescent="0.2">
      <c r="A38" s="306">
        <v>43</v>
      </c>
      <c r="B38" s="307" t="s">
        <v>257</v>
      </c>
      <c r="C38" s="308"/>
      <c r="D38" s="113">
        <v>0.23600085818493885</v>
      </c>
      <c r="E38" s="115">
        <v>22</v>
      </c>
      <c r="F38" s="114">
        <v>24</v>
      </c>
      <c r="G38" s="114">
        <v>20</v>
      </c>
      <c r="H38" s="114">
        <v>22</v>
      </c>
      <c r="I38" s="140">
        <v>22</v>
      </c>
      <c r="J38" s="115">
        <v>0</v>
      </c>
      <c r="K38" s="116">
        <v>0</v>
      </c>
    </row>
    <row r="39" spans="1:11" ht="14.1" customHeight="1" x14ac:dyDescent="0.2">
      <c r="A39" s="306">
        <v>51</v>
      </c>
      <c r="B39" s="307" t="s">
        <v>258</v>
      </c>
      <c r="C39" s="308"/>
      <c r="D39" s="113">
        <v>5.5567474790817419</v>
      </c>
      <c r="E39" s="115">
        <v>518</v>
      </c>
      <c r="F39" s="114">
        <v>520</v>
      </c>
      <c r="G39" s="114">
        <v>495</v>
      </c>
      <c r="H39" s="114">
        <v>474</v>
      </c>
      <c r="I39" s="140">
        <v>462</v>
      </c>
      <c r="J39" s="115">
        <v>56</v>
      </c>
      <c r="K39" s="116">
        <v>12.121212121212121</v>
      </c>
    </row>
    <row r="40" spans="1:11" ht="14.1" customHeight="1" x14ac:dyDescent="0.2">
      <c r="A40" s="306" t="s">
        <v>259</v>
      </c>
      <c r="B40" s="307" t="s">
        <v>260</v>
      </c>
      <c r="C40" s="308"/>
      <c r="D40" s="113">
        <v>5.4709289851963101</v>
      </c>
      <c r="E40" s="115">
        <v>510</v>
      </c>
      <c r="F40" s="114">
        <v>511</v>
      </c>
      <c r="G40" s="114">
        <v>486</v>
      </c>
      <c r="H40" s="114">
        <v>465</v>
      </c>
      <c r="I40" s="140">
        <v>453</v>
      </c>
      <c r="J40" s="115">
        <v>57</v>
      </c>
      <c r="K40" s="116">
        <v>12.582781456953642</v>
      </c>
    </row>
    <row r="41" spans="1:11" ht="14.1" customHeight="1" x14ac:dyDescent="0.2">
      <c r="A41" s="306"/>
      <c r="B41" s="307" t="s">
        <v>261</v>
      </c>
      <c r="C41" s="308"/>
      <c r="D41" s="113">
        <v>4.4411070585711219</v>
      </c>
      <c r="E41" s="115">
        <v>414</v>
      </c>
      <c r="F41" s="114">
        <v>412</v>
      </c>
      <c r="G41" s="114">
        <v>391</v>
      </c>
      <c r="H41" s="114">
        <v>368</v>
      </c>
      <c r="I41" s="140">
        <v>367</v>
      </c>
      <c r="J41" s="115">
        <v>47</v>
      </c>
      <c r="K41" s="116">
        <v>12.806539509536785</v>
      </c>
    </row>
    <row r="42" spans="1:11" ht="14.1" customHeight="1" x14ac:dyDescent="0.2">
      <c r="A42" s="306">
        <v>52</v>
      </c>
      <c r="B42" s="307" t="s">
        <v>262</v>
      </c>
      <c r="C42" s="308"/>
      <c r="D42" s="113">
        <v>4.5591074876635913</v>
      </c>
      <c r="E42" s="115">
        <v>425</v>
      </c>
      <c r="F42" s="114">
        <v>432</v>
      </c>
      <c r="G42" s="114">
        <v>443</v>
      </c>
      <c r="H42" s="114">
        <v>431</v>
      </c>
      <c r="I42" s="140">
        <v>416</v>
      </c>
      <c r="J42" s="115">
        <v>9</v>
      </c>
      <c r="K42" s="116">
        <v>2.1634615384615383</v>
      </c>
    </row>
    <row r="43" spans="1:11" ht="14.1" customHeight="1" x14ac:dyDescent="0.2">
      <c r="A43" s="306" t="s">
        <v>263</v>
      </c>
      <c r="B43" s="307" t="s">
        <v>264</v>
      </c>
      <c r="C43" s="308"/>
      <c r="D43" s="113">
        <v>4.3767431881570475</v>
      </c>
      <c r="E43" s="115">
        <v>408</v>
      </c>
      <c r="F43" s="114">
        <v>409</v>
      </c>
      <c r="G43" s="114">
        <v>409</v>
      </c>
      <c r="H43" s="114">
        <v>404</v>
      </c>
      <c r="I43" s="140">
        <v>396</v>
      </c>
      <c r="J43" s="115">
        <v>12</v>
      </c>
      <c r="K43" s="116">
        <v>3.0303030303030303</v>
      </c>
    </row>
    <row r="44" spans="1:11" ht="14.1" customHeight="1" x14ac:dyDescent="0.2">
      <c r="A44" s="306">
        <v>53</v>
      </c>
      <c r="B44" s="307" t="s">
        <v>265</v>
      </c>
      <c r="C44" s="308"/>
      <c r="D44" s="113">
        <v>1.5661875134091396</v>
      </c>
      <c r="E44" s="115">
        <v>146</v>
      </c>
      <c r="F44" s="114">
        <v>131</v>
      </c>
      <c r="G44" s="114">
        <v>146</v>
      </c>
      <c r="H44" s="114">
        <v>137</v>
      </c>
      <c r="I44" s="140">
        <v>127</v>
      </c>
      <c r="J44" s="115">
        <v>19</v>
      </c>
      <c r="K44" s="116">
        <v>14.960629921259843</v>
      </c>
    </row>
    <row r="45" spans="1:11" ht="14.1" customHeight="1" x14ac:dyDescent="0.2">
      <c r="A45" s="306" t="s">
        <v>266</v>
      </c>
      <c r="B45" s="307" t="s">
        <v>267</v>
      </c>
      <c r="C45" s="308"/>
      <c r="D45" s="113">
        <v>1.5661875134091396</v>
      </c>
      <c r="E45" s="115">
        <v>146</v>
      </c>
      <c r="F45" s="114">
        <v>131</v>
      </c>
      <c r="G45" s="114">
        <v>145</v>
      </c>
      <c r="H45" s="114">
        <v>135</v>
      </c>
      <c r="I45" s="140">
        <v>125</v>
      </c>
      <c r="J45" s="115">
        <v>21</v>
      </c>
      <c r="K45" s="116">
        <v>16.8</v>
      </c>
    </row>
    <row r="46" spans="1:11" ht="14.1" customHeight="1" x14ac:dyDescent="0.2">
      <c r="A46" s="306">
        <v>54</v>
      </c>
      <c r="B46" s="307" t="s">
        <v>268</v>
      </c>
      <c r="C46" s="308"/>
      <c r="D46" s="113">
        <v>10.83458485303583</v>
      </c>
      <c r="E46" s="115">
        <v>1010</v>
      </c>
      <c r="F46" s="114">
        <v>1026</v>
      </c>
      <c r="G46" s="114">
        <v>1059</v>
      </c>
      <c r="H46" s="114">
        <v>1018</v>
      </c>
      <c r="I46" s="140">
        <v>1028</v>
      </c>
      <c r="J46" s="115">
        <v>-18</v>
      </c>
      <c r="K46" s="116">
        <v>-1.7509727626459144</v>
      </c>
    </row>
    <row r="47" spans="1:11" ht="14.1" customHeight="1" x14ac:dyDescent="0.2">
      <c r="A47" s="306">
        <v>61</v>
      </c>
      <c r="B47" s="307" t="s">
        <v>269</v>
      </c>
      <c r="C47" s="308"/>
      <c r="D47" s="113">
        <v>0.87963956232568119</v>
      </c>
      <c r="E47" s="115">
        <v>82</v>
      </c>
      <c r="F47" s="114">
        <v>84</v>
      </c>
      <c r="G47" s="114">
        <v>83</v>
      </c>
      <c r="H47" s="114">
        <v>85</v>
      </c>
      <c r="I47" s="140">
        <v>86</v>
      </c>
      <c r="J47" s="115">
        <v>-4</v>
      </c>
      <c r="K47" s="116">
        <v>-4.6511627906976747</v>
      </c>
    </row>
    <row r="48" spans="1:11" ht="14.1" customHeight="1" x14ac:dyDescent="0.2">
      <c r="A48" s="306">
        <v>62</v>
      </c>
      <c r="B48" s="307" t="s">
        <v>270</v>
      </c>
      <c r="C48" s="308"/>
      <c r="D48" s="113">
        <v>9.4614889508689117</v>
      </c>
      <c r="E48" s="115">
        <v>882</v>
      </c>
      <c r="F48" s="114">
        <v>935</v>
      </c>
      <c r="G48" s="114">
        <v>955</v>
      </c>
      <c r="H48" s="114">
        <v>937</v>
      </c>
      <c r="I48" s="140">
        <v>870</v>
      </c>
      <c r="J48" s="115">
        <v>12</v>
      </c>
      <c r="K48" s="116">
        <v>1.3793103448275863</v>
      </c>
    </row>
    <row r="49" spans="1:11" ht="14.1" customHeight="1" x14ac:dyDescent="0.2">
      <c r="A49" s="306">
        <v>63</v>
      </c>
      <c r="B49" s="307" t="s">
        <v>271</v>
      </c>
      <c r="C49" s="308"/>
      <c r="D49" s="113">
        <v>13.076593005792748</v>
      </c>
      <c r="E49" s="115">
        <v>1219</v>
      </c>
      <c r="F49" s="114">
        <v>1431</v>
      </c>
      <c r="G49" s="114">
        <v>1588</v>
      </c>
      <c r="H49" s="114">
        <v>1611</v>
      </c>
      <c r="I49" s="140">
        <v>1441</v>
      </c>
      <c r="J49" s="115">
        <v>-222</v>
      </c>
      <c r="K49" s="116">
        <v>-15.405968077723802</v>
      </c>
    </row>
    <row r="50" spans="1:11" ht="14.1" customHeight="1" x14ac:dyDescent="0.2">
      <c r="A50" s="306" t="s">
        <v>272</v>
      </c>
      <c r="B50" s="307" t="s">
        <v>273</v>
      </c>
      <c r="C50" s="308"/>
      <c r="D50" s="113">
        <v>1.0298219266251878</v>
      </c>
      <c r="E50" s="115">
        <v>96</v>
      </c>
      <c r="F50" s="114">
        <v>109</v>
      </c>
      <c r="G50" s="114">
        <v>115</v>
      </c>
      <c r="H50" s="114">
        <v>120</v>
      </c>
      <c r="I50" s="140">
        <v>119</v>
      </c>
      <c r="J50" s="115">
        <v>-23</v>
      </c>
      <c r="K50" s="116">
        <v>-19.327731092436974</v>
      </c>
    </row>
    <row r="51" spans="1:11" ht="14.1" customHeight="1" x14ac:dyDescent="0.2">
      <c r="A51" s="306" t="s">
        <v>274</v>
      </c>
      <c r="B51" s="307" t="s">
        <v>275</v>
      </c>
      <c r="C51" s="308"/>
      <c r="D51" s="113">
        <v>11.617678609740398</v>
      </c>
      <c r="E51" s="115">
        <v>1083</v>
      </c>
      <c r="F51" s="114">
        <v>1279</v>
      </c>
      <c r="G51" s="114">
        <v>1425</v>
      </c>
      <c r="H51" s="114">
        <v>1434</v>
      </c>
      <c r="I51" s="140">
        <v>1256</v>
      </c>
      <c r="J51" s="115">
        <v>-173</v>
      </c>
      <c r="K51" s="116">
        <v>-13.773885350318471</v>
      </c>
    </row>
    <row r="52" spans="1:11" ht="14.1" customHeight="1" x14ac:dyDescent="0.2">
      <c r="A52" s="306">
        <v>71</v>
      </c>
      <c r="B52" s="307" t="s">
        <v>276</v>
      </c>
      <c r="C52" s="308"/>
      <c r="D52" s="113">
        <v>12.2827719373525</v>
      </c>
      <c r="E52" s="115">
        <v>1145</v>
      </c>
      <c r="F52" s="114">
        <v>1170</v>
      </c>
      <c r="G52" s="114">
        <v>1167</v>
      </c>
      <c r="H52" s="114">
        <v>1152</v>
      </c>
      <c r="I52" s="140">
        <v>1142</v>
      </c>
      <c r="J52" s="115">
        <v>3</v>
      </c>
      <c r="K52" s="116">
        <v>0.26269702276707529</v>
      </c>
    </row>
    <row r="53" spans="1:11" ht="14.1" customHeight="1" x14ac:dyDescent="0.2">
      <c r="A53" s="306" t="s">
        <v>277</v>
      </c>
      <c r="B53" s="307" t="s">
        <v>278</v>
      </c>
      <c r="C53" s="308"/>
      <c r="D53" s="113">
        <v>0.62218408066938424</v>
      </c>
      <c r="E53" s="115">
        <v>58</v>
      </c>
      <c r="F53" s="114">
        <v>58</v>
      </c>
      <c r="G53" s="114">
        <v>60</v>
      </c>
      <c r="H53" s="114">
        <v>58</v>
      </c>
      <c r="I53" s="140">
        <v>58</v>
      </c>
      <c r="J53" s="115">
        <v>0</v>
      </c>
      <c r="K53" s="116">
        <v>0</v>
      </c>
    </row>
    <row r="54" spans="1:11" ht="14.1" customHeight="1" x14ac:dyDescent="0.2">
      <c r="A54" s="306" t="s">
        <v>279</v>
      </c>
      <c r="B54" s="307" t="s">
        <v>280</v>
      </c>
      <c r="C54" s="308"/>
      <c r="D54" s="113">
        <v>10.416219695344347</v>
      </c>
      <c r="E54" s="115">
        <v>971</v>
      </c>
      <c r="F54" s="114">
        <v>993</v>
      </c>
      <c r="G54" s="114">
        <v>996</v>
      </c>
      <c r="H54" s="114">
        <v>1001</v>
      </c>
      <c r="I54" s="140">
        <v>996</v>
      </c>
      <c r="J54" s="115">
        <v>-25</v>
      </c>
      <c r="K54" s="116">
        <v>-2.5100401606425704</v>
      </c>
    </row>
    <row r="55" spans="1:11" ht="14.1" customHeight="1" x14ac:dyDescent="0.2">
      <c r="A55" s="306">
        <v>72</v>
      </c>
      <c r="B55" s="307" t="s">
        <v>281</v>
      </c>
      <c r="C55" s="308"/>
      <c r="D55" s="113">
        <v>1.0512765500965457</v>
      </c>
      <c r="E55" s="115">
        <v>98</v>
      </c>
      <c r="F55" s="114">
        <v>97</v>
      </c>
      <c r="G55" s="114">
        <v>101</v>
      </c>
      <c r="H55" s="114">
        <v>95</v>
      </c>
      <c r="I55" s="140">
        <v>99</v>
      </c>
      <c r="J55" s="115">
        <v>-1</v>
      </c>
      <c r="K55" s="116">
        <v>-1.0101010101010102</v>
      </c>
    </row>
    <row r="56" spans="1:11" ht="14.1" customHeight="1" x14ac:dyDescent="0.2">
      <c r="A56" s="306" t="s">
        <v>282</v>
      </c>
      <c r="B56" s="307" t="s">
        <v>283</v>
      </c>
      <c r="C56" s="308"/>
      <c r="D56" s="113">
        <v>0.24672816992061788</v>
      </c>
      <c r="E56" s="115">
        <v>23</v>
      </c>
      <c r="F56" s="114">
        <v>24</v>
      </c>
      <c r="G56" s="114">
        <v>28</v>
      </c>
      <c r="H56" s="114">
        <v>23</v>
      </c>
      <c r="I56" s="140">
        <v>29</v>
      </c>
      <c r="J56" s="115">
        <v>-6</v>
      </c>
      <c r="K56" s="116">
        <v>-20.689655172413794</v>
      </c>
    </row>
    <row r="57" spans="1:11" ht="14.1" customHeight="1" x14ac:dyDescent="0.2">
      <c r="A57" s="306" t="s">
        <v>284</v>
      </c>
      <c r="B57" s="307" t="s">
        <v>285</v>
      </c>
      <c r="C57" s="308"/>
      <c r="D57" s="113">
        <v>0.51491096331259389</v>
      </c>
      <c r="E57" s="115">
        <v>48</v>
      </c>
      <c r="F57" s="114">
        <v>49</v>
      </c>
      <c r="G57" s="114">
        <v>49</v>
      </c>
      <c r="H57" s="114">
        <v>48</v>
      </c>
      <c r="I57" s="140">
        <v>46</v>
      </c>
      <c r="J57" s="115">
        <v>2</v>
      </c>
      <c r="K57" s="116">
        <v>4.3478260869565215</v>
      </c>
    </row>
    <row r="58" spans="1:11" ht="14.1" customHeight="1" x14ac:dyDescent="0.2">
      <c r="A58" s="306">
        <v>73</v>
      </c>
      <c r="B58" s="307" t="s">
        <v>286</v>
      </c>
      <c r="C58" s="308"/>
      <c r="D58" s="113">
        <v>1.5661875134091396</v>
      </c>
      <c r="E58" s="115">
        <v>146</v>
      </c>
      <c r="F58" s="114">
        <v>139</v>
      </c>
      <c r="G58" s="114">
        <v>148</v>
      </c>
      <c r="H58" s="114">
        <v>150</v>
      </c>
      <c r="I58" s="140">
        <v>146</v>
      </c>
      <c r="J58" s="115">
        <v>0</v>
      </c>
      <c r="K58" s="116">
        <v>0</v>
      </c>
    </row>
    <row r="59" spans="1:11" ht="14.1" customHeight="1" x14ac:dyDescent="0.2">
      <c r="A59" s="306" t="s">
        <v>287</v>
      </c>
      <c r="B59" s="307" t="s">
        <v>288</v>
      </c>
      <c r="C59" s="308"/>
      <c r="D59" s="113">
        <v>1.1800042909246942</v>
      </c>
      <c r="E59" s="115">
        <v>110</v>
      </c>
      <c r="F59" s="114">
        <v>103</v>
      </c>
      <c r="G59" s="114">
        <v>111</v>
      </c>
      <c r="H59" s="114">
        <v>111</v>
      </c>
      <c r="I59" s="140">
        <v>108</v>
      </c>
      <c r="J59" s="115">
        <v>2</v>
      </c>
      <c r="K59" s="116">
        <v>1.8518518518518519</v>
      </c>
    </row>
    <row r="60" spans="1:11" ht="14.1" customHeight="1" x14ac:dyDescent="0.2">
      <c r="A60" s="306">
        <v>81</v>
      </c>
      <c r="B60" s="307" t="s">
        <v>289</v>
      </c>
      <c r="C60" s="308"/>
      <c r="D60" s="113">
        <v>3.529285561038404</v>
      </c>
      <c r="E60" s="115">
        <v>329</v>
      </c>
      <c r="F60" s="114">
        <v>340</v>
      </c>
      <c r="G60" s="114">
        <v>335</v>
      </c>
      <c r="H60" s="114">
        <v>332</v>
      </c>
      <c r="I60" s="140">
        <v>331</v>
      </c>
      <c r="J60" s="115">
        <v>-2</v>
      </c>
      <c r="K60" s="116">
        <v>-0.60422960725075525</v>
      </c>
    </row>
    <row r="61" spans="1:11" ht="14.1" customHeight="1" x14ac:dyDescent="0.2">
      <c r="A61" s="306" t="s">
        <v>290</v>
      </c>
      <c r="B61" s="307" t="s">
        <v>291</v>
      </c>
      <c r="C61" s="308"/>
      <c r="D61" s="113">
        <v>1.2014589143960523</v>
      </c>
      <c r="E61" s="115">
        <v>112</v>
      </c>
      <c r="F61" s="114">
        <v>112</v>
      </c>
      <c r="G61" s="114">
        <v>110</v>
      </c>
      <c r="H61" s="114">
        <v>115</v>
      </c>
      <c r="I61" s="140">
        <v>108</v>
      </c>
      <c r="J61" s="115">
        <v>4</v>
      </c>
      <c r="K61" s="116">
        <v>3.7037037037037037</v>
      </c>
    </row>
    <row r="62" spans="1:11" ht="14.1" customHeight="1" x14ac:dyDescent="0.2">
      <c r="A62" s="306" t="s">
        <v>292</v>
      </c>
      <c r="B62" s="307" t="s">
        <v>293</v>
      </c>
      <c r="C62" s="308"/>
      <c r="D62" s="113">
        <v>1.3516412786955589</v>
      </c>
      <c r="E62" s="115">
        <v>126</v>
      </c>
      <c r="F62" s="114">
        <v>135</v>
      </c>
      <c r="G62" s="114">
        <v>126</v>
      </c>
      <c r="H62" s="114">
        <v>119</v>
      </c>
      <c r="I62" s="140">
        <v>122</v>
      </c>
      <c r="J62" s="115">
        <v>4</v>
      </c>
      <c r="K62" s="116">
        <v>3.278688524590164</v>
      </c>
    </row>
    <row r="63" spans="1:11" ht="14.1" customHeight="1" x14ac:dyDescent="0.2">
      <c r="A63" s="306"/>
      <c r="B63" s="307" t="s">
        <v>294</v>
      </c>
      <c r="C63" s="308"/>
      <c r="D63" s="113">
        <v>1.3301866552242008</v>
      </c>
      <c r="E63" s="115">
        <v>124</v>
      </c>
      <c r="F63" s="114">
        <v>133</v>
      </c>
      <c r="G63" s="114">
        <v>123</v>
      </c>
      <c r="H63" s="114">
        <v>116</v>
      </c>
      <c r="I63" s="140">
        <v>119</v>
      </c>
      <c r="J63" s="115">
        <v>5</v>
      </c>
      <c r="K63" s="116">
        <v>4.2016806722689077</v>
      </c>
    </row>
    <row r="64" spans="1:11" ht="14.1" customHeight="1" x14ac:dyDescent="0.2">
      <c r="A64" s="306" t="s">
        <v>295</v>
      </c>
      <c r="B64" s="307" t="s">
        <v>296</v>
      </c>
      <c r="C64" s="308"/>
      <c r="D64" s="113">
        <v>0.10727311735679039</v>
      </c>
      <c r="E64" s="115">
        <v>10</v>
      </c>
      <c r="F64" s="114">
        <v>11</v>
      </c>
      <c r="G64" s="114">
        <v>10</v>
      </c>
      <c r="H64" s="114">
        <v>9</v>
      </c>
      <c r="I64" s="140">
        <v>7</v>
      </c>
      <c r="J64" s="115">
        <v>3</v>
      </c>
      <c r="K64" s="116">
        <v>42.857142857142854</v>
      </c>
    </row>
    <row r="65" spans="1:11" ht="14.1" customHeight="1" x14ac:dyDescent="0.2">
      <c r="A65" s="306" t="s">
        <v>297</v>
      </c>
      <c r="B65" s="307" t="s">
        <v>298</v>
      </c>
      <c r="C65" s="308"/>
      <c r="D65" s="113">
        <v>0.64363870414074231</v>
      </c>
      <c r="E65" s="115">
        <v>60</v>
      </c>
      <c r="F65" s="114">
        <v>61</v>
      </c>
      <c r="G65" s="114">
        <v>65</v>
      </c>
      <c r="H65" s="114">
        <v>60</v>
      </c>
      <c r="I65" s="140">
        <v>65</v>
      </c>
      <c r="J65" s="115">
        <v>-5</v>
      </c>
      <c r="K65" s="116">
        <v>-7.6923076923076925</v>
      </c>
    </row>
    <row r="66" spans="1:11" ht="14.1" customHeight="1" x14ac:dyDescent="0.2">
      <c r="A66" s="306">
        <v>82</v>
      </c>
      <c r="B66" s="307" t="s">
        <v>299</v>
      </c>
      <c r="C66" s="308"/>
      <c r="D66" s="113">
        <v>1.6520060072945719</v>
      </c>
      <c r="E66" s="115">
        <v>154</v>
      </c>
      <c r="F66" s="114">
        <v>161</v>
      </c>
      <c r="G66" s="114">
        <v>159</v>
      </c>
      <c r="H66" s="114">
        <v>157</v>
      </c>
      <c r="I66" s="140">
        <v>154</v>
      </c>
      <c r="J66" s="115">
        <v>0</v>
      </c>
      <c r="K66" s="116">
        <v>0</v>
      </c>
    </row>
    <row r="67" spans="1:11" ht="14.1" customHeight="1" x14ac:dyDescent="0.2">
      <c r="A67" s="306" t="s">
        <v>300</v>
      </c>
      <c r="B67" s="307" t="s">
        <v>301</v>
      </c>
      <c r="C67" s="308"/>
      <c r="D67" s="113">
        <v>0.59000214546234708</v>
      </c>
      <c r="E67" s="115">
        <v>55</v>
      </c>
      <c r="F67" s="114">
        <v>55</v>
      </c>
      <c r="G67" s="114">
        <v>51</v>
      </c>
      <c r="H67" s="114">
        <v>51</v>
      </c>
      <c r="I67" s="140">
        <v>52</v>
      </c>
      <c r="J67" s="115">
        <v>3</v>
      </c>
      <c r="K67" s="116">
        <v>5.7692307692307692</v>
      </c>
    </row>
    <row r="68" spans="1:11" ht="14.1" customHeight="1" x14ac:dyDescent="0.2">
      <c r="A68" s="306" t="s">
        <v>302</v>
      </c>
      <c r="B68" s="307" t="s">
        <v>303</v>
      </c>
      <c r="C68" s="308"/>
      <c r="D68" s="113">
        <v>0.62218408066938424</v>
      </c>
      <c r="E68" s="115">
        <v>58</v>
      </c>
      <c r="F68" s="114">
        <v>64</v>
      </c>
      <c r="G68" s="114">
        <v>66</v>
      </c>
      <c r="H68" s="114">
        <v>70</v>
      </c>
      <c r="I68" s="140">
        <v>66</v>
      </c>
      <c r="J68" s="115">
        <v>-8</v>
      </c>
      <c r="K68" s="116">
        <v>-12.121212121212121</v>
      </c>
    </row>
    <row r="69" spans="1:11" ht="14.1" customHeight="1" x14ac:dyDescent="0.2">
      <c r="A69" s="306">
        <v>83</v>
      </c>
      <c r="B69" s="307" t="s">
        <v>304</v>
      </c>
      <c r="C69" s="308"/>
      <c r="D69" s="113">
        <v>3.025101909461489</v>
      </c>
      <c r="E69" s="115">
        <v>282</v>
      </c>
      <c r="F69" s="114">
        <v>290</v>
      </c>
      <c r="G69" s="114">
        <v>291</v>
      </c>
      <c r="H69" s="114">
        <v>275</v>
      </c>
      <c r="I69" s="140">
        <v>267</v>
      </c>
      <c r="J69" s="115">
        <v>15</v>
      </c>
      <c r="K69" s="116">
        <v>5.617977528089888</v>
      </c>
    </row>
    <row r="70" spans="1:11" ht="14.1" customHeight="1" x14ac:dyDescent="0.2">
      <c r="A70" s="306" t="s">
        <v>305</v>
      </c>
      <c r="B70" s="307" t="s">
        <v>306</v>
      </c>
      <c r="C70" s="308"/>
      <c r="D70" s="113">
        <v>1.8236429950654367</v>
      </c>
      <c r="E70" s="115">
        <v>170</v>
      </c>
      <c r="F70" s="114">
        <v>172</v>
      </c>
      <c r="G70" s="114">
        <v>175</v>
      </c>
      <c r="H70" s="114">
        <v>166</v>
      </c>
      <c r="I70" s="140">
        <v>155</v>
      </c>
      <c r="J70" s="115">
        <v>15</v>
      </c>
      <c r="K70" s="116">
        <v>9.67741935483871</v>
      </c>
    </row>
    <row r="71" spans="1:11" ht="14.1" customHeight="1" x14ac:dyDescent="0.2">
      <c r="A71" s="306"/>
      <c r="B71" s="307" t="s">
        <v>307</v>
      </c>
      <c r="C71" s="308"/>
      <c r="D71" s="113">
        <v>1.126367732246299</v>
      </c>
      <c r="E71" s="115">
        <v>105</v>
      </c>
      <c r="F71" s="114">
        <v>103</v>
      </c>
      <c r="G71" s="114">
        <v>105</v>
      </c>
      <c r="H71" s="114">
        <v>104</v>
      </c>
      <c r="I71" s="140">
        <v>94</v>
      </c>
      <c r="J71" s="115">
        <v>11</v>
      </c>
      <c r="K71" s="116">
        <v>11.702127659574469</v>
      </c>
    </row>
    <row r="72" spans="1:11" ht="14.1" customHeight="1" x14ac:dyDescent="0.2">
      <c r="A72" s="306">
        <v>84</v>
      </c>
      <c r="B72" s="307" t="s">
        <v>308</v>
      </c>
      <c r="C72" s="308"/>
      <c r="D72" s="113">
        <v>1.0834584853035829</v>
      </c>
      <c r="E72" s="115">
        <v>101</v>
      </c>
      <c r="F72" s="114">
        <v>97</v>
      </c>
      <c r="G72" s="114">
        <v>97</v>
      </c>
      <c r="H72" s="114">
        <v>92</v>
      </c>
      <c r="I72" s="140">
        <v>96</v>
      </c>
      <c r="J72" s="115">
        <v>5</v>
      </c>
      <c r="K72" s="116">
        <v>5.208333333333333</v>
      </c>
    </row>
    <row r="73" spans="1:11" ht="14.1" customHeight="1" x14ac:dyDescent="0.2">
      <c r="A73" s="306" t="s">
        <v>309</v>
      </c>
      <c r="B73" s="307" t="s">
        <v>310</v>
      </c>
      <c r="C73" s="308"/>
      <c r="D73" s="113">
        <v>0.18236429950654365</v>
      </c>
      <c r="E73" s="115">
        <v>17</v>
      </c>
      <c r="F73" s="114">
        <v>17</v>
      </c>
      <c r="G73" s="114">
        <v>14</v>
      </c>
      <c r="H73" s="114">
        <v>13</v>
      </c>
      <c r="I73" s="140">
        <v>16</v>
      </c>
      <c r="J73" s="115">
        <v>1</v>
      </c>
      <c r="K73" s="116">
        <v>6.25</v>
      </c>
    </row>
    <row r="74" spans="1:11" ht="14.1" customHeight="1" x14ac:dyDescent="0.2">
      <c r="A74" s="306" t="s">
        <v>311</v>
      </c>
      <c r="B74" s="307" t="s">
        <v>312</v>
      </c>
      <c r="C74" s="308"/>
      <c r="D74" s="113" t="s">
        <v>513</v>
      </c>
      <c r="E74" s="115" t="s">
        <v>513</v>
      </c>
      <c r="F74" s="114" t="s">
        <v>513</v>
      </c>
      <c r="G74" s="114" t="s">
        <v>513</v>
      </c>
      <c r="H74" s="114" t="s">
        <v>513</v>
      </c>
      <c r="I74" s="140" t="s">
        <v>513</v>
      </c>
      <c r="J74" s="115" t="s">
        <v>513</v>
      </c>
      <c r="K74" s="116" t="s">
        <v>513</v>
      </c>
    </row>
    <row r="75" spans="1:11" ht="14.1" customHeight="1" x14ac:dyDescent="0.2">
      <c r="A75" s="306" t="s">
        <v>313</v>
      </c>
      <c r="B75" s="307" t="s">
        <v>314</v>
      </c>
      <c r="C75" s="308"/>
      <c r="D75" s="113">
        <v>4.2909246942716153E-2</v>
      </c>
      <c r="E75" s="115">
        <v>4</v>
      </c>
      <c r="F75" s="114">
        <v>5</v>
      </c>
      <c r="G75" s="114">
        <v>5</v>
      </c>
      <c r="H75" s="114" t="s">
        <v>513</v>
      </c>
      <c r="I75" s="140">
        <v>3</v>
      </c>
      <c r="J75" s="115">
        <v>1</v>
      </c>
      <c r="K75" s="116">
        <v>33.333333333333336</v>
      </c>
    </row>
    <row r="76" spans="1:11" ht="14.1" customHeight="1" x14ac:dyDescent="0.2">
      <c r="A76" s="306">
        <v>91</v>
      </c>
      <c r="B76" s="307" t="s">
        <v>315</v>
      </c>
      <c r="C76" s="308"/>
      <c r="D76" s="113" t="s">
        <v>513</v>
      </c>
      <c r="E76" s="115" t="s">
        <v>513</v>
      </c>
      <c r="F76" s="114">
        <v>9</v>
      </c>
      <c r="G76" s="114">
        <v>7</v>
      </c>
      <c r="H76" s="114" t="s">
        <v>513</v>
      </c>
      <c r="I76" s="140" t="s">
        <v>513</v>
      </c>
      <c r="J76" s="115" t="s">
        <v>513</v>
      </c>
      <c r="K76" s="116" t="s">
        <v>513</v>
      </c>
    </row>
    <row r="77" spans="1:11" ht="14.1" customHeight="1" x14ac:dyDescent="0.2">
      <c r="A77" s="306">
        <v>92</v>
      </c>
      <c r="B77" s="307" t="s">
        <v>316</v>
      </c>
      <c r="C77" s="308"/>
      <c r="D77" s="113">
        <v>0.20381892297790175</v>
      </c>
      <c r="E77" s="115">
        <v>19</v>
      </c>
      <c r="F77" s="114">
        <v>20</v>
      </c>
      <c r="G77" s="114">
        <v>22</v>
      </c>
      <c r="H77" s="114">
        <v>21</v>
      </c>
      <c r="I77" s="140">
        <v>20</v>
      </c>
      <c r="J77" s="115">
        <v>-1</v>
      </c>
      <c r="K77" s="116">
        <v>-5</v>
      </c>
    </row>
    <row r="78" spans="1:11" ht="14.1" customHeight="1" x14ac:dyDescent="0.2">
      <c r="A78" s="306">
        <v>93</v>
      </c>
      <c r="B78" s="307" t="s">
        <v>317</v>
      </c>
      <c r="C78" s="308"/>
      <c r="D78" s="113">
        <v>0.11800042909246942</v>
      </c>
      <c r="E78" s="115">
        <v>11</v>
      </c>
      <c r="F78" s="114">
        <v>11</v>
      </c>
      <c r="G78" s="114">
        <v>11</v>
      </c>
      <c r="H78" s="114">
        <v>11</v>
      </c>
      <c r="I78" s="140">
        <v>11</v>
      </c>
      <c r="J78" s="115">
        <v>0</v>
      </c>
      <c r="K78" s="116">
        <v>0</v>
      </c>
    </row>
    <row r="79" spans="1:11" ht="14.1" customHeight="1" x14ac:dyDescent="0.2">
      <c r="A79" s="306">
        <v>94</v>
      </c>
      <c r="B79" s="307" t="s">
        <v>318</v>
      </c>
      <c r="C79" s="308"/>
      <c r="D79" s="113">
        <v>0.38618322248444542</v>
      </c>
      <c r="E79" s="115">
        <v>36</v>
      </c>
      <c r="F79" s="114">
        <v>40</v>
      </c>
      <c r="G79" s="114">
        <v>40</v>
      </c>
      <c r="H79" s="114">
        <v>33</v>
      </c>
      <c r="I79" s="140">
        <v>34</v>
      </c>
      <c r="J79" s="115">
        <v>2</v>
      </c>
      <c r="K79" s="116">
        <v>5.882352941176471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5.0096545805621115</v>
      </c>
      <c r="E81" s="143">
        <v>467</v>
      </c>
      <c r="F81" s="144">
        <v>498</v>
      </c>
      <c r="G81" s="144">
        <v>503</v>
      </c>
      <c r="H81" s="144">
        <v>513</v>
      </c>
      <c r="I81" s="145">
        <v>482</v>
      </c>
      <c r="J81" s="143">
        <v>-15</v>
      </c>
      <c r="K81" s="146">
        <v>-3.1120331950207469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519</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2456</v>
      </c>
      <c r="G12" s="535">
        <v>2141</v>
      </c>
      <c r="H12" s="535">
        <v>3143</v>
      </c>
      <c r="I12" s="535">
        <v>2428</v>
      </c>
      <c r="J12" s="536">
        <v>2466</v>
      </c>
      <c r="K12" s="537">
        <v>-10</v>
      </c>
      <c r="L12" s="348">
        <v>-0.40551500405515006</v>
      </c>
    </row>
    <row r="13" spans="1:17" s="110" customFormat="1" ht="15" customHeight="1" x14ac:dyDescent="0.2">
      <c r="A13" s="349" t="s">
        <v>344</v>
      </c>
      <c r="B13" s="350" t="s">
        <v>345</v>
      </c>
      <c r="C13" s="346"/>
      <c r="D13" s="346"/>
      <c r="E13" s="347"/>
      <c r="F13" s="535">
        <v>1495</v>
      </c>
      <c r="G13" s="535">
        <v>1291</v>
      </c>
      <c r="H13" s="535">
        <v>1842</v>
      </c>
      <c r="I13" s="535">
        <v>1455</v>
      </c>
      <c r="J13" s="536">
        <v>1459</v>
      </c>
      <c r="K13" s="537">
        <v>36</v>
      </c>
      <c r="L13" s="348">
        <v>2.4674434544208363</v>
      </c>
    </row>
    <row r="14" spans="1:17" s="110" customFormat="1" ht="22.5" customHeight="1" x14ac:dyDescent="0.2">
      <c r="A14" s="349"/>
      <c r="B14" s="350" t="s">
        <v>346</v>
      </c>
      <c r="C14" s="346"/>
      <c r="D14" s="346"/>
      <c r="E14" s="347"/>
      <c r="F14" s="535">
        <v>961</v>
      </c>
      <c r="G14" s="535">
        <v>850</v>
      </c>
      <c r="H14" s="535">
        <v>1301</v>
      </c>
      <c r="I14" s="535">
        <v>973</v>
      </c>
      <c r="J14" s="536">
        <v>1007</v>
      </c>
      <c r="K14" s="537">
        <v>-46</v>
      </c>
      <c r="L14" s="348">
        <v>-4.5680238331678256</v>
      </c>
    </row>
    <row r="15" spans="1:17" s="110" customFormat="1" ht="15" customHeight="1" x14ac:dyDescent="0.2">
      <c r="A15" s="349" t="s">
        <v>347</v>
      </c>
      <c r="B15" s="350" t="s">
        <v>108</v>
      </c>
      <c r="C15" s="346"/>
      <c r="D15" s="346"/>
      <c r="E15" s="347"/>
      <c r="F15" s="535">
        <v>473</v>
      </c>
      <c r="G15" s="535">
        <v>395</v>
      </c>
      <c r="H15" s="535">
        <v>1084</v>
      </c>
      <c r="I15" s="535">
        <v>488</v>
      </c>
      <c r="J15" s="536">
        <v>482</v>
      </c>
      <c r="K15" s="537">
        <v>-9</v>
      </c>
      <c r="L15" s="348">
        <v>-1.8672199170124482</v>
      </c>
    </row>
    <row r="16" spans="1:17" s="110" customFormat="1" ht="15" customHeight="1" x14ac:dyDescent="0.2">
      <c r="A16" s="349"/>
      <c r="B16" s="350" t="s">
        <v>109</v>
      </c>
      <c r="C16" s="346"/>
      <c r="D16" s="346"/>
      <c r="E16" s="347"/>
      <c r="F16" s="535">
        <v>1660</v>
      </c>
      <c r="G16" s="535">
        <v>1435</v>
      </c>
      <c r="H16" s="535">
        <v>1782</v>
      </c>
      <c r="I16" s="535">
        <v>1638</v>
      </c>
      <c r="J16" s="536">
        <v>1693</v>
      </c>
      <c r="K16" s="537">
        <v>-33</v>
      </c>
      <c r="L16" s="348">
        <v>-1.9492025989367985</v>
      </c>
    </row>
    <row r="17" spans="1:12" s="110" customFormat="1" ht="15" customHeight="1" x14ac:dyDescent="0.2">
      <c r="A17" s="349"/>
      <c r="B17" s="350" t="s">
        <v>110</v>
      </c>
      <c r="C17" s="346"/>
      <c r="D17" s="346"/>
      <c r="E17" s="347"/>
      <c r="F17" s="535">
        <v>286</v>
      </c>
      <c r="G17" s="535">
        <v>283</v>
      </c>
      <c r="H17" s="535">
        <v>246</v>
      </c>
      <c r="I17" s="535">
        <v>275</v>
      </c>
      <c r="J17" s="536">
        <v>256</v>
      </c>
      <c r="K17" s="537">
        <v>30</v>
      </c>
      <c r="L17" s="348">
        <v>11.71875</v>
      </c>
    </row>
    <row r="18" spans="1:12" s="110" customFormat="1" ht="15" customHeight="1" x14ac:dyDescent="0.2">
      <c r="A18" s="349"/>
      <c r="B18" s="350" t="s">
        <v>111</v>
      </c>
      <c r="C18" s="346"/>
      <c r="D18" s="346"/>
      <c r="E18" s="347"/>
      <c r="F18" s="535">
        <v>37</v>
      </c>
      <c r="G18" s="535">
        <v>28</v>
      </c>
      <c r="H18" s="535">
        <v>31</v>
      </c>
      <c r="I18" s="535">
        <v>27</v>
      </c>
      <c r="J18" s="536">
        <v>35</v>
      </c>
      <c r="K18" s="537">
        <v>2</v>
      </c>
      <c r="L18" s="348">
        <v>5.7142857142857144</v>
      </c>
    </row>
    <row r="19" spans="1:12" s="110" customFormat="1" ht="15" customHeight="1" x14ac:dyDescent="0.2">
      <c r="A19" s="118" t="s">
        <v>113</v>
      </c>
      <c r="B19" s="119" t="s">
        <v>181</v>
      </c>
      <c r="C19" s="346"/>
      <c r="D19" s="346"/>
      <c r="E19" s="347"/>
      <c r="F19" s="535">
        <v>1700</v>
      </c>
      <c r="G19" s="535">
        <v>1491</v>
      </c>
      <c r="H19" s="535">
        <v>2266</v>
      </c>
      <c r="I19" s="535">
        <v>1661</v>
      </c>
      <c r="J19" s="536">
        <v>1676</v>
      </c>
      <c r="K19" s="537">
        <v>24</v>
      </c>
      <c r="L19" s="348">
        <v>1.431980906921241</v>
      </c>
    </row>
    <row r="20" spans="1:12" s="110" customFormat="1" ht="15" customHeight="1" x14ac:dyDescent="0.2">
      <c r="A20" s="118"/>
      <c r="B20" s="119" t="s">
        <v>182</v>
      </c>
      <c r="C20" s="346"/>
      <c r="D20" s="346"/>
      <c r="E20" s="347"/>
      <c r="F20" s="535">
        <v>756</v>
      </c>
      <c r="G20" s="535">
        <v>650</v>
      </c>
      <c r="H20" s="535">
        <v>877</v>
      </c>
      <c r="I20" s="535">
        <v>767</v>
      </c>
      <c r="J20" s="536">
        <v>790</v>
      </c>
      <c r="K20" s="537">
        <v>-34</v>
      </c>
      <c r="L20" s="348">
        <v>-4.3037974683544302</v>
      </c>
    </row>
    <row r="21" spans="1:12" s="110" customFormat="1" ht="15" customHeight="1" x14ac:dyDescent="0.2">
      <c r="A21" s="118" t="s">
        <v>113</v>
      </c>
      <c r="B21" s="119" t="s">
        <v>116</v>
      </c>
      <c r="C21" s="346"/>
      <c r="D21" s="346"/>
      <c r="E21" s="347"/>
      <c r="F21" s="535">
        <v>1646</v>
      </c>
      <c r="G21" s="535">
        <v>1562</v>
      </c>
      <c r="H21" s="535">
        <v>2218</v>
      </c>
      <c r="I21" s="535">
        <v>1510</v>
      </c>
      <c r="J21" s="536">
        <v>1662</v>
      </c>
      <c r="K21" s="537">
        <v>-16</v>
      </c>
      <c r="L21" s="348">
        <v>-0.96269554753309261</v>
      </c>
    </row>
    <row r="22" spans="1:12" s="110" customFormat="1" ht="15" customHeight="1" x14ac:dyDescent="0.2">
      <c r="A22" s="118"/>
      <c r="B22" s="119" t="s">
        <v>117</v>
      </c>
      <c r="C22" s="346"/>
      <c r="D22" s="346"/>
      <c r="E22" s="347"/>
      <c r="F22" s="535">
        <v>810</v>
      </c>
      <c r="G22" s="535">
        <v>577</v>
      </c>
      <c r="H22" s="535">
        <v>922</v>
      </c>
      <c r="I22" s="535">
        <v>917</v>
      </c>
      <c r="J22" s="536">
        <v>804</v>
      </c>
      <c r="K22" s="537">
        <v>6</v>
      </c>
      <c r="L22" s="348">
        <v>0.74626865671641796</v>
      </c>
    </row>
    <row r="23" spans="1:12" s="110" customFormat="1" ht="15" customHeight="1" x14ac:dyDescent="0.2">
      <c r="A23" s="351" t="s">
        <v>347</v>
      </c>
      <c r="B23" s="352" t="s">
        <v>193</v>
      </c>
      <c r="C23" s="353"/>
      <c r="D23" s="353"/>
      <c r="E23" s="354"/>
      <c r="F23" s="538">
        <v>72</v>
      </c>
      <c r="G23" s="538">
        <v>113</v>
      </c>
      <c r="H23" s="538">
        <v>533</v>
      </c>
      <c r="I23" s="538">
        <v>27</v>
      </c>
      <c r="J23" s="539">
        <v>59</v>
      </c>
      <c r="K23" s="540">
        <v>13</v>
      </c>
      <c r="L23" s="355">
        <v>22.033898305084747</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39.5</v>
      </c>
      <c r="G25" s="541">
        <v>33.6</v>
      </c>
      <c r="H25" s="541">
        <v>44.8</v>
      </c>
      <c r="I25" s="541">
        <v>43.7</v>
      </c>
      <c r="J25" s="541">
        <v>41.3</v>
      </c>
      <c r="K25" s="542" t="s">
        <v>349</v>
      </c>
      <c r="L25" s="363">
        <v>-1.7999999999999972</v>
      </c>
    </row>
    <row r="26" spans="1:12" s="110" customFormat="1" ht="15" customHeight="1" x14ac:dyDescent="0.2">
      <c r="A26" s="364" t="s">
        <v>105</v>
      </c>
      <c r="B26" s="365" t="s">
        <v>345</v>
      </c>
      <c r="C26" s="361"/>
      <c r="D26" s="361"/>
      <c r="E26" s="362"/>
      <c r="F26" s="541">
        <v>39.799999999999997</v>
      </c>
      <c r="G26" s="541">
        <v>30.3</v>
      </c>
      <c r="H26" s="541">
        <v>46.6</v>
      </c>
      <c r="I26" s="541">
        <v>44.9</v>
      </c>
      <c r="J26" s="543">
        <v>41.7</v>
      </c>
      <c r="K26" s="542" t="s">
        <v>349</v>
      </c>
      <c r="L26" s="363">
        <v>-1.9000000000000057</v>
      </c>
    </row>
    <row r="27" spans="1:12" s="110" customFormat="1" ht="15" customHeight="1" x14ac:dyDescent="0.2">
      <c r="A27" s="364"/>
      <c r="B27" s="365" t="s">
        <v>346</v>
      </c>
      <c r="C27" s="361"/>
      <c r="D27" s="361"/>
      <c r="E27" s="362"/>
      <c r="F27" s="541">
        <v>39</v>
      </c>
      <c r="G27" s="541">
        <v>38.9</v>
      </c>
      <c r="H27" s="541">
        <v>42.3</v>
      </c>
      <c r="I27" s="541">
        <v>41.8</v>
      </c>
      <c r="J27" s="541">
        <v>40.6</v>
      </c>
      <c r="K27" s="542" t="s">
        <v>349</v>
      </c>
      <c r="L27" s="363">
        <v>-1.6000000000000014</v>
      </c>
    </row>
    <row r="28" spans="1:12" s="110" customFormat="1" ht="15" customHeight="1" x14ac:dyDescent="0.2">
      <c r="A28" s="364" t="s">
        <v>113</v>
      </c>
      <c r="B28" s="365" t="s">
        <v>108</v>
      </c>
      <c r="C28" s="361"/>
      <c r="D28" s="361"/>
      <c r="E28" s="362"/>
      <c r="F28" s="541">
        <v>50.2</v>
      </c>
      <c r="G28" s="541">
        <v>47.6</v>
      </c>
      <c r="H28" s="541">
        <v>48.4</v>
      </c>
      <c r="I28" s="541">
        <v>49.9</v>
      </c>
      <c r="J28" s="541">
        <v>51.4</v>
      </c>
      <c r="K28" s="542" t="s">
        <v>349</v>
      </c>
      <c r="L28" s="363">
        <v>-1.1999999999999957</v>
      </c>
    </row>
    <row r="29" spans="1:12" s="110" customFormat="1" ht="11.25" x14ac:dyDescent="0.2">
      <c r="A29" s="364"/>
      <c r="B29" s="365" t="s">
        <v>109</v>
      </c>
      <c r="C29" s="361"/>
      <c r="D29" s="361"/>
      <c r="E29" s="362"/>
      <c r="F29" s="541">
        <v>37.9</v>
      </c>
      <c r="G29" s="541">
        <v>33.299999999999997</v>
      </c>
      <c r="H29" s="541">
        <v>44.2</v>
      </c>
      <c r="I29" s="541">
        <v>42.3</v>
      </c>
      <c r="J29" s="543">
        <v>39.5</v>
      </c>
      <c r="K29" s="542" t="s">
        <v>349</v>
      </c>
      <c r="L29" s="363">
        <v>-1.6000000000000014</v>
      </c>
    </row>
    <row r="30" spans="1:12" s="110" customFormat="1" ht="15" customHeight="1" x14ac:dyDescent="0.2">
      <c r="A30" s="364"/>
      <c r="B30" s="365" t="s">
        <v>110</v>
      </c>
      <c r="C30" s="361"/>
      <c r="D30" s="361"/>
      <c r="E30" s="362"/>
      <c r="F30" s="541">
        <v>31.9</v>
      </c>
      <c r="G30" s="541">
        <v>21.2</v>
      </c>
      <c r="H30" s="541">
        <v>41.2</v>
      </c>
      <c r="I30" s="541">
        <v>39.1</v>
      </c>
      <c r="J30" s="541">
        <v>37</v>
      </c>
      <c r="K30" s="542" t="s">
        <v>349</v>
      </c>
      <c r="L30" s="363">
        <v>-5.1000000000000014</v>
      </c>
    </row>
    <row r="31" spans="1:12" s="110" customFormat="1" ht="15" customHeight="1" x14ac:dyDescent="0.2">
      <c r="A31" s="364"/>
      <c r="B31" s="365" t="s">
        <v>111</v>
      </c>
      <c r="C31" s="361"/>
      <c r="D31" s="361"/>
      <c r="E31" s="362"/>
      <c r="F31" s="541">
        <v>48.6</v>
      </c>
      <c r="G31" s="541">
        <v>32.1</v>
      </c>
      <c r="H31" s="541">
        <v>45.2</v>
      </c>
      <c r="I31" s="541">
        <v>70.400000000000006</v>
      </c>
      <c r="J31" s="541">
        <v>34.299999999999997</v>
      </c>
      <c r="K31" s="542" t="s">
        <v>349</v>
      </c>
      <c r="L31" s="363">
        <v>14.300000000000004</v>
      </c>
    </row>
    <row r="32" spans="1:12" s="110" customFormat="1" ht="15" customHeight="1" x14ac:dyDescent="0.2">
      <c r="A32" s="366" t="s">
        <v>113</v>
      </c>
      <c r="B32" s="367" t="s">
        <v>181</v>
      </c>
      <c r="C32" s="361"/>
      <c r="D32" s="361"/>
      <c r="E32" s="362"/>
      <c r="F32" s="541">
        <v>39.799999999999997</v>
      </c>
      <c r="G32" s="541">
        <v>33.1</v>
      </c>
      <c r="H32" s="541">
        <v>46.8</v>
      </c>
      <c r="I32" s="541">
        <v>45.2</v>
      </c>
      <c r="J32" s="543">
        <v>42.3</v>
      </c>
      <c r="K32" s="542" t="s">
        <v>349</v>
      </c>
      <c r="L32" s="363">
        <v>-2.5</v>
      </c>
    </row>
    <row r="33" spans="1:12" s="110" customFormat="1" ht="15" customHeight="1" x14ac:dyDescent="0.2">
      <c r="A33" s="366"/>
      <c r="B33" s="367" t="s">
        <v>182</v>
      </c>
      <c r="C33" s="361"/>
      <c r="D33" s="361"/>
      <c r="E33" s="362"/>
      <c r="F33" s="541">
        <v>38.799999999999997</v>
      </c>
      <c r="G33" s="541">
        <v>34.700000000000003</v>
      </c>
      <c r="H33" s="541">
        <v>40.9</v>
      </c>
      <c r="I33" s="541">
        <v>40.299999999999997</v>
      </c>
      <c r="J33" s="541">
        <v>39.200000000000003</v>
      </c>
      <c r="K33" s="542" t="s">
        <v>349</v>
      </c>
      <c r="L33" s="363">
        <v>-0.40000000000000568</v>
      </c>
    </row>
    <row r="34" spans="1:12" s="368" customFormat="1" ht="15" customHeight="1" x14ac:dyDescent="0.2">
      <c r="A34" s="366" t="s">
        <v>113</v>
      </c>
      <c r="B34" s="367" t="s">
        <v>116</v>
      </c>
      <c r="C34" s="361"/>
      <c r="D34" s="361"/>
      <c r="E34" s="362"/>
      <c r="F34" s="541">
        <v>32.5</v>
      </c>
      <c r="G34" s="541">
        <v>27.9</v>
      </c>
      <c r="H34" s="541">
        <v>37.299999999999997</v>
      </c>
      <c r="I34" s="541">
        <v>36.9</v>
      </c>
      <c r="J34" s="541">
        <v>35.1</v>
      </c>
      <c r="K34" s="542" t="s">
        <v>349</v>
      </c>
      <c r="L34" s="363">
        <v>-2.6000000000000014</v>
      </c>
    </row>
    <row r="35" spans="1:12" s="368" customFormat="1" ht="11.25" x14ac:dyDescent="0.2">
      <c r="A35" s="369"/>
      <c r="B35" s="370" t="s">
        <v>117</v>
      </c>
      <c r="C35" s="371"/>
      <c r="D35" s="371"/>
      <c r="E35" s="372"/>
      <c r="F35" s="544">
        <v>53</v>
      </c>
      <c r="G35" s="544">
        <v>48.2</v>
      </c>
      <c r="H35" s="544">
        <v>59.5</v>
      </c>
      <c r="I35" s="544">
        <v>54.6</v>
      </c>
      <c r="J35" s="545">
        <v>53.6</v>
      </c>
      <c r="K35" s="546" t="s">
        <v>349</v>
      </c>
      <c r="L35" s="373">
        <v>-0.60000000000000142</v>
      </c>
    </row>
    <row r="36" spans="1:12" s="368" customFormat="1" ht="15.95" customHeight="1" x14ac:dyDescent="0.2">
      <c r="A36" s="374" t="s">
        <v>350</v>
      </c>
      <c r="B36" s="375"/>
      <c r="C36" s="376"/>
      <c r="D36" s="375"/>
      <c r="E36" s="377"/>
      <c r="F36" s="547">
        <v>2368</v>
      </c>
      <c r="G36" s="547">
        <v>2009</v>
      </c>
      <c r="H36" s="547">
        <v>2517</v>
      </c>
      <c r="I36" s="547">
        <v>2384</v>
      </c>
      <c r="J36" s="547">
        <v>2392</v>
      </c>
      <c r="K36" s="548">
        <v>-24</v>
      </c>
      <c r="L36" s="379">
        <v>-1.0033444816053512</v>
      </c>
    </row>
    <row r="37" spans="1:12" s="368" customFormat="1" ht="15.95" customHeight="1" x14ac:dyDescent="0.2">
      <c r="A37" s="380"/>
      <c r="B37" s="381" t="s">
        <v>113</v>
      </c>
      <c r="C37" s="381" t="s">
        <v>351</v>
      </c>
      <c r="D37" s="381"/>
      <c r="E37" s="382"/>
      <c r="F37" s="547">
        <v>935</v>
      </c>
      <c r="G37" s="547">
        <v>676</v>
      </c>
      <c r="H37" s="547">
        <v>1128</v>
      </c>
      <c r="I37" s="547">
        <v>1041</v>
      </c>
      <c r="J37" s="547">
        <v>988</v>
      </c>
      <c r="K37" s="548">
        <v>-53</v>
      </c>
      <c r="L37" s="379">
        <v>-5.3643724696356276</v>
      </c>
    </row>
    <row r="38" spans="1:12" s="368" customFormat="1" ht="15.95" customHeight="1" x14ac:dyDescent="0.2">
      <c r="A38" s="380"/>
      <c r="B38" s="383" t="s">
        <v>105</v>
      </c>
      <c r="C38" s="383" t="s">
        <v>106</v>
      </c>
      <c r="D38" s="384"/>
      <c r="E38" s="382"/>
      <c r="F38" s="547">
        <v>1444</v>
      </c>
      <c r="G38" s="547">
        <v>1219</v>
      </c>
      <c r="H38" s="547">
        <v>1460</v>
      </c>
      <c r="I38" s="547">
        <v>1435</v>
      </c>
      <c r="J38" s="549">
        <v>1430</v>
      </c>
      <c r="K38" s="548">
        <v>14</v>
      </c>
      <c r="L38" s="379">
        <v>0.97902097902097907</v>
      </c>
    </row>
    <row r="39" spans="1:12" s="368" customFormat="1" ht="15.95" customHeight="1" x14ac:dyDescent="0.2">
      <c r="A39" s="380"/>
      <c r="B39" s="384"/>
      <c r="C39" s="381" t="s">
        <v>352</v>
      </c>
      <c r="D39" s="384"/>
      <c r="E39" s="382"/>
      <c r="F39" s="547">
        <v>575</v>
      </c>
      <c r="G39" s="547">
        <v>369</v>
      </c>
      <c r="H39" s="547">
        <v>681</v>
      </c>
      <c r="I39" s="547">
        <v>644</v>
      </c>
      <c r="J39" s="547">
        <v>597</v>
      </c>
      <c r="K39" s="548">
        <v>-22</v>
      </c>
      <c r="L39" s="379">
        <v>-3.6850921273031827</v>
      </c>
    </row>
    <row r="40" spans="1:12" s="368" customFormat="1" ht="15.95" customHeight="1" x14ac:dyDescent="0.2">
      <c r="A40" s="380"/>
      <c r="B40" s="383"/>
      <c r="C40" s="383" t="s">
        <v>107</v>
      </c>
      <c r="D40" s="384"/>
      <c r="E40" s="382"/>
      <c r="F40" s="547">
        <v>924</v>
      </c>
      <c r="G40" s="547">
        <v>790</v>
      </c>
      <c r="H40" s="547">
        <v>1057</v>
      </c>
      <c r="I40" s="547">
        <v>949</v>
      </c>
      <c r="J40" s="547">
        <v>962</v>
      </c>
      <c r="K40" s="548">
        <v>-38</v>
      </c>
      <c r="L40" s="379">
        <v>-3.9501039501039501</v>
      </c>
    </row>
    <row r="41" spans="1:12" s="368" customFormat="1" ht="24" customHeight="1" x14ac:dyDescent="0.2">
      <c r="A41" s="380"/>
      <c r="B41" s="384"/>
      <c r="C41" s="381" t="s">
        <v>352</v>
      </c>
      <c r="D41" s="384"/>
      <c r="E41" s="382"/>
      <c r="F41" s="547">
        <v>360</v>
      </c>
      <c r="G41" s="547">
        <v>307</v>
      </c>
      <c r="H41" s="547">
        <v>447</v>
      </c>
      <c r="I41" s="547">
        <v>397</v>
      </c>
      <c r="J41" s="549">
        <v>391</v>
      </c>
      <c r="K41" s="548">
        <v>-31</v>
      </c>
      <c r="L41" s="379">
        <v>-7.9283887468030692</v>
      </c>
    </row>
    <row r="42" spans="1:12" s="110" customFormat="1" ht="15" customHeight="1" x14ac:dyDescent="0.2">
      <c r="A42" s="380"/>
      <c r="B42" s="383" t="s">
        <v>113</v>
      </c>
      <c r="C42" s="383" t="s">
        <v>353</v>
      </c>
      <c r="D42" s="384"/>
      <c r="E42" s="382"/>
      <c r="F42" s="547">
        <v>410</v>
      </c>
      <c r="G42" s="547">
        <v>288</v>
      </c>
      <c r="H42" s="547">
        <v>539</v>
      </c>
      <c r="I42" s="547">
        <v>453</v>
      </c>
      <c r="J42" s="547">
        <v>426</v>
      </c>
      <c r="K42" s="548">
        <v>-16</v>
      </c>
      <c r="L42" s="379">
        <v>-3.755868544600939</v>
      </c>
    </row>
    <row r="43" spans="1:12" s="110" customFormat="1" ht="15" customHeight="1" x14ac:dyDescent="0.2">
      <c r="A43" s="380"/>
      <c r="B43" s="384"/>
      <c r="C43" s="381" t="s">
        <v>352</v>
      </c>
      <c r="D43" s="384"/>
      <c r="E43" s="382"/>
      <c r="F43" s="547">
        <v>206</v>
      </c>
      <c r="G43" s="547">
        <v>137</v>
      </c>
      <c r="H43" s="547">
        <v>261</v>
      </c>
      <c r="I43" s="547">
        <v>226</v>
      </c>
      <c r="J43" s="547">
        <v>219</v>
      </c>
      <c r="K43" s="548">
        <v>-13</v>
      </c>
      <c r="L43" s="379">
        <v>-5.9360730593607309</v>
      </c>
    </row>
    <row r="44" spans="1:12" s="110" customFormat="1" ht="15" customHeight="1" x14ac:dyDescent="0.2">
      <c r="A44" s="380"/>
      <c r="B44" s="383"/>
      <c r="C44" s="365" t="s">
        <v>109</v>
      </c>
      <c r="D44" s="384"/>
      <c r="E44" s="382"/>
      <c r="F44" s="547">
        <v>1636</v>
      </c>
      <c r="G44" s="547">
        <v>1410</v>
      </c>
      <c r="H44" s="547">
        <v>1702</v>
      </c>
      <c r="I44" s="547">
        <v>1630</v>
      </c>
      <c r="J44" s="549">
        <v>1677</v>
      </c>
      <c r="K44" s="548">
        <v>-41</v>
      </c>
      <c r="L44" s="379">
        <v>-2.4448419797257008</v>
      </c>
    </row>
    <row r="45" spans="1:12" s="110" customFormat="1" ht="15" customHeight="1" x14ac:dyDescent="0.2">
      <c r="A45" s="380"/>
      <c r="B45" s="384"/>
      <c r="C45" s="381" t="s">
        <v>352</v>
      </c>
      <c r="D45" s="384"/>
      <c r="E45" s="382"/>
      <c r="F45" s="547">
        <v>620</v>
      </c>
      <c r="G45" s="547">
        <v>470</v>
      </c>
      <c r="H45" s="547">
        <v>752</v>
      </c>
      <c r="I45" s="547">
        <v>689</v>
      </c>
      <c r="J45" s="547">
        <v>663</v>
      </c>
      <c r="K45" s="548">
        <v>-43</v>
      </c>
      <c r="L45" s="379">
        <v>-6.4856711915535445</v>
      </c>
    </row>
    <row r="46" spans="1:12" s="110" customFormat="1" ht="15" customHeight="1" x14ac:dyDescent="0.2">
      <c r="A46" s="380"/>
      <c r="B46" s="383"/>
      <c r="C46" s="365" t="s">
        <v>110</v>
      </c>
      <c r="D46" s="384"/>
      <c r="E46" s="382"/>
      <c r="F46" s="547">
        <v>285</v>
      </c>
      <c r="G46" s="547">
        <v>283</v>
      </c>
      <c r="H46" s="547">
        <v>245</v>
      </c>
      <c r="I46" s="547">
        <v>274</v>
      </c>
      <c r="J46" s="547">
        <v>254</v>
      </c>
      <c r="K46" s="548">
        <v>31</v>
      </c>
      <c r="L46" s="379">
        <v>12.204724409448819</v>
      </c>
    </row>
    <row r="47" spans="1:12" s="110" customFormat="1" ht="15" customHeight="1" x14ac:dyDescent="0.2">
      <c r="A47" s="380"/>
      <c r="B47" s="384"/>
      <c r="C47" s="381" t="s">
        <v>352</v>
      </c>
      <c r="D47" s="384"/>
      <c r="E47" s="382"/>
      <c r="F47" s="547">
        <v>91</v>
      </c>
      <c r="G47" s="547">
        <v>60</v>
      </c>
      <c r="H47" s="547">
        <v>101</v>
      </c>
      <c r="I47" s="547">
        <v>107</v>
      </c>
      <c r="J47" s="549">
        <v>94</v>
      </c>
      <c r="K47" s="548">
        <v>-3</v>
      </c>
      <c r="L47" s="379">
        <v>-3.1914893617021276</v>
      </c>
    </row>
    <row r="48" spans="1:12" s="110" customFormat="1" ht="15" customHeight="1" x14ac:dyDescent="0.2">
      <c r="A48" s="380"/>
      <c r="B48" s="384"/>
      <c r="C48" s="365" t="s">
        <v>111</v>
      </c>
      <c r="D48" s="385"/>
      <c r="E48" s="386"/>
      <c r="F48" s="547">
        <v>37</v>
      </c>
      <c r="G48" s="547">
        <v>28</v>
      </c>
      <c r="H48" s="547">
        <v>31</v>
      </c>
      <c r="I48" s="547">
        <v>27</v>
      </c>
      <c r="J48" s="547">
        <v>35</v>
      </c>
      <c r="K48" s="548">
        <v>2</v>
      </c>
      <c r="L48" s="379">
        <v>5.7142857142857144</v>
      </c>
    </row>
    <row r="49" spans="1:12" s="110" customFormat="1" ht="15" customHeight="1" x14ac:dyDescent="0.2">
      <c r="A49" s="380"/>
      <c r="B49" s="384"/>
      <c r="C49" s="381" t="s">
        <v>352</v>
      </c>
      <c r="D49" s="384"/>
      <c r="E49" s="382"/>
      <c r="F49" s="547">
        <v>18</v>
      </c>
      <c r="G49" s="547">
        <v>9</v>
      </c>
      <c r="H49" s="547">
        <v>14</v>
      </c>
      <c r="I49" s="547">
        <v>19</v>
      </c>
      <c r="J49" s="547">
        <v>12</v>
      </c>
      <c r="K49" s="548">
        <v>6</v>
      </c>
      <c r="L49" s="379">
        <v>50</v>
      </c>
    </row>
    <row r="50" spans="1:12" s="110" customFormat="1" ht="15" customHeight="1" x14ac:dyDescent="0.2">
      <c r="A50" s="380"/>
      <c r="B50" s="383" t="s">
        <v>113</v>
      </c>
      <c r="C50" s="381" t="s">
        <v>181</v>
      </c>
      <c r="D50" s="384"/>
      <c r="E50" s="382"/>
      <c r="F50" s="547">
        <v>1621</v>
      </c>
      <c r="G50" s="547">
        <v>1364</v>
      </c>
      <c r="H50" s="547">
        <v>1671</v>
      </c>
      <c r="I50" s="547">
        <v>1625</v>
      </c>
      <c r="J50" s="549">
        <v>1607</v>
      </c>
      <c r="K50" s="548">
        <v>14</v>
      </c>
      <c r="L50" s="379">
        <v>0.87118855009334162</v>
      </c>
    </row>
    <row r="51" spans="1:12" s="110" customFormat="1" ht="15" customHeight="1" x14ac:dyDescent="0.2">
      <c r="A51" s="380"/>
      <c r="B51" s="384"/>
      <c r="C51" s="381" t="s">
        <v>352</v>
      </c>
      <c r="D51" s="384"/>
      <c r="E51" s="382"/>
      <c r="F51" s="547">
        <v>645</v>
      </c>
      <c r="G51" s="547">
        <v>452</v>
      </c>
      <c r="H51" s="547">
        <v>782</v>
      </c>
      <c r="I51" s="547">
        <v>735</v>
      </c>
      <c r="J51" s="547">
        <v>680</v>
      </c>
      <c r="K51" s="548">
        <v>-35</v>
      </c>
      <c r="L51" s="379">
        <v>-5.1470588235294121</v>
      </c>
    </row>
    <row r="52" spans="1:12" s="110" customFormat="1" ht="15" customHeight="1" x14ac:dyDescent="0.2">
      <c r="A52" s="380"/>
      <c r="B52" s="383"/>
      <c r="C52" s="381" t="s">
        <v>182</v>
      </c>
      <c r="D52" s="384"/>
      <c r="E52" s="382"/>
      <c r="F52" s="547">
        <v>747</v>
      </c>
      <c r="G52" s="547">
        <v>645</v>
      </c>
      <c r="H52" s="547">
        <v>846</v>
      </c>
      <c r="I52" s="547">
        <v>759</v>
      </c>
      <c r="J52" s="547">
        <v>785</v>
      </c>
      <c r="K52" s="548">
        <v>-38</v>
      </c>
      <c r="L52" s="379">
        <v>-4.8407643312101909</v>
      </c>
    </row>
    <row r="53" spans="1:12" s="269" customFormat="1" ht="11.25" customHeight="1" x14ac:dyDescent="0.2">
      <c r="A53" s="380"/>
      <c r="B53" s="384"/>
      <c r="C53" s="381" t="s">
        <v>352</v>
      </c>
      <c r="D53" s="384"/>
      <c r="E53" s="382"/>
      <c r="F53" s="547">
        <v>290</v>
      </c>
      <c r="G53" s="547">
        <v>224</v>
      </c>
      <c r="H53" s="547">
        <v>346</v>
      </c>
      <c r="I53" s="547">
        <v>306</v>
      </c>
      <c r="J53" s="549">
        <v>308</v>
      </c>
      <c r="K53" s="548">
        <v>-18</v>
      </c>
      <c r="L53" s="379">
        <v>-5.8441558441558445</v>
      </c>
    </row>
    <row r="54" spans="1:12" s="151" customFormat="1" ht="12.75" customHeight="1" x14ac:dyDescent="0.2">
      <c r="A54" s="380"/>
      <c r="B54" s="383" t="s">
        <v>113</v>
      </c>
      <c r="C54" s="383" t="s">
        <v>116</v>
      </c>
      <c r="D54" s="384"/>
      <c r="E54" s="382"/>
      <c r="F54" s="547">
        <v>1564</v>
      </c>
      <c r="G54" s="547">
        <v>1440</v>
      </c>
      <c r="H54" s="547">
        <v>1659</v>
      </c>
      <c r="I54" s="547">
        <v>1471</v>
      </c>
      <c r="J54" s="547">
        <v>1592</v>
      </c>
      <c r="K54" s="548">
        <v>-28</v>
      </c>
      <c r="L54" s="379">
        <v>-1.7587939698492463</v>
      </c>
    </row>
    <row r="55" spans="1:12" ht="11.25" x14ac:dyDescent="0.2">
      <c r="A55" s="380"/>
      <c r="B55" s="384"/>
      <c r="C55" s="381" t="s">
        <v>352</v>
      </c>
      <c r="D55" s="384"/>
      <c r="E55" s="382"/>
      <c r="F55" s="547">
        <v>509</v>
      </c>
      <c r="G55" s="547">
        <v>402</v>
      </c>
      <c r="H55" s="547">
        <v>618</v>
      </c>
      <c r="I55" s="547">
        <v>543</v>
      </c>
      <c r="J55" s="547">
        <v>559</v>
      </c>
      <c r="K55" s="548">
        <v>-50</v>
      </c>
      <c r="L55" s="379">
        <v>-8.9445438282647594</v>
      </c>
    </row>
    <row r="56" spans="1:12" ht="14.25" customHeight="1" x14ac:dyDescent="0.2">
      <c r="A56" s="380"/>
      <c r="B56" s="384"/>
      <c r="C56" s="383" t="s">
        <v>117</v>
      </c>
      <c r="D56" s="384"/>
      <c r="E56" s="382"/>
      <c r="F56" s="547">
        <v>804</v>
      </c>
      <c r="G56" s="547">
        <v>568</v>
      </c>
      <c r="H56" s="547">
        <v>856</v>
      </c>
      <c r="I56" s="547">
        <v>912</v>
      </c>
      <c r="J56" s="547">
        <v>800</v>
      </c>
      <c r="K56" s="548">
        <v>4</v>
      </c>
      <c r="L56" s="379">
        <v>0.5</v>
      </c>
    </row>
    <row r="57" spans="1:12" ht="18.75" customHeight="1" x14ac:dyDescent="0.2">
      <c r="A57" s="387"/>
      <c r="B57" s="388"/>
      <c r="C57" s="389" t="s">
        <v>352</v>
      </c>
      <c r="D57" s="388"/>
      <c r="E57" s="390"/>
      <c r="F57" s="550">
        <v>426</v>
      </c>
      <c r="G57" s="551">
        <v>274</v>
      </c>
      <c r="H57" s="551">
        <v>509</v>
      </c>
      <c r="I57" s="551">
        <v>498</v>
      </c>
      <c r="J57" s="551">
        <v>429</v>
      </c>
      <c r="K57" s="552">
        <f t="shared" ref="K57" si="0">IF(OR(F57=".",J57=".")=TRUE,".",IF(OR(F57="*",J57="*")=TRUE,"*",IF(AND(F57="-",J57="-")=TRUE,"-",IF(AND(ISNUMBER(J57),ISNUMBER(F57))=TRUE,IF(F57-J57=0,0,F57-J57),IF(ISNUMBER(F57)=TRUE,F57,-J57)))))</f>
        <v>-3</v>
      </c>
      <c r="L57" s="391">
        <f t="shared" ref="L57" si="1">IF(K57 =".",".",IF(K57 ="*","*",IF(K57="-","-",IF(K57=0,0,IF(OR(J57="-",J57=".",F57="-",F57=".")=TRUE,"X",IF(J57=0,"0,0",IF(ABS(K57*100/J57)&gt;250,".X",(K57*100/J57))))))))</f>
        <v>-0.69930069930069927</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519</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2456</v>
      </c>
      <c r="E11" s="114">
        <v>2141</v>
      </c>
      <c r="F11" s="114">
        <v>3143</v>
      </c>
      <c r="G11" s="114">
        <v>2428</v>
      </c>
      <c r="H11" s="140">
        <v>2466</v>
      </c>
      <c r="I11" s="115">
        <v>-10</v>
      </c>
      <c r="J11" s="116">
        <v>-0.40551500405515006</v>
      </c>
    </row>
    <row r="12" spans="1:15" s="110" customFormat="1" ht="24.95" customHeight="1" x14ac:dyDescent="0.2">
      <c r="A12" s="193" t="s">
        <v>132</v>
      </c>
      <c r="B12" s="194" t="s">
        <v>133</v>
      </c>
      <c r="C12" s="113">
        <v>13.884364820846905</v>
      </c>
      <c r="D12" s="115">
        <v>341</v>
      </c>
      <c r="E12" s="114">
        <v>150</v>
      </c>
      <c r="F12" s="114">
        <v>381</v>
      </c>
      <c r="G12" s="114">
        <v>341</v>
      </c>
      <c r="H12" s="140">
        <v>270</v>
      </c>
      <c r="I12" s="115">
        <v>71</v>
      </c>
      <c r="J12" s="116">
        <v>26.296296296296298</v>
      </c>
    </row>
    <row r="13" spans="1:15" s="110" customFormat="1" ht="24.95" customHeight="1" x14ac:dyDescent="0.2">
      <c r="A13" s="193" t="s">
        <v>134</v>
      </c>
      <c r="B13" s="199" t="s">
        <v>214</v>
      </c>
      <c r="C13" s="113">
        <v>1.6693811074918568</v>
      </c>
      <c r="D13" s="115">
        <v>41</v>
      </c>
      <c r="E13" s="114">
        <v>10</v>
      </c>
      <c r="F13" s="114">
        <v>44</v>
      </c>
      <c r="G13" s="114">
        <v>25</v>
      </c>
      <c r="H13" s="140">
        <v>27</v>
      </c>
      <c r="I13" s="115">
        <v>14</v>
      </c>
      <c r="J13" s="116">
        <v>51.851851851851855</v>
      </c>
    </row>
    <row r="14" spans="1:15" s="287" customFormat="1" ht="24.95" customHeight="1" x14ac:dyDescent="0.2">
      <c r="A14" s="193" t="s">
        <v>215</v>
      </c>
      <c r="B14" s="199" t="s">
        <v>137</v>
      </c>
      <c r="C14" s="113">
        <v>15.268729641693811</v>
      </c>
      <c r="D14" s="115">
        <v>375</v>
      </c>
      <c r="E14" s="114">
        <v>219</v>
      </c>
      <c r="F14" s="114">
        <v>453</v>
      </c>
      <c r="G14" s="114">
        <v>349</v>
      </c>
      <c r="H14" s="140">
        <v>384</v>
      </c>
      <c r="I14" s="115">
        <v>-9</v>
      </c>
      <c r="J14" s="116">
        <v>-2.34375</v>
      </c>
      <c r="K14" s="110"/>
      <c r="L14" s="110"/>
      <c r="M14" s="110"/>
      <c r="N14" s="110"/>
      <c r="O14" s="110"/>
    </row>
    <row r="15" spans="1:15" s="110" customFormat="1" ht="24.95" customHeight="1" x14ac:dyDescent="0.2">
      <c r="A15" s="193" t="s">
        <v>216</v>
      </c>
      <c r="B15" s="199" t="s">
        <v>217</v>
      </c>
      <c r="C15" s="113">
        <v>7.4511400651465802</v>
      </c>
      <c r="D15" s="115">
        <v>183</v>
      </c>
      <c r="E15" s="114">
        <v>59</v>
      </c>
      <c r="F15" s="114">
        <v>185</v>
      </c>
      <c r="G15" s="114">
        <v>132</v>
      </c>
      <c r="H15" s="140">
        <v>135</v>
      </c>
      <c r="I15" s="115">
        <v>48</v>
      </c>
      <c r="J15" s="116">
        <v>35.555555555555557</v>
      </c>
    </row>
    <row r="16" spans="1:15" s="287" customFormat="1" ht="24.95" customHeight="1" x14ac:dyDescent="0.2">
      <c r="A16" s="193" t="s">
        <v>218</v>
      </c>
      <c r="B16" s="199" t="s">
        <v>141</v>
      </c>
      <c r="C16" s="113">
        <v>5.6596091205211723</v>
      </c>
      <c r="D16" s="115">
        <v>139</v>
      </c>
      <c r="E16" s="114">
        <v>133</v>
      </c>
      <c r="F16" s="114">
        <v>213</v>
      </c>
      <c r="G16" s="114">
        <v>137</v>
      </c>
      <c r="H16" s="140">
        <v>165</v>
      </c>
      <c r="I16" s="115">
        <v>-26</v>
      </c>
      <c r="J16" s="116">
        <v>-15.757575757575758</v>
      </c>
      <c r="K16" s="110"/>
      <c r="L16" s="110"/>
      <c r="M16" s="110"/>
      <c r="N16" s="110"/>
      <c r="O16" s="110"/>
    </row>
    <row r="17" spans="1:15" s="110" customFormat="1" ht="24.95" customHeight="1" x14ac:dyDescent="0.2">
      <c r="A17" s="193" t="s">
        <v>142</v>
      </c>
      <c r="B17" s="199" t="s">
        <v>220</v>
      </c>
      <c r="C17" s="113">
        <v>2.1579804560260585</v>
      </c>
      <c r="D17" s="115">
        <v>53</v>
      </c>
      <c r="E17" s="114">
        <v>27</v>
      </c>
      <c r="F17" s="114">
        <v>55</v>
      </c>
      <c r="G17" s="114">
        <v>80</v>
      </c>
      <c r="H17" s="140">
        <v>84</v>
      </c>
      <c r="I17" s="115">
        <v>-31</v>
      </c>
      <c r="J17" s="116">
        <v>-36.904761904761905</v>
      </c>
    </row>
    <row r="18" spans="1:15" s="287" customFormat="1" ht="24.95" customHeight="1" x14ac:dyDescent="0.2">
      <c r="A18" s="201" t="s">
        <v>144</v>
      </c>
      <c r="B18" s="202" t="s">
        <v>145</v>
      </c>
      <c r="C18" s="113">
        <v>11.197068403908794</v>
      </c>
      <c r="D18" s="115">
        <v>275</v>
      </c>
      <c r="E18" s="114">
        <v>183</v>
      </c>
      <c r="F18" s="114">
        <v>299</v>
      </c>
      <c r="G18" s="114">
        <v>247</v>
      </c>
      <c r="H18" s="140">
        <v>275</v>
      </c>
      <c r="I18" s="115">
        <v>0</v>
      </c>
      <c r="J18" s="116">
        <v>0</v>
      </c>
      <c r="K18" s="110"/>
      <c r="L18" s="110"/>
      <c r="M18" s="110"/>
      <c r="N18" s="110"/>
      <c r="O18" s="110"/>
    </row>
    <row r="19" spans="1:15" s="110" customFormat="1" ht="24.95" customHeight="1" x14ac:dyDescent="0.2">
      <c r="A19" s="193" t="s">
        <v>146</v>
      </c>
      <c r="B19" s="199" t="s">
        <v>147</v>
      </c>
      <c r="C19" s="113">
        <v>13.355048859934854</v>
      </c>
      <c r="D19" s="115">
        <v>328</v>
      </c>
      <c r="E19" s="114">
        <v>575</v>
      </c>
      <c r="F19" s="114">
        <v>386</v>
      </c>
      <c r="G19" s="114">
        <v>313</v>
      </c>
      <c r="H19" s="140">
        <v>306</v>
      </c>
      <c r="I19" s="115">
        <v>22</v>
      </c>
      <c r="J19" s="116">
        <v>7.1895424836601309</v>
      </c>
    </row>
    <row r="20" spans="1:15" s="287" customFormat="1" ht="24.95" customHeight="1" x14ac:dyDescent="0.2">
      <c r="A20" s="193" t="s">
        <v>148</v>
      </c>
      <c r="B20" s="199" t="s">
        <v>149</v>
      </c>
      <c r="C20" s="113">
        <v>3.1758957654723128</v>
      </c>
      <c r="D20" s="115">
        <v>78</v>
      </c>
      <c r="E20" s="114">
        <v>126</v>
      </c>
      <c r="F20" s="114">
        <v>136</v>
      </c>
      <c r="G20" s="114">
        <v>67</v>
      </c>
      <c r="H20" s="140">
        <v>69</v>
      </c>
      <c r="I20" s="115">
        <v>9</v>
      </c>
      <c r="J20" s="116">
        <v>13.043478260869565</v>
      </c>
      <c r="K20" s="110"/>
      <c r="L20" s="110"/>
      <c r="M20" s="110"/>
      <c r="N20" s="110"/>
      <c r="O20" s="110"/>
    </row>
    <row r="21" spans="1:15" s="110" customFormat="1" ht="24.95" customHeight="1" x14ac:dyDescent="0.2">
      <c r="A21" s="201" t="s">
        <v>150</v>
      </c>
      <c r="B21" s="202" t="s">
        <v>151</v>
      </c>
      <c r="C21" s="113">
        <v>8.6319218241042339</v>
      </c>
      <c r="D21" s="115">
        <v>212</v>
      </c>
      <c r="E21" s="114">
        <v>194</v>
      </c>
      <c r="F21" s="114">
        <v>280</v>
      </c>
      <c r="G21" s="114">
        <v>330</v>
      </c>
      <c r="H21" s="140">
        <v>227</v>
      </c>
      <c r="I21" s="115">
        <v>-15</v>
      </c>
      <c r="J21" s="116">
        <v>-6.607929515418502</v>
      </c>
    </row>
    <row r="22" spans="1:15" s="110" customFormat="1" ht="24.95" customHeight="1" x14ac:dyDescent="0.2">
      <c r="A22" s="201" t="s">
        <v>152</v>
      </c>
      <c r="B22" s="199" t="s">
        <v>153</v>
      </c>
      <c r="C22" s="113">
        <v>0.61074918566775249</v>
      </c>
      <c r="D22" s="115">
        <v>15</v>
      </c>
      <c r="E22" s="114">
        <v>11</v>
      </c>
      <c r="F22" s="114">
        <v>21</v>
      </c>
      <c r="G22" s="114">
        <v>12</v>
      </c>
      <c r="H22" s="140">
        <v>23</v>
      </c>
      <c r="I22" s="115">
        <v>-8</v>
      </c>
      <c r="J22" s="116">
        <v>-34.782608695652172</v>
      </c>
    </row>
    <row r="23" spans="1:15" s="110" customFormat="1" ht="24.95" customHeight="1" x14ac:dyDescent="0.2">
      <c r="A23" s="193" t="s">
        <v>154</v>
      </c>
      <c r="B23" s="199" t="s">
        <v>155</v>
      </c>
      <c r="C23" s="113">
        <v>0.93648208469055372</v>
      </c>
      <c r="D23" s="115">
        <v>23</v>
      </c>
      <c r="E23" s="114">
        <v>15</v>
      </c>
      <c r="F23" s="114">
        <v>13</v>
      </c>
      <c r="G23" s="114">
        <v>9</v>
      </c>
      <c r="H23" s="140">
        <v>19</v>
      </c>
      <c r="I23" s="115">
        <v>4</v>
      </c>
      <c r="J23" s="116">
        <v>21.05263157894737</v>
      </c>
    </row>
    <row r="24" spans="1:15" s="110" customFormat="1" ht="24.95" customHeight="1" x14ac:dyDescent="0.2">
      <c r="A24" s="193" t="s">
        <v>156</v>
      </c>
      <c r="B24" s="199" t="s">
        <v>221</v>
      </c>
      <c r="C24" s="113">
        <v>2.8908794788273617</v>
      </c>
      <c r="D24" s="115">
        <v>71</v>
      </c>
      <c r="E24" s="114">
        <v>44</v>
      </c>
      <c r="F24" s="114">
        <v>84</v>
      </c>
      <c r="G24" s="114">
        <v>58</v>
      </c>
      <c r="H24" s="140">
        <v>74</v>
      </c>
      <c r="I24" s="115">
        <v>-3</v>
      </c>
      <c r="J24" s="116">
        <v>-4.0540540540540544</v>
      </c>
    </row>
    <row r="25" spans="1:15" s="110" customFormat="1" ht="24.95" customHeight="1" x14ac:dyDescent="0.2">
      <c r="A25" s="193" t="s">
        <v>222</v>
      </c>
      <c r="B25" s="204" t="s">
        <v>159</v>
      </c>
      <c r="C25" s="113">
        <v>5.456026058631922</v>
      </c>
      <c r="D25" s="115">
        <v>134</v>
      </c>
      <c r="E25" s="114">
        <v>112</v>
      </c>
      <c r="F25" s="114">
        <v>141</v>
      </c>
      <c r="G25" s="114">
        <v>130</v>
      </c>
      <c r="H25" s="140">
        <v>118</v>
      </c>
      <c r="I25" s="115">
        <v>16</v>
      </c>
      <c r="J25" s="116">
        <v>13.559322033898304</v>
      </c>
    </row>
    <row r="26" spans="1:15" s="110" customFormat="1" ht="24.95" customHeight="1" x14ac:dyDescent="0.2">
      <c r="A26" s="201">
        <v>782.78300000000002</v>
      </c>
      <c r="B26" s="203" t="s">
        <v>160</v>
      </c>
      <c r="C26" s="113">
        <v>2.4022801302931596</v>
      </c>
      <c r="D26" s="115">
        <v>59</v>
      </c>
      <c r="E26" s="114">
        <v>66</v>
      </c>
      <c r="F26" s="114">
        <v>123</v>
      </c>
      <c r="G26" s="114">
        <v>68</v>
      </c>
      <c r="H26" s="140">
        <v>98</v>
      </c>
      <c r="I26" s="115">
        <v>-39</v>
      </c>
      <c r="J26" s="116">
        <v>-39.795918367346935</v>
      </c>
    </row>
    <row r="27" spans="1:15" s="110" customFormat="1" ht="24.95" customHeight="1" x14ac:dyDescent="0.2">
      <c r="A27" s="193" t="s">
        <v>161</v>
      </c>
      <c r="B27" s="199" t="s">
        <v>162</v>
      </c>
      <c r="C27" s="113">
        <v>2.0358306188925082</v>
      </c>
      <c r="D27" s="115">
        <v>50</v>
      </c>
      <c r="E27" s="114">
        <v>39</v>
      </c>
      <c r="F27" s="114">
        <v>97</v>
      </c>
      <c r="G27" s="114">
        <v>43</v>
      </c>
      <c r="H27" s="140">
        <v>63</v>
      </c>
      <c r="I27" s="115">
        <v>-13</v>
      </c>
      <c r="J27" s="116">
        <v>-20.634920634920636</v>
      </c>
    </row>
    <row r="28" spans="1:15" s="110" customFormat="1" ht="24.95" customHeight="1" x14ac:dyDescent="0.2">
      <c r="A28" s="193" t="s">
        <v>163</v>
      </c>
      <c r="B28" s="199" t="s">
        <v>164</v>
      </c>
      <c r="C28" s="113">
        <v>3.5423452768729642</v>
      </c>
      <c r="D28" s="115">
        <v>87</v>
      </c>
      <c r="E28" s="114">
        <v>61</v>
      </c>
      <c r="F28" s="114">
        <v>157</v>
      </c>
      <c r="G28" s="114">
        <v>82</v>
      </c>
      <c r="H28" s="140">
        <v>116</v>
      </c>
      <c r="I28" s="115">
        <v>-29</v>
      </c>
      <c r="J28" s="116">
        <v>-25</v>
      </c>
    </row>
    <row r="29" spans="1:15" s="110" customFormat="1" ht="24.95" customHeight="1" x14ac:dyDescent="0.2">
      <c r="A29" s="193">
        <v>86</v>
      </c>
      <c r="B29" s="199" t="s">
        <v>165</v>
      </c>
      <c r="C29" s="113">
        <v>3.7866449511400653</v>
      </c>
      <c r="D29" s="115">
        <v>93</v>
      </c>
      <c r="E29" s="114">
        <v>98</v>
      </c>
      <c r="F29" s="114">
        <v>119</v>
      </c>
      <c r="G29" s="114">
        <v>88</v>
      </c>
      <c r="H29" s="140">
        <v>118</v>
      </c>
      <c r="I29" s="115">
        <v>-25</v>
      </c>
      <c r="J29" s="116">
        <v>-21.1864406779661</v>
      </c>
    </row>
    <row r="30" spans="1:15" s="110" customFormat="1" ht="24.95" customHeight="1" x14ac:dyDescent="0.2">
      <c r="A30" s="193">
        <v>87.88</v>
      </c>
      <c r="B30" s="204" t="s">
        <v>166</v>
      </c>
      <c r="C30" s="113">
        <v>7.4104234527687298</v>
      </c>
      <c r="D30" s="115">
        <v>182</v>
      </c>
      <c r="E30" s="114">
        <v>169</v>
      </c>
      <c r="F30" s="114">
        <v>290</v>
      </c>
      <c r="G30" s="114">
        <v>169</v>
      </c>
      <c r="H30" s="140">
        <v>197</v>
      </c>
      <c r="I30" s="115">
        <v>-15</v>
      </c>
      <c r="J30" s="116">
        <v>-7.6142131979695433</v>
      </c>
    </row>
    <row r="31" spans="1:15" s="110" customFormat="1" ht="24.95" customHeight="1" x14ac:dyDescent="0.2">
      <c r="A31" s="193" t="s">
        <v>167</v>
      </c>
      <c r="B31" s="199" t="s">
        <v>168</v>
      </c>
      <c r="C31" s="113">
        <v>3.7459283387622149</v>
      </c>
      <c r="D31" s="115">
        <v>92</v>
      </c>
      <c r="E31" s="114">
        <v>69</v>
      </c>
      <c r="F31" s="114">
        <v>119</v>
      </c>
      <c r="G31" s="114">
        <v>97</v>
      </c>
      <c r="H31" s="140">
        <v>82</v>
      </c>
      <c r="I31" s="115">
        <v>10</v>
      </c>
      <c r="J31" s="116">
        <v>12.195121951219512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13.884364820846905</v>
      </c>
      <c r="D34" s="115">
        <v>341</v>
      </c>
      <c r="E34" s="114">
        <v>150</v>
      </c>
      <c r="F34" s="114">
        <v>381</v>
      </c>
      <c r="G34" s="114">
        <v>341</v>
      </c>
      <c r="H34" s="140">
        <v>270</v>
      </c>
      <c r="I34" s="115">
        <v>71</v>
      </c>
      <c r="J34" s="116">
        <v>26.296296296296298</v>
      </c>
    </row>
    <row r="35" spans="1:10" s="110" customFormat="1" ht="24.95" customHeight="1" x14ac:dyDescent="0.2">
      <c r="A35" s="292" t="s">
        <v>171</v>
      </c>
      <c r="B35" s="293" t="s">
        <v>172</v>
      </c>
      <c r="C35" s="113">
        <v>28.135179153094462</v>
      </c>
      <c r="D35" s="115">
        <v>691</v>
      </c>
      <c r="E35" s="114">
        <v>412</v>
      </c>
      <c r="F35" s="114">
        <v>796</v>
      </c>
      <c r="G35" s="114">
        <v>621</v>
      </c>
      <c r="H35" s="140">
        <v>686</v>
      </c>
      <c r="I35" s="115">
        <v>5</v>
      </c>
      <c r="J35" s="116">
        <v>0.7288629737609329</v>
      </c>
    </row>
    <row r="36" spans="1:10" s="110" customFormat="1" ht="24.95" customHeight="1" x14ac:dyDescent="0.2">
      <c r="A36" s="294" t="s">
        <v>173</v>
      </c>
      <c r="B36" s="295" t="s">
        <v>174</v>
      </c>
      <c r="C36" s="125">
        <v>57.980456026058633</v>
      </c>
      <c r="D36" s="143">
        <v>1424</v>
      </c>
      <c r="E36" s="144">
        <v>1579</v>
      </c>
      <c r="F36" s="144">
        <v>1966</v>
      </c>
      <c r="G36" s="144">
        <v>1466</v>
      </c>
      <c r="H36" s="145">
        <v>1510</v>
      </c>
      <c r="I36" s="143">
        <v>-86</v>
      </c>
      <c r="J36" s="146">
        <v>-5.6953642384105958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519</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2456</v>
      </c>
      <c r="F11" s="264">
        <v>2141</v>
      </c>
      <c r="G11" s="264">
        <v>3143</v>
      </c>
      <c r="H11" s="264">
        <v>2428</v>
      </c>
      <c r="I11" s="265">
        <v>2466</v>
      </c>
      <c r="J11" s="263">
        <v>-10</v>
      </c>
      <c r="K11" s="266">
        <v>-0.40551500405515006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40.675895765472312</v>
      </c>
      <c r="E13" s="115">
        <v>999</v>
      </c>
      <c r="F13" s="114">
        <v>841</v>
      </c>
      <c r="G13" s="114">
        <v>1152</v>
      </c>
      <c r="H13" s="114">
        <v>1099</v>
      </c>
      <c r="I13" s="140">
        <v>965</v>
      </c>
      <c r="J13" s="115">
        <v>34</v>
      </c>
      <c r="K13" s="116">
        <v>3.5233160621761659</v>
      </c>
    </row>
    <row r="14" spans="1:15" ht="15.95" customHeight="1" x14ac:dyDescent="0.2">
      <c r="A14" s="306" t="s">
        <v>230</v>
      </c>
      <c r="B14" s="307"/>
      <c r="C14" s="308"/>
      <c r="D14" s="113">
        <v>45.195439739413679</v>
      </c>
      <c r="E14" s="115">
        <v>1110</v>
      </c>
      <c r="F14" s="114">
        <v>954</v>
      </c>
      <c r="G14" s="114">
        <v>1602</v>
      </c>
      <c r="H14" s="114">
        <v>1017</v>
      </c>
      <c r="I14" s="140">
        <v>1160</v>
      </c>
      <c r="J14" s="115">
        <v>-50</v>
      </c>
      <c r="K14" s="116">
        <v>-4.3103448275862073</v>
      </c>
    </row>
    <row r="15" spans="1:15" ht="15.95" customHeight="1" x14ac:dyDescent="0.2">
      <c r="A15" s="306" t="s">
        <v>231</v>
      </c>
      <c r="B15" s="307"/>
      <c r="C15" s="308"/>
      <c r="D15" s="113">
        <v>7.4918566775244297</v>
      </c>
      <c r="E15" s="115">
        <v>184</v>
      </c>
      <c r="F15" s="114">
        <v>193</v>
      </c>
      <c r="G15" s="114">
        <v>193</v>
      </c>
      <c r="H15" s="114">
        <v>171</v>
      </c>
      <c r="I15" s="140">
        <v>181</v>
      </c>
      <c r="J15" s="115">
        <v>3</v>
      </c>
      <c r="K15" s="116">
        <v>1.6574585635359116</v>
      </c>
    </row>
    <row r="16" spans="1:15" ht="15.95" customHeight="1" x14ac:dyDescent="0.2">
      <c r="A16" s="306" t="s">
        <v>232</v>
      </c>
      <c r="B16" s="307"/>
      <c r="C16" s="308"/>
      <c r="D16" s="113">
        <v>6.6368078175895766</v>
      </c>
      <c r="E16" s="115">
        <v>163</v>
      </c>
      <c r="F16" s="114">
        <v>153</v>
      </c>
      <c r="G16" s="114">
        <v>196</v>
      </c>
      <c r="H16" s="114">
        <v>141</v>
      </c>
      <c r="I16" s="140">
        <v>160</v>
      </c>
      <c r="J16" s="115">
        <v>3</v>
      </c>
      <c r="K16" s="116">
        <v>1.875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16.205211726384366</v>
      </c>
      <c r="E18" s="115">
        <v>398</v>
      </c>
      <c r="F18" s="114">
        <v>170</v>
      </c>
      <c r="G18" s="114">
        <v>465</v>
      </c>
      <c r="H18" s="114">
        <v>408</v>
      </c>
      <c r="I18" s="140">
        <v>326</v>
      </c>
      <c r="J18" s="115">
        <v>72</v>
      </c>
      <c r="K18" s="116">
        <v>22.085889570552148</v>
      </c>
    </row>
    <row r="19" spans="1:11" ht="14.1" customHeight="1" x14ac:dyDescent="0.2">
      <c r="A19" s="306" t="s">
        <v>235</v>
      </c>
      <c r="B19" s="307" t="s">
        <v>236</v>
      </c>
      <c r="C19" s="308"/>
      <c r="D19" s="113">
        <v>15.268729641693811</v>
      </c>
      <c r="E19" s="115">
        <v>375</v>
      </c>
      <c r="F19" s="114">
        <v>153</v>
      </c>
      <c r="G19" s="114">
        <v>389</v>
      </c>
      <c r="H19" s="114">
        <v>379</v>
      </c>
      <c r="I19" s="140">
        <v>304</v>
      </c>
      <c r="J19" s="115">
        <v>71</v>
      </c>
      <c r="K19" s="116">
        <v>23.355263157894736</v>
      </c>
    </row>
    <row r="20" spans="1:11" ht="14.1" customHeight="1" x14ac:dyDescent="0.2">
      <c r="A20" s="306">
        <v>12</v>
      </c>
      <c r="B20" s="307" t="s">
        <v>237</v>
      </c>
      <c r="C20" s="308"/>
      <c r="D20" s="113">
        <v>1.995114006514658</v>
      </c>
      <c r="E20" s="115">
        <v>49</v>
      </c>
      <c r="F20" s="114">
        <v>19</v>
      </c>
      <c r="G20" s="114">
        <v>32</v>
      </c>
      <c r="H20" s="114">
        <v>24</v>
      </c>
      <c r="I20" s="140">
        <v>43</v>
      </c>
      <c r="J20" s="115">
        <v>6</v>
      </c>
      <c r="K20" s="116">
        <v>13.953488372093023</v>
      </c>
    </row>
    <row r="21" spans="1:11" ht="14.1" customHeight="1" x14ac:dyDescent="0.2">
      <c r="A21" s="306">
        <v>21</v>
      </c>
      <c r="B21" s="307" t="s">
        <v>238</v>
      </c>
      <c r="C21" s="308"/>
      <c r="D21" s="113">
        <v>0.57003257328990231</v>
      </c>
      <c r="E21" s="115">
        <v>14</v>
      </c>
      <c r="F21" s="114" t="s">
        <v>513</v>
      </c>
      <c r="G21" s="114" t="s">
        <v>513</v>
      </c>
      <c r="H21" s="114" t="s">
        <v>513</v>
      </c>
      <c r="I21" s="140">
        <v>7</v>
      </c>
      <c r="J21" s="115">
        <v>7</v>
      </c>
      <c r="K21" s="116">
        <v>100</v>
      </c>
    </row>
    <row r="22" spans="1:11" ht="14.1" customHeight="1" x14ac:dyDescent="0.2">
      <c r="A22" s="306">
        <v>22</v>
      </c>
      <c r="B22" s="307" t="s">
        <v>239</v>
      </c>
      <c r="C22" s="308"/>
      <c r="D22" s="113">
        <v>2.0765472312703581</v>
      </c>
      <c r="E22" s="115">
        <v>51</v>
      </c>
      <c r="F22" s="114">
        <v>19</v>
      </c>
      <c r="G22" s="114">
        <v>59</v>
      </c>
      <c r="H22" s="114">
        <v>41</v>
      </c>
      <c r="I22" s="140">
        <v>58</v>
      </c>
      <c r="J22" s="115">
        <v>-7</v>
      </c>
      <c r="K22" s="116">
        <v>-12.068965517241379</v>
      </c>
    </row>
    <row r="23" spans="1:11" ht="14.1" customHeight="1" x14ac:dyDescent="0.2">
      <c r="A23" s="306">
        <v>23</v>
      </c>
      <c r="B23" s="307" t="s">
        <v>240</v>
      </c>
      <c r="C23" s="308"/>
      <c r="D23" s="113">
        <v>0.81433224755700329</v>
      </c>
      <c r="E23" s="115">
        <v>20</v>
      </c>
      <c r="F23" s="114">
        <v>11</v>
      </c>
      <c r="G23" s="114">
        <v>15</v>
      </c>
      <c r="H23" s="114">
        <v>21</v>
      </c>
      <c r="I23" s="140">
        <v>12</v>
      </c>
      <c r="J23" s="115">
        <v>8</v>
      </c>
      <c r="K23" s="116">
        <v>66.666666666666671</v>
      </c>
    </row>
    <row r="24" spans="1:11" ht="14.1" customHeight="1" x14ac:dyDescent="0.2">
      <c r="A24" s="306">
        <v>24</v>
      </c>
      <c r="B24" s="307" t="s">
        <v>241</v>
      </c>
      <c r="C24" s="308"/>
      <c r="D24" s="113">
        <v>1.7915309446254071</v>
      </c>
      <c r="E24" s="115">
        <v>44</v>
      </c>
      <c r="F24" s="114">
        <v>59</v>
      </c>
      <c r="G24" s="114">
        <v>103</v>
      </c>
      <c r="H24" s="114">
        <v>53</v>
      </c>
      <c r="I24" s="140">
        <v>68</v>
      </c>
      <c r="J24" s="115">
        <v>-24</v>
      </c>
      <c r="K24" s="116">
        <v>-35.294117647058826</v>
      </c>
    </row>
    <row r="25" spans="1:11" ht="14.1" customHeight="1" x14ac:dyDescent="0.2">
      <c r="A25" s="306">
        <v>25</v>
      </c>
      <c r="B25" s="307" t="s">
        <v>242</v>
      </c>
      <c r="C25" s="308"/>
      <c r="D25" s="113">
        <v>3.4201954397394139</v>
      </c>
      <c r="E25" s="115">
        <v>84</v>
      </c>
      <c r="F25" s="114">
        <v>87</v>
      </c>
      <c r="G25" s="114">
        <v>116</v>
      </c>
      <c r="H25" s="114">
        <v>72</v>
      </c>
      <c r="I25" s="140">
        <v>84</v>
      </c>
      <c r="J25" s="115">
        <v>0</v>
      </c>
      <c r="K25" s="116">
        <v>0</v>
      </c>
    </row>
    <row r="26" spans="1:11" ht="14.1" customHeight="1" x14ac:dyDescent="0.2">
      <c r="A26" s="306">
        <v>26</v>
      </c>
      <c r="B26" s="307" t="s">
        <v>243</v>
      </c>
      <c r="C26" s="308"/>
      <c r="D26" s="113">
        <v>3.1351791530944624</v>
      </c>
      <c r="E26" s="115">
        <v>77</v>
      </c>
      <c r="F26" s="114">
        <v>47</v>
      </c>
      <c r="G26" s="114">
        <v>110</v>
      </c>
      <c r="H26" s="114">
        <v>44</v>
      </c>
      <c r="I26" s="140">
        <v>85</v>
      </c>
      <c r="J26" s="115">
        <v>-8</v>
      </c>
      <c r="K26" s="116">
        <v>-9.4117647058823533</v>
      </c>
    </row>
    <row r="27" spans="1:11" ht="14.1" customHeight="1" x14ac:dyDescent="0.2">
      <c r="A27" s="306">
        <v>27</v>
      </c>
      <c r="B27" s="307" t="s">
        <v>244</v>
      </c>
      <c r="C27" s="308"/>
      <c r="D27" s="113">
        <v>1.2622149837133549</v>
      </c>
      <c r="E27" s="115">
        <v>31</v>
      </c>
      <c r="F27" s="114">
        <v>54</v>
      </c>
      <c r="G27" s="114">
        <v>48</v>
      </c>
      <c r="H27" s="114">
        <v>37</v>
      </c>
      <c r="I27" s="140">
        <v>34</v>
      </c>
      <c r="J27" s="115">
        <v>-3</v>
      </c>
      <c r="K27" s="116">
        <v>-8.8235294117647065</v>
      </c>
    </row>
    <row r="28" spans="1:11" ht="14.1" customHeight="1" x14ac:dyDescent="0.2">
      <c r="A28" s="306">
        <v>28</v>
      </c>
      <c r="B28" s="307" t="s">
        <v>245</v>
      </c>
      <c r="C28" s="308"/>
      <c r="D28" s="113" t="s">
        <v>513</v>
      </c>
      <c r="E28" s="115" t="s">
        <v>513</v>
      </c>
      <c r="F28" s="114" t="s">
        <v>513</v>
      </c>
      <c r="G28" s="114">
        <v>3</v>
      </c>
      <c r="H28" s="114" t="s">
        <v>513</v>
      </c>
      <c r="I28" s="140">
        <v>0</v>
      </c>
      <c r="J28" s="115" t="s">
        <v>513</v>
      </c>
      <c r="K28" s="116" t="s">
        <v>513</v>
      </c>
    </row>
    <row r="29" spans="1:11" ht="14.1" customHeight="1" x14ac:dyDescent="0.2">
      <c r="A29" s="306">
        <v>29</v>
      </c>
      <c r="B29" s="307" t="s">
        <v>246</v>
      </c>
      <c r="C29" s="308"/>
      <c r="D29" s="113">
        <v>5.6188925081433228</v>
      </c>
      <c r="E29" s="115">
        <v>138</v>
      </c>
      <c r="F29" s="114">
        <v>100</v>
      </c>
      <c r="G29" s="114">
        <v>162</v>
      </c>
      <c r="H29" s="114">
        <v>145</v>
      </c>
      <c r="I29" s="140">
        <v>125</v>
      </c>
      <c r="J29" s="115">
        <v>13</v>
      </c>
      <c r="K29" s="116">
        <v>10.4</v>
      </c>
    </row>
    <row r="30" spans="1:11" ht="14.1" customHeight="1" x14ac:dyDescent="0.2">
      <c r="A30" s="306" t="s">
        <v>247</v>
      </c>
      <c r="B30" s="307" t="s">
        <v>248</v>
      </c>
      <c r="C30" s="308"/>
      <c r="D30" s="113">
        <v>1.7100977198697069</v>
      </c>
      <c r="E30" s="115">
        <v>42</v>
      </c>
      <c r="F30" s="114" t="s">
        <v>513</v>
      </c>
      <c r="G30" s="114">
        <v>52</v>
      </c>
      <c r="H30" s="114" t="s">
        <v>513</v>
      </c>
      <c r="I30" s="140">
        <v>27</v>
      </c>
      <c r="J30" s="115">
        <v>15</v>
      </c>
      <c r="K30" s="116">
        <v>55.555555555555557</v>
      </c>
    </row>
    <row r="31" spans="1:11" ht="14.1" customHeight="1" x14ac:dyDescent="0.2">
      <c r="A31" s="306" t="s">
        <v>249</v>
      </c>
      <c r="B31" s="307" t="s">
        <v>250</v>
      </c>
      <c r="C31" s="308"/>
      <c r="D31" s="113">
        <v>3.7052117263843649</v>
      </c>
      <c r="E31" s="115">
        <v>91</v>
      </c>
      <c r="F31" s="114">
        <v>79</v>
      </c>
      <c r="G31" s="114">
        <v>106</v>
      </c>
      <c r="H31" s="114">
        <v>112</v>
      </c>
      <c r="I31" s="140">
        <v>95</v>
      </c>
      <c r="J31" s="115">
        <v>-4</v>
      </c>
      <c r="K31" s="116">
        <v>-4.2105263157894735</v>
      </c>
    </row>
    <row r="32" spans="1:11" ht="14.1" customHeight="1" x14ac:dyDescent="0.2">
      <c r="A32" s="306">
        <v>31</v>
      </c>
      <c r="B32" s="307" t="s">
        <v>251</v>
      </c>
      <c r="C32" s="308"/>
      <c r="D32" s="113">
        <v>0.36644951140065146</v>
      </c>
      <c r="E32" s="115">
        <v>9</v>
      </c>
      <c r="F32" s="114">
        <v>5</v>
      </c>
      <c r="G32" s="114">
        <v>18</v>
      </c>
      <c r="H32" s="114">
        <v>14</v>
      </c>
      <c r="I32" s="140">
        <v>12</v>
      </c>
      <c r="J32" s="115">
        <v>-3</v>
      </c>
      <c r="K32" s="116">
        <v>-25</v>
      </c>
    </row>
    <row r="33" spans="1:11" ht="14.1" customHeight="1" x14ac:dyDescent="0.2">
      <c r="A33" s="306">
        <v>32</v>
      </c>
      <c r="B33" s="307" t="s">
        <v>252</v>
      </c>
      <c r="C33" s="308"/>
      <c r="D33" s="113">
        <v>3.5830618892508141</v>
      </c>
      <c r="E33" s="115">
        <v>88</v>
      </c>
      <c r="F33" s="114">
        <v>39</v>
      </c>
      <c r="G33" s="114">
        <v>76</v>
      </c>
      <c r="H33" s="114">
        <v>75</v>
      </c>
      <c r="I33" s="140">
        <v>76</v>
      </c>
      <c r="J33" s="115">
        <v>12</v>
      </c>
      <c r="K33" s="116">
        <v>15.789473684210526</v>
      </c>
    </row>
    <row r="34" spans="1:11" ht="14.1" customHeight="1" x14ac:dyDescent="0.2">
      <c r="A34" s="306">
        <v>33</v>
      </c>
      <c r="B34" s="307" t="s">
        <v>253</v>
      </c>
      <c r="C34" s="308"/>
      <c r="D34" s="113">
        <v>2.1579804560260585</v>
      </c>
      <c r="E34" s="115">
        <v>53</v>
      </c>
      <c r="F34" s="114">
        <v>19</v>
      </c>
      <c r="G34" s="114">
        <v>58</v>
      </c>
      <c r="H34" s="114">
        <v>51</v>
      </c>
      <c r="I34" s="140">
        <v>54</v>
      </c>
      <c r="J34" s="115">
        <v>-1</v>
      </c>
      <c r="K34" s="116">
        <v>-1.8518518518518519</v>
      </c>
    </row>
    <row r="35" spans="1:11" ht="14.1" customHeight="1" x14ac:dyDescent="0.2">
      <c r="A35" s="306">
        <v>34</v>
      </c>
      <c r="B35" s="307" t="s">
        <v>254</v>
      </c>
      <c r="C35" s="308"/>
      <c r="D35" s="113">
        <v>2.8501628664495113</v>
      </c>
      <c r="E35" s="115">
        <v>70</v>
      </c>
      <c r="F35" s="114">
        <v>47</v>
      </c>
      <c r="G35" s="114">
        <v>74</v>
      </c>
      <c r="H35" s="114">
        <v>62</v>
      </c>
      <c r="I35" s="140">
        <v>59</v>
      </c>
      <c r="J35" s="115">
        <v>11</v>
      </c>
      <c r="K35" s="116">
        <v>18.64406779661017</v>
      </c>
    </row>
    <row r="36" spans="1:11" ht="14.1" customHeight="1" x14ac:dyDescent="0.2">
      <c r="A36" s="306">
        <v>41</v>
      </c>
      <c r="B36" s="307" t="s">
        <v>255</v>
      </c>
      <c r="C36" s="308"/>
      <c r="D36" s="113">
        <v>0.48859934853420195</v>
      </c>
      <c r="E36" s="115">
        <v>12</v>
      </c>
      <c r="F36" s="114">
        <v>4</v>
      </c>
      <c r="G36" s="114">
        <v>10</v>
      </c>
      <c r="H36" s="114">
        <v>6</v>
      </c>
      <c r="I36" s="140">
        <v>11</v>
      </c>
      <c r="J36" s="115">
        <v>1</v>
      </c>
      <c r="K36" s="116">
        <v>9.0909090909090917</v>
      </c>
    </row>
    <row r="37" spans="1:11" ht="14.1" customHeight="1" x14ac:dyDescent="0.2">
      <c r="A37" s="306">
        <v>42</v>
      </c>
      <c r="B37" s="307" t="s">
        <v>256</v>
      </c>
      <c r="C37" s="308"/>
      <c r="D37" s="113">
        <v>0.12214983713355049</v>
      </c>
      <c r="E37" s="115">
        <v>3</v>
      </c>
      <c r="F37" s="114" t="s">
        <v>513</v>
      </c>
      <c r="G37" s="114">
        <v>3</v>
      </c>
      <c r="H37" s="114">
        <v>0</v>
      </c>
      <c r="I37" s="140">
        <v>3</v>
      </c>
      <c r="J37" s="115">
        <v>0</v>
      </c>
      <c r="K37" s="116">
        <v>0</v>
      </c>
    </row>
    <row r="38" spans="1:11" ht="14.1" customHeight="1" x14ac:dyDescent="0.2">
      <c r="A38" s="306">
        <v>43</v>
      </c>
      <c r="B38" s="307" t="s">
        <v>257</v>
      </c>
      <c r="C38" s="308"/>
      <c r="D38" s="113">
        <v>0.7736156351791531</v>
      </c>
      <c r="E38" s="115">
        <v>19</v>
      </c>
      <c r="F38" s="114">
        <v>17</v>
      </c>
      <c r="G38" s="114">
        <v>21</v>
      </c>
      <c r="H38" s="114">
        <v>20</v>
      </c>
      <c r="I38" s="140">
        <v>15</v>
      </c>
      <c r="J38" s="115">
        <v>4</v>
      </c>
      <c r="K38" s="116">
        <v>26.666666666666668</v>
      </c>
    </row>
    <row r="39" spans="1:11" ht="14.1" customHeight="1" x14ac:dyDescent="0.2">
      <c r="A39" s="306">
        <v>51</v>
      </c>
      <c r="B39" s="307" t="s">
        <v>258</v>
      </c>
      <c r="C39" s="308"/>
      <c r="D39" s="113">
        <v>6.5553745928338758</v>
      </c>
      <c r="E39" s="115">
        <v>161</v>
      </c>
      <c r="F39" s="114">
        <v>414</v>
      </c>
      <c r="G39" s="114">
        <v>253</v>
      </c>
      <c r="H39" s="114">
        <v>210</v>
      </c>
      <c r="I39" s="140">
        <v>213</v>
      </c>
      <c r="J39" s="115">
        <v>-52</v>
      </c>
      <c r="K39" s="116">
        <v>-24.413145539906104</v>
      </c>
    </row>
    <row r="40" spans="1:11" ht="14.1" customHeight="1" x14ac:dyDescent="0.2">
      <c r="A40" s="306" t="s">
        <v>259</v>
      </c>
      <c r="B40" s="307" t="s">
        <v>260</v>
      </c>
      <c r="C40" s="308"/>
      <c r="D40" s="113">
        <v>5.9446254071661242</v>
      </c>
      <c r="E40" s="115">
        <v>146</v>
      </c>
      <c r="F40" s="114">
        <v>400</v>
      </c>
      <c r="G40" s="114">
        <v>244</v>
      </c>
      <c r="H40" s="114">
        <v>199</v>
      </c>
      <c r="I40" s="140">
        <v>198</v>
      </c>
      <c r="J40" s="115">
        <v>-52</v>
      </c>
      <c r="K40" s="116">
        <v>-26.262626262626263</v>
      </c>
    </row>
    <row r="41" spans="1:11" ht="14.1" customHeight="1" x14ac:dyDescent="0.2">
      <c r="A41" s="306"/>
      <c r="B41" s="307" t="s">
        <v>261</v>
      </c>
      <c r="C41" s="308"/>
      <c r="D41" s="113">
        <v>5.1302931596091206</v>
      </c>
      <c r="E41" s="115">
        <v>126</v>
      </c>
      <c r="F41" s="114">
        <v>362</v>
      </c>
      <c r="G41" s="114">
        <v>174</v>
      </c>
      <c r="H41" s="114">
        <v>188</v>
      </c>
      <c r="I41" s="140">
        <v>189</v>
      </c>
      <c r="J41" s="115">
        <v>-63</v>
      </c>
      <c r="K41" s="116">
        <v>-33.333333333333336</v>
      </c>
    </row>
    <row r="42" spans="1:11" ht="14.1" customHeight="1" x14ac:dyDescent="0.2">
      <c r="A42" s="306">
        <v>52</v>
      </c>
      <c r="B42" s="307" t="s">
        <v>262</v>
      </c>
      <c r="C42" s="308"/>
      <c r="D42" s="113">
        <v>3.8680781758957656</v>
      </c>
      <c r="E42" s="115">
        <v>95</v>
      </c>
      <c r="F42" s="114">
        <v>101</v>
      </c>
      <c r="G42" s="114">
        <v>102</v>
      </c>
      <c r="H42" s="114">
        <v>95</v>
      </c>
      <c r="I42" s="140">
        <v>104</v>
      </c>
      <c r="J42" s="115">
        <v>-9</v>
      </c>
      <c r="K42" s="116">
        <v>-8.6538461538461533</v>
      </c>
    </row>
    <row r="43" spans="1:11" ht="14.1" customHeight="1" x14ac:dyDescent="0.2">
      <c r="A43" s="306" t="s">
        <v>263</v>
      </c>
      <c r="B43" s="307" t="s">
        <v>264</v>
      </c>
      <c r="C43" s="308"/>
      <c r="D43" s="113">
        <v>2.8094462540716614</v>
      </c>
      <c r="E43" s="115">
        <v>69</v>
      </c>
      <c r="F43" s="114">
        <v>84</v>
      </c>
      <c r="G43" s="114">
        <v>74</v>
      </c>
      <c r="H43" s="114">
        <v>77</v>
      </c>
      <c r="I43" s="140">
        <v>78</v>
      </c>
      <c r="J43" s="115">
        <v>-9</v>
      </c>
      <c r="K43" s="116">
        <v>-11.538461538461538</v>
      </c>
    </row>
    <row r="44" spans="1:11" ht="14.1" customHeight="1" x14ac:dyDescent="0.2">
      <c r="A44" s="306">
        <v>53</v>
      </c>
      <c r="B44" s="307" t="s">
        <v>265</v>
      </c>
      <c r="C44" s="308"/>
      <c r="D44" s="113">
        <v>0.69218241042345274</v>
      </c>
      <c r="E44" s="115">
        <v>17</v>
      </c>
      <c r="F44" s="114">
        <v>19</v>
      </c>
      <c r="G44" s="114">
        <v>21</v>
      </c>
      <c r="H44" s="114">
        <v>19</v>
      </c>
      <c r="I44" s="140">
        <v>12</v>
      </c>
      <c r="J44" s="115">
        <v>5</v>
      </c>
      <c r="K44" s="116">
        <v>41.666666666666664</v>
      </c>
    </row>
    <row r="45" spans="1:11" ht="14.1" customHeight="1" x14ac:dyDescent="0.2">
      <c r="A45" s="306" t="s">
        <v>266</v>
      </c>
      <c r="B45" s="307" t="s">
        <v>267</v>
      </c>
      <c r="C45" s="308"/>
      <c r="D45" s="113">
        <v>0.52931596091205213</v>
      </c>
      <c r="E45" s="115">
        <v>13</v>
      </c>
      <c r="F45" s="114">
        <v>15</v>
      </c>
      <c r="G45" s="114">
        <v>17</v>
      </c>
      <c r="H45" s="114">
        <v>19</v>
      </c>
      <c r="I45" s="140">
        <v>12</v>
      </c>
      <c r="J45" s="115">
        <v>1</v>
      </c>
      <c r="K45" s="116">
        <v>8.3333333333333339</v>
      </c>
    </row>
    <row r="46" spans="1:11" ht="14.1" customHeight="1" x14ac:dyDescent="0.2">
      <c r="A46" s="306">
        <v>54</v>
      </c>
      <c r="B46" s="307" t="s">
        <v>268</v>
      </c>
      <c r="C46" s="308"/>
      <c r="D46" s="113">
        <v>2.2394136807817588</v>
      </c>
      <c r="E46" s="115">
        <v>55</v>
      </c>
      <c r="F46" s="114">
        <v>66</v>
      </c>
      <c r="G46" s="114">
        <v>85</v>
      </c>
      <c r="H46" s="114">
        <v>94</v>
      </c>
      <c r="I46" s="140">
        <v>71</v>
      </c>
      <c r="J46" s="115">
        <v>-16</v>
      </c>
      <c r="K46" s="116">
        <v>-22.535211267605632</v>
      </c>
    </row>
    <row r="47" spans="1:11" ht="14.1" customHeight="1" x14ac:dyDescent="0.2">
      <c r="A47" s="306">
        <v>61</v>
      </c>
      <c r="B47" s="307" t="s">
        <v>269</v>
      </c>
      <c r="C47" s="308"/>
      <c r="D47" s="113">
        <v>1.6286644951140066</v>
      </c>
      <c r="E47" s="115">
        <v>40</v>
      </c>
      <c r="F47" s="114">
        <v>29</v>
      </c>
      <c r="G47" s="114">
        <v>50</v>
      </c>
      <c r="H47" s="114">
        <v>39</v>
      </c>
      <c r="I47" s="140">
        <v>39</v>
      </c>
      <c r="J47" s="115">
        <v>1</v>
      </c>
      <c r="K47" s="116">
        <v>2.5641025641025643</v>
      </c>
    </row>
    <row r="48" spans="1:11" ht="14.1" customHeight="1" x14ac:dyDescent="0.2">
      <c r="A48" s="306">
        <v>62</v>
      </c>
      <c r="B48" s="307" t="s">
        <v>270</v>
      </c>
      <c r="C48" s="308"/>
      <c r="D48" s="113">
        <v>6.8811074918566772</v>
      </c>
      <c r="E48" s="115">
        <v>169</v>
      </c>
      <c r="F48" s="114">
        <v>189</v>
      </c>
      <c r="G48" s="114">
        <v>231</v>
      </c>
      <c r="H48" s="114">
        <v>152</v>
      </c>
      <c r="I48" s="140">
        <v>162</v>
      </c>
      <c r="J48" s="115">
        <v>7</v>
      </c>
      <c r="K48" s="116">
        <v>4.3209876543209873</v>
      </c>
    </row>
    <row r="49" spans="1:11" ht="14.1" customHeight="1" x14ac:dyDescent="0.2">
      <c r="A49" s="306">
        <v>63</v>
      </c>
      <c r="B49" s="307" t="s">
        <v>271</v>
      </c>
      <c r="C49" s="308"/>
      <c r="D49" s="113">
        <v>5.1302931596091206</v>
      </c>
      <c r="E49" s="115">
        <v>126</v>
      </c>
      <c r="F49" s="114">
        <v>108</v>
      </c>
      <c r="G49" s="114">
        <v>167</v>
      </c>
      <c r="H49" s="114">
        <v>202</v>
      </c>
      <c r="I49" s="140">
        <v>135</v>
      </c>
      <c r="J49" s="115">
        <v>-9</v>
      </c>
      <c r="K49" s="116">
        <v>-6.666666666666667</v>
      </c>
    </row>
    <row r="50" spans="1:11" ht="14.1" customHeight="1" x14ac:dyDescent="0.2">
      <c r="A50" s="306" t="s">
        <v>272</v>
      </c>
      <c r="B50" s="307" t="s">
        <v>273</v>
      </c>
      <c r="C50" s="308"/>
      <c r="D50" s="113">
        <v>1.4657980456026058</v>
      </c>
      <c r="E50" s="115">
        <v>36</v>
      </c>
      <c r="F50" s="114">
        <v>37</v>
      </c>
      <c r="G50" s="114">
        <v>59</v>
      </c>
      <c r="H50" s="114">
        <v>54</v>
      </c>
      <c r="I50" s="140">
        <v>35</v>
      </c>
      <c r="J50" s="115">
        <v>1</v>
      </c>
      <c r="K50" s="116">
        <v>2.8571428571428572</v>
      </c>
    </row>
    <row r="51" spans="1:11" ht="14.1" customHeight="1" x14ac:dyDescent="0.2">
      <c r="A51" s="306" t="s">
        <v>274</v>
      </c>
      <c r="B51" s="307" t="s">
        <v>275</v>
      </c>
      <c r="C51" s="308"/>
      <c r="D51" s="113">
        <v>3.1351791530944624</v>
      </c>
      <c r="E51" s="115">
        <v>77</v>
      </c>
      <c r="F51" s="114">
        <v>62</v>
      </c>
      <c r="G51" s="114">
        <v>93</v>
      </c>
      <c r="H51" s="114">
        <v>142</v>
      </c>
      <c r="I51" s="140">
        <v>92</v>
      </c>
      <c r="J51" s="115">
        <v>-15</v>
      </c>
      <c r="K51" s="116">
        <v>-16.304347826086957</v>
      </c>
    </row>
    <row r="52" spans="1:11" ht="14.1" customHeight="1" x14ac:dyDescent="0.2">
      <c r="A52" s="306">
        <v>71</v>
      </c>
      <c r="B52" s="307" t="s">
        <v>276</v>
      </c>
      <c r="C52" s="308"/>
      <c r="D52" s="113">
        <v>6.5960912052117262</v>
      </c>
      <c r="E52" s="115">
        <v>162</v>
      </c>
      <c r="F52" s="114">
        <v>142</v>
      </c>
      <c r="G52" s="114">
        <v>195</v>
      </c>
      <c r="H52" s="114">
        <v>143</v>
      </c>
      <c r="I52" s="140">
        <v>164</v>
      </c>
      <c r="J52" s="115">
        <v>-2</v>
      </c>
      <c r="K52" s="116">
        <v>-1.2195121951219512</v>
      </c>
    </row>
    <row r="53" spans="1:11" ht="14.1" customHeight="1" x14ac:dyDescent="0.2">
      <c r="A53" s="306" t="s">
        <v>277</v>
      </c>
      <c r="B53" s="307" t="s">
        <v>278</v>
      </c>
      <c r="C53" s="308"/>
      <c r="D53" s="113">
        <v>1.8729641693811074</v>
      </c>
      <c r="E53" s="115">
        <v>46</v>
      </c>
      <c r="F53" s="114">
        <v>49</v>
      </c>
      <c r="G53" s="114">
        <v>50</v>
      </c>
      <c r="H53" s="114">
        <v>40</v>
      </c>
      <c r="I53" s="140">
        <v>44</v>
      </c>
      <c r="J53" s="115">
        <v>2</v>
      </c>
      <c r="K53" s="116">
        <v>4.5454545454545459</v>
      </c>
    </row>
    <row r="54" spans="1:11" ht="14.1" customHeight="1" x14ac:dyDescent="0.2">
      <c r="A54" s="306" t="s">
        <v>279</v>
      </c>
      <c r="B54" s="307" t="s">
        <v>280</v>
      </c>
      <c r="C54" s="308"/>
      <c r="D54" s="113">
        <v>4.1123778501628667</v>
      </c>
      <c r="E54" s="115">
        <v>101</v>
      </c>
      <c r="F54" s="114">
        <v>78</v>
      </c>
      <c r="G54" s="114">
        <v>119</v>
      </c>
      <c r="H54" s="114">
        <v>88</v>
      </c>
      <c r="I54" s="140">
        <v>110</v>
      </c>
      <c r="J54" s="115">
        <v>-9</v>
      </c>
      <c r="K54" s="116">
        <v>-8.1818181818181817</v>
      </c>
    </row>
    <row r="55" spans="1:11" ht="14.1" customHeight="1" x14ac:dyDescent="0.2">
      <c r="A55" s="306">
        <v>72</v>
      </c>
      <c r="B55" s="307" t="s">
        <v>281</v>
      </c>
      <c r="C55" s="308"/>
      <c r="D55" s="113">
        <v>1.8729641693811074</v>
      </c>
      <c r="E55" s="115">
        <v>46</v>
      </c>
      <c r="F55" s="114">
        <v>23</v>
      </c>
      <c r="G55" s="114">
        <v>38</v>
      </c>
      <c r="H55" s="114">
        <v>24</v>
      </c>
      <c r="I55" s="140">
        <v>28</v>
      </c>
      <c r="J55" s="115">
        <v>18</v>
      </c>
      <c r="K55" s="116">
        <v>64.285714285714292</v>
      </c>
    </row>
    <row r="56" spans="1:11" ht="14.1" customHeight="1" x14ac:dyDescent="0.2">
      <c r="A56" s="306" t="s">
        <v>282</v>
      </c>
      <c r="B56" s="307" t="s">
        <v>283</v>
      </c>
      <c r="C56" s="308"/>
      <c r="D56" s="113">
        <v>0.57003257328990231</v>
      </c>
      <c r="E56" s="115">
        <v>14</v>
      </c>
      <c r="F56" s="114">
        <v>10</v>
      </c>
      <c r="G56" s="114">
        <v>8</v>
      </c>
      <c r="H56" s="114">
        <v>10</v>
      </c>
      <c r="I56" s="140">
        <v>15</v>
      </c>
      <c r="J56" s="115">
        <v>-1</v>
      </c>
      <c r="K56" s="116">
        <v>-6.666666666666667</v>
      </c>
    </row>
    <row r="57" spans="1:11" ht="14.1" customHeight="1" x14ac:dyDescent="0.2">
      <c r="A57" s="306" t="s">
        <v>284</v>
      </c>
      <c r="B57" s="307" t="s">
        <v>285</v>
      </c>
      <c r="C57" s="308"/>
      <c r="D57" s="113">
        <v>0.81433224755700329</v>
      </c>
      <c r="E57" s="115">
        <v>20</v>
      </c>
      <c r="F57" s="114">
        <v>9</v>
      </c>
      <c r="G57" s="114">
        <v>18</v>
      </c>
      <c r="H57" s="114">
        <v>11</v>
      </c>
      <c r="I57" s="140">
        <v>8</v>
      </c>
      <c r="J57" s="115">
        <v>12</v>
      </c>
      <c r="K57" s="116">
        <v>150</v>
      </c>
    </row>
    <row r="58" spans="1:11" ht="14.1" customHeight="1" x14ac:dyDescent="0.2">
      <c r="A58" s="306">
        <v>73</v>
      </c>
      <c r="B58" s="307" t="s">
        <v>286</v>
      </c>
      <c r="C58" s="308"/>
      <c r="D58" s="113">
        <v>1.1807817589576548</v>
      </c>
      <c r="E58" s="115">
        <v>29</v>
      </c>
      <c r="F58" s="114">
        <v>17</v>
      </c>
      <c r="G58" s="114">
        <v>33</v>
      </c>
      <c r="H58" s="114">
        <v>26</v>
      </c>
      <c r="I58" s="140">
        <v>25</v>
      </c>
      <c r="J58" s="115">
        <v>4</v>
      </c>
      <c r="K58" s="116">
        <v>16</v>
      </c>
    </row>
    <row r="59" spans="1:11" ht="14.1" customHeight="1" x14ac:dyDescent="0.2">
      <c r="A59" s="306" t="s">
        <v>287</v>
      </c>
      <c r="B59" s="307" t="s">
        <v>288</v>
      </c>
      <c r="C59" s="308"/>
      <c r="D59" s="113">
        <v>1.0993485342019544</v>
      </c>
      <c r="E59" s="115">
        <v>27</v>
      </c>
      <c r="F59" s="114">
        <v>11</v>
      </c>
      <c r="G59" s="114">
        <v>31</v>
      </c>
      <c r="H59" s="114">
        <v>24</v>
      </c>
      <c r="I59" s="140">
        <v>21</v>
      </c>
      <c r="J59" s="115">
        <v>6</v>
      </c>
      <c r="K59" s="116">
        <v>28.571428571428573</v>
      </c>
    </row>
    <row r="60" spans="1:11" ht="14.1" customHeight="1" x14ac:dyDescent="0.2">
      <c r="A60" s="306">
        <v>81</v>
      </c>
      <c r="B60" s="307" t="s">
        <v>289</v>
      </c>
      <c r="C60" s="308"/>
      <c r="D60" s="113">
        <v>5.7410423452768731</v>
      </c>
      <c r="E60" s="115">
        <v>141</v>
      </c>
      <c r="F60" s="114">
        <v>137</v>
      </c>
      <c r="G60" s="114">
        <v>174</v>
      </c>
      <c r="H60" s="114">
        <v>141</v>
      </c>
      <c r="I60" s="140">
        <v>200</v>
      </c>
      <c r="J60" s="115">
        <v>-59</v>
      </c>
      <c r="K60" s="116">
        <v>-29.5</v>
      </c>
    </row>
    <row r="61" spans="1:11" ht="14.1" customHeight="1" x14ac:dyDescent="0.2">
      <c r="A61" s="306" t="s">
        <v>290</v>
      </c>
      <c r="B61" s="307" t="s">
        <v>291</v>
      </c>
      <c r="C61" s="308"/>
      <c r="D61" s="113">
        <v>1.0586319218241043</v>
      </c>
      <c r="E61" s="115">
        <v>26</v>
      </c>
      <c r="F61" s="114">
        <v>23</v>
      </c>
      <c r="G61" s="114">
        <v>52</v>
      </c>
      <c r="H61" s="114">
        <v>30</v>
      </c>
      <c r="I61" s="140">
        <v>45</v>
      </c>
      <c r="J61" s="115">
        <v>-19</v>
      </c>
      <c r="K61" s="116">
        <v>-42.222222222222221</v>
      </c>
    </row>
    <row r="62" spans="1:11" ht="14.1" customHeight="1" x14ac:dyDescent="0.2">
      <c r="A62" s="306" t="s">
        <v>292</v>
      </c>
      <c r="B62" s="307" t="s">
        <v>293</v>
      </c>
      <c r="C62" s="308"/>
      <c r="D62" s="113">
        <v>2.5244299674267099</v>
      </c>
      <c r="E62" s="115">
        <v>62</v>
      </c>
      <c r="F62" s="114">
        <v>60</v>
      </c>
      <c r="G62" s="114">
        <v>72</v>
      </c>
      <c r="H62" s="114">
        <v>52</v>
      </c>
      <c r="I62" s="140">
        <v>77</v>
      </c>
      <c r="J62" s="115">
        <v>-15</v>
      </c>
      <c r="K62" s="116">
        <v>-19.480519480519479</v>
      </c>
    </row>
    <row r="63" spans="1:11" ht="14.1" customHeight="1" x14ac:dyDescent="0.2">
      <c r="A63" s="306"/>
      <c r="B63" s="307" t="s">
        <v>294</v>
      </c>
      <c r="C63" s="308"/>
      <c r="D63" s="113">
        <v>2.44299674267101</v>
      </c>
      <c r="E63" s="115">
        <v>60</v>
      </c>
      <c r="F63" s="114">
        <v>58</v>
      </c>
      <c r="G63" s="114">
        <v>70</v>
      </c>
      <c r="H63" s="114">
        <v>51</v>
      </c>
      <c r="I63" s="140">
        <v>76</v>
      </c>
      <c r="J63" s="115">
        <v>-16</v>
      </c>
      <c r="K63" s="116">
        <v>-21.05263157894737</v>
      </c>
    </row>
    <row r="64" spans="1:11" ht="14.1" customHeight="1" x14ac:dyDescent="0.2">
      <c r="A64" s="306" t="s">
        <v>295</v>
      </c>
      <c r="B64" s="307" t="s">
        <v>296</v>
      </c>
      <c r="C64" s="308"/>
      <c r="D64" s="113">
        <v>0.57003257328990231</v>
      </c>
      <c r="E64" s="115">
        <v>14</v>
      </c>
      <c r="F64" s="114">
        <v>11</v>
      </c>
      <c r="G64" s="114">
        <v>15</v>
      </c>
      <c r="H64" s="114">
        <v>8</v>
      </c>
      <c r="I64" s="140">
        <v>29</v>
      </c>
      <c r="J64" s="115">
        <v>-15</v>
      </c>
      <c r="K64" s="116">
        <v>-51.724137931034484</v>
      </c>
    </row>
    <row r="65" spans="1:11" ht="14.1" customHeight="1" x14ac:dyDescent="0.2">
      <c r="A65" s="306" t="s">
        <v>297</v>
      </c>
      <c r="B65" s="307" t="s">
        <v>298</v>
      </c>
      <c r="C65" s="308"/>
      <c r="D65" s="113">
        <v>0.73289902280130292</v>
      </c>
      <c r="E65" s="115">
        <v>18</v>
      </c>
      <c r="F65" s="114">
        <v>21</v>
      </c>
      <c r="G65" s="114">
        <v>18</v>
      </c>
      <c r="H65" s="114">
        <v>19</v>
      </c>
      <c r="I65" s="140">
        <v>25</v>
      </c>
      <c r="J65" s="115">
        <v>-7</v>
      </c>
      <c r="K65" s="116">
        <v>-28</v>
      </c>
    </row>
    <row r="66" spans="1:11" ht="14.1" customHeight="1" x14ac:dyDescent="0.2">
      <c r="A66" s="306">
        <v>82</v>
      </c>
      <c r="B66" s="307" t="s">
        <v>299</v>
      </c>
      <c r="C66" s="308"/>
      <c r="D66" s="113">
        <v>1.8729641693811074</v>
      </c>
      <c r="E66" s="115">
        <v>46</v>
      </c>
      <c r="F66" s="114">
        <v>50</v>
      </c>
      <c r="G66" s="114">
        <v>98</v>
      </c>
      <c r="H66" s="114">
        <v>36</v>
      </c>
      <c r="I66" s="140">
        <v>36</v>
      </c>
      <c r="J66" s="115">
        <v>10</v>
      </c>
      <c r="K66" s="116">
        <v>27.777777777777779</v>
      </c>
    </row>
    <row r="67" spans="1:11" ht="14.1" customHeight="1" x14ac:dyDescent="0.2">
      <c r="A67" s="306" t="s">
        <v>300</v>
      </c>
      <c r="B67" s="307" t="s">
        <v>301</v>
      </c>
      <c r="C67" s="308"/>
      <c r="D67" s="113">
        <v>1.2622149837133549</v>
      </c>
      <c r="E67" s="115">
        <v>31</v>
      </c>
      <c r="F67" s="114">
        <v>40</v>
      </c>
      <c r="G67" s="114">
        <v>76</v>
      </c>
      <c r="H67" s="114">
        <v>27</v>
      </c>
      <c r="I67" s="140">
        <v>24</v>
      </c>
      <c r="J67" s="115">
        <v>7</v>
      </c>
      <c r="K67" s="116">
        <v>29.166666666666668</v>
      </c>
    </row>
    <row r="68" spans="1:11" ht="14.1" customHeight="1" x14ac:dyDescent="0.2">
      <c r="A68" s="306" t="s">
        <v>302</v>
      </c>
      <c r="B68" s="307" t="s">
        <v>303</v>
      </c>
      <c r="C68" s="308"/>
      <c r="D68" s="113">
        <v>0.40716612377850164</v>
      </c>
      <c r="E68" s="115">
        <v>10</v>
      </c>
      <c r="F68" s="114">
        <v>6</v>
      </c>
      <c r="G68" s="114">
        <v>17</v>
      </c>
      <c r="H68" s="114">
        <v>9</v>
      </c>
      <c r="I68" s="140">
        <v>9</v>
      </c>
      <c r="J68" s="115">
        <v>1</v>
      </c>
      <c r="K68" s="116">
        <v>11.111111111111111</v>
      </c>
    </row>
    <row r="69" spans="1:11" ht="14.1" customHeight="1" x14ac:dyDescent="0.2">
      <c r="A69" s="306">
        <v>83</v>
      </c>
      <c r="B69" s="307" t="s">
        <v>304</v>
      </c>
      <c r="C69" s="308"/>
      <c r="D69" s="113">
        <v>5.456026058631922</v>
      </c>
      <c r="E69" s="115">
        <v>134</v>
      </c>
      <c r="F69" s="114">
        <v>94</v>
      </c>
      <c r="G69" s="114">
        <v>245</v>
      </c>
      <c r="H69" s="114">
        <v>119</v>
      </c>
      <c r="I69" s="140">
        <v>143</v>
      </c>
      <c r="J69" s="115">
        <v>-9</v>
      </c>
      <c r="K69" s="116">
        <v>-6.2937062937062933</v>
      </c>
    </row>
    <row r="70" spans="1:11" ht="14.1" customHeight="1" x14ac:dyDescent="0.2">
      <c r="A70" s="306" t="s">
        <v>305</v>
      </c>
      <c r="B70" s="307" t="s">
        <v>306</v>
      </c>
      <c r="C70" s="308"/>
      <c r="D70" s="113">
        <v>4.6824104234527688</v>
      </c>
      <c r="E70" s="115">
        <v>115</v>
      </c>
      <c r="F70" s="114">
        <v>87</v>
      </c>
      <c r="G70" s="114">
        <v>224</v>
      </c>
      <c r="H70" s="114">
        <v>96</v>
      </c>
      <c r="I70" s="140">
        <v>125</v>
      </c>
      <c r="J70" s="115">
        <v>-10</v>
      </c>
      <c r="K70" s="116">
        <v>-8</v>
      </c>
    </row>
    <row r="71" spans="1:11" ht="14.1" customHeight="1" x14ac:dyDescent="0.2">
      <c r="A71" s="306"/>
      <c r="B71" s="307" t="s">
        <v>307</v>
      </c>
      <c r="C71" s="308"/>
      <c r="D71" s="113">
        <v>2.9315960912052117</v>
      </c>
      <c r="E71" s="115">
        <v>72</v>
      </c>
      <c r="F71" s="114">
        <v>55</v>
      </c>
      <c r="G71" s="114">
        <v>165</v>
      </c>
      <c r="H71" s="114">
        <v>65</v>
      </c>
      <c r="I71" s="140">
        <v>98</v>
      </c>
      <c r="J71" s="115">
        <v>-26</v>
      </c>
      <c r="K71" s="116">
        <v>-26.530612244897959</v>
      </c>
    </row>
    <row r="72" spans="1:11" ht="14.1" customHeight="1" x14ac:dyDescent="0.2">
      <c r="A72" s="306">
        <v>84</v>
      </c>
      <c r="B72" s="307" t="s">
        <v>308</v>
      </c>
      <c r="C72" s="308"/>
      <c r="D72" s="113">
        <v>2.0358306188925082</v>
      </c>
      <c r="E72" s="115">
        <v>50</v>
      </c>
      <c r="F72" s="114">
        <v>32</v>
      </c>
      <c r="G72" s="114">
        <v>46</v>
      </c>
      <c r="H72" s="114">
        <v>29</v>
      </c>
      <c r="I72" s="140">
        <v>43</v>
      </c>
      <c r="J72" s="115">
        <v>7</v>
      </c>
      <c r="K72" s="116">
        <v>16.279069767441861</v>
      </c>
    </row>
    <row r="73" spans="1:11" ht="14.1" customHeight="1" x14ac:dyDescent="0.2">
      <c r="A73" s="306" t="s">
        <v>309</v>
      </c>
      <c r="B73" s="307" t="s">
        <v>310</v>
      </c>
      <c r="C73" s="308"/>
      <c r="D73" s="113">
        <v>1.0993485342019544</v>
      </c>
      <c r="E73" s="115">
        <v>27</v>
      </c>
      <c r="F73" s="114">
        <v>22</v>
      </c>
      <c r="G73" s="114">
        <v>25</v>
      </c>
      <c r="H73" s="114">
        <v>15</v>
      </c>
      <c r="I73" s="140">
        <v>25</v>
      </c>
      <c r="J73" s="115">
        <v>2</v>
      </c>
      <c r="K73" s="116">
        <v>8</v>
      </c>
    </row>
    <row r="74" spans="1:11" ht="14.1" customHeight="1" x14ac:dyDescent="0.2">
      <c r="A74" s="306" t="s">
        <v>311</v>
      </c>
      <c r="B74" s="307" t="s">
        <v>312</v>
      </c>
      <c r="C74" s="308"/>
      <c r="D74" s="113" t="s">
        <v>513</v>
      </c>
      <c r="E74" s="115" t="s">
        <v>513</v>
      </c>
      <c r="F74" s="114">
        <v>3</v>
      </c>
      <c r="G74" s="114">
        <v>3</v>
      </c>
      <c r="H74" s="114" t="s">
        <v>513</v>
      </c>
      <c r="I74" s="140">
        <v>0</v>
      </c>
      <c r="J74" s="115" t="s">
        <v>513</v>
      </c>
      <c r="K74" s="116" t="s">
        <v>513</v>
      </c>
    </row>
    <row r="75" spans="1:11" ht="14.1" customHeight="1" x14ac:dyDescent="0.2">
      <c r="A75" s="306" t="s">
        <v>313</v>
      </c>
      <c r="B75" s="307" t="s">
        <v>314</v>
      </c>
      <c r="C75" s="308"/>
      <c r="D75" s="113">
        <v>0.24429967426710097</v>
      </c>
      <c r="E75" s="115">
        <v>6</v>
      </c>
      <c r="F75" s="114">
        <v>4</v>
      </c>
      <c r="G75" s="114">
        <v>9</v>
      </c>
      <c r="H75" s="114" t="s">
        <v>513</v>
      </c>
      <c r="I75" s="140">
        <v>4</v>
      </c>
      <c r="J75" s="115">
        <v>2</v>
      </c>
      <c r="K75" s="116">
        <v>50</v>
      </c>
    </row>
    <row r="76" spans="1:11" ht="14.1" customHeight="1" x14ac:dyDescent="0.2">
      <c r="A76" s="306">
        <v>91</v>
      </c>
      <c r="B76" s="307" t="s">
        <v>315</v>
      </c>
      <c r="C76" s="308"/>
      <c r="D76" s="113">
        <v>0.24429967426710097</v>
      </c>
      <c r="E76" s="115">
        <v>6</v>
      </c>
      <c r="F76" s="114">
        <v>3</v>
      </c>
      <c r="G76" s="114">
        <v>11</v>
      </c>
      <c r="H76" s="114">
        <v>4</v>
      </c>
      <c r="I76" s="140">
        <v>3</v>
      </c>
      <c r="J76" s="115">
        <v>3</v>
      </c>
      <c r="K76" s="116">
        <v>100</v>
      </c>
    </row>
    <row r="77" spans="1:11" ht="14.1" customHeight="1" x14ac:dyDescent="0.2">
      <c r="A77" s="306">
        <v>92</v>
      </c>
      <c r="B77" s="307" t="s">
        <v>316</v>
      </c>
      <c r="C77" s="308"/>
      <c r="D77" s="113">
        <v>0.28501628664495116</v>
      </c>
      <c r="E77" s="115">
        <v>7</v>
      </c>
      <c r="F77" s="114">
        <v>11</v>
      </c>
      <c r="G77" s="114">
        <v>8</v>
      </c>
      <c r="H77" s="114">
        <v>10</v>
      </c>
      <c r="I77" s="140">
        <v>12</v>
      </c>
      <c r="J77" s="115">
        <v>-5</v>
      </c>
      <c r="K77" s="116">
        <v>-41.666666666666664</v>
      </c>
    </row>
    <row r="78" spans="1:11" ht="14.1" customHeight="1" x14ac:dyDescent="0.2">
      <c r="A78" s="306">
        <v>93</v>
      </c>
      <c r="B78" s="307" t="s">
        <v>317</v>
      </c>
      <c r="C78" s="308"/>
      <c r="D78" s="113" t="s">
        <v>513</v>
      </c>
      <c r="E78" s="115" t="s">
        <v>513</v>
      </c>
      <c r="F78" s="114" t="s">
        <v>513</v>
      </c>
      <c r="G78" s="114" t="s">
        <v>513</v>
      </c>
      <c r="H78" s="114">
        <v>3</v>
      </c>
      <c r="I78" s="140" t="s">
        <v>513</v>
      </c>
      <c r="J78" s="115" t="s">
        <v>513</v>
      </c>
      <c r="K78" s="116" t="s">
        <v>513</v>
      </c>
    </row>
    <row r="79" spans="1:11" ht="14.1" customHeight="1" x14ac:dyDescent="0.2">
      <c r="A79" s="306">
        <v>94</v>
      </c>
      <c r="B79" s="307" t="s">
        <v>318</v>
      </c>
      <c r="C79" s="308"/>
      <c r="D79" s="113">
        <v>0.32573289902280128</v>
      </c>
      <c r="E79" s="115">
        <v>8</v>
      </c>
      <c r="F79" s="114" t="s">
        <v>513</v>
      </c>
      <c r="G79" s="114">
        <v>9</v>
      </c>
      <c r="H79" s="114">
        <v>5</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519</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2425</v>
      </c>
      <c r="E11" s="114">
        <v>2525</v>
      </c>
      <c r="F11" s="114">
        <v>2747</v>
      </c>
      <c r="G11" s="114">
        <v>2178</v>
      </c>
      <c r="H11" s="140">
        <v>2386</v>
      </c>
      <c r="I11" s="115">
        <v>39</v>
      </c>
      <c r="J11" s="116">
        <v>1.6345347862531434</v>
      </c>
    </row>
    <row r="12" spans="1:15" s="110" customFormat="1" ht="24.95" customHeight="1" x14ac:dyDescent="0.2">
      <c r="A12" s="193" t="s">
        <v>132</v>
      </c>
      <c r="B12" s="194" t="s">
        <v>133</v>
      </c>
      <c r="C12" s="113">
        <v>9.3608247422680417</v>
      </c>
      <c r="D12" s="115">
        <v>227</v>
      </c>
      <c r="E12" s="114">
        <v>409</v>
      </c>
      <c r="F12" s="114">
        <v>320</v>
      </c>
      <c r="G12" s="114">
        <v>214</v>
      </c>
      <c r="H12" s="140">
        <v>191</v>
      </c>
      <c r="I12" s="115">
        <v>36</v>
      </c>
      <c r="J12" s="116">
        <v>18.848167539267017</v>
      </c>
    </row>
    <row r="13" spans="1:15" s="110" customFormat="1" ht="24.95" customHeight="1" x14ac:dyDescent="0.2">
      <c r="A13" s="193" t="s">
        <v>134</v>
      </c>
      <c r="B13" s="199" t="s">
        <v>214</v>
      </c>
      <c r="C13" s="113">
        <v>1.2371134020618557</v>
      </c>
      <c r="D13" s="115">
        <v>30</v>
      </c>
      <c r="E13" s="114">
        <v>14</v>
      </c>
      <c r="F13" s="114">
        <v>21</v>
      </c>
      <c r="G13" s="114">
        <v>18</v>
      </c>
      <c r="H13" s="140">
        <v>14</v>
      </c>
      <c r="I13" s="115">
        <v>16</v>
      </c>
      <c r="J13" s="116">
        <v>114.28571428571429</v>
      </c>
    </row>
    <row r="14" spans="1:15" s="287" customFormat="1" ht="24.95" customHeight="1" x14ac:dyDescent="0.2">
      <c r="A14" s="193" t="s">
        <v>215</v>
      </c>
      <c r="B14" s="199" t="s">
        <v>137</v>
      </c>
      <c r="C14" s="113">
        <v>16.865979381443299</v>
      </c>
      <c r="D14" s="115">
        <v>409</v>
      </c>
      <c r="E14" s="114">
        <v>338</v>
      </c>
      <c r="F14" s="114">
        <v>444</v>
      </c>
      <c r="G14" s="114">
        <v>305</v>
      </c>
      <c r="H14" s="140">
        <v>379</v>
      </c>
      <c r="I14" s="115">
        <v>30</v>
      </c>
      <c r="J14" s="116">
        <v>7.9155672823218994</v>
      </c>
      <c r="K14" s="110"/>
      <c r="L14" s="110"/>
      <c r="M14" s="110"/>
      <c r="N14" s="110"/>
      <c r="O14" s="110"/>
    </row>
    <row r="15" spans="1:15" s="110" customFormat="1" ht="24.95" customHeight="1" x14ac:dyDescent="0.2">
      <c r="A15" s="193" t="s">
        <v>216</v>
      </c>
      <c r="B15" s="199" t="s">
        <v>217</v>
      </c>
      <c r="C15" s="113">
        <v>6.804123711340206</v>
      </c>
      <c r="D15" s="115">
        <v>165</v>
      </c>
      <c r="E15" s="114">
        <v>139</v>
      </c>
      <c r="F15" s="114">
        <v>179</v>
      </c>
      <c r="G15" s="114">
        <v>100</v>
      </c>
      <c r="H15" s="140">
        <v>131</v>
      </c>
      <c r="I15" s="115">
        <v>34</v>
      </c>
      <c r="J15" s="116">
        <v>25.954198473282442</v>
      </c>
    </row>
    <row r="16" spans="1:15" s="287" customFormat="1" ht="24.95" customHeight="1" x14ac:dyDescent="0.2">
      <c r="A16" s="193" t="s">
        <v>218</v>
      </c>
      <c r="B16" s="199" t="s">
        <v>141</v>
      </c>
      <c r="C16" s="113">
        <v>7.5051546391752577</v>
      </c>
      <c r="D16" s="115">
        <v>182</v>
      </c>
      <c r="E16" s="114">
        <v>161</v>
      </c>
      <c r="F16" s="114">
        <v>195</v>
      </c>
      <c r="G16" s="114">
        <v>148</v>
      </c>
      <c r="H16" s="140">
        <v>196</v>
      </c>
      <c r="I16" s="115">
        <v>-14</v>
      </c>
      <c r="J16" s="116">
        <v>-7.1428571428571432</v>
      </c>
      <c r="K16" s="110"/>
      <c r="L16" s="110"/>
      <c r="M16" s="110"/>
      <c r="N16" s="110"/>
      <c r="O16" s="110"/>
    </row>
    <row r="17" spans="1:15" s="110" customFormat="1" ht="24.95" customHeight="1" x14ac:dyDescent="0.2">
      <c r="A17" s="193" t="s">
        <v>142</v>
      </c>
      <c r="B17" s="199" t="s">
        <v>220</v>
      </c>
      <c r="C17" s="113">
        <v>2.5567010309278349</v>
      </c>
      <c r="D17" s="115">
        <v>62</v>
      </c>
      <c r="E17" s="114">
        <v>38</v>
      </c>
      <c r="F17" s="114">
        <v>70</v>
      </c>
      <c r="G17" s="114">
        <v>57</v>
      </c>
      <c r="H17" s="140">
        <v>52</v>
      </c>
      <c r="I17" s="115">
        <v>10</v>
      </c>
      <c r="J17" s="116">
        <v>19.23076923076923</v>
      </c>
    </row>
    <row r="18" spans="1:15" s="287" customFormat="1" ht="24.95" customHeight="1" x14ac:dyDescent="0.2">
      <c r="A18" s="201" t="s">
        <v>144</v>
      </c>
      <c r="B18" s="202" t="s">
        <v>145</v>
      </c>
      <c r="C18" s="113">
        <v>10.68041237113402</v>
      </c>
      <c r="D18" s="115">
        <v>259</v>
      </c>
      <c r="E18" s="114">
        <v>230</v>
      </c>
      <c r="F18" s="114">
        <v>213</v>
      </c>
      <c r="G18" s="114">
        <v>196</v>
      </c>
      <c r="H18" s="140">
        <v>235</v>
      </c>
      <c r="I18" s="115">
        <v>24</v>
      </c>
      <c r="J18" s="116">
        <v>10.212765957446809</v>
      </c>
      <c r="K18" s="110"/>
      <c r="L18" s="110"/>
      <c r="M18" s="110"/>
      <c r="N18" s="110"/>
      <c r="O18" s="110"/>
    </row>
    <row r="19" spans="1:15" s="110" customFormat="1" ht="24.95" customHeight="1" x14ac:dyDescent="0.2">
      <c r="A19" s="193" t="s">
        <v>146</v>
      </c>
      <c r="B19" s="199" t="s">
        <v>147</v>
      </c>
      <c r="C19" s="113">
        <v>13.195876288659793</v>
      </c>
      <c r="D19" s="115">
        <v>320</v>
      </c>
      <c r="E19" s="114">
        <v>347</v>
      </c>
      <c r="F19" s="114">
        <v>451</v>
      </c>
      <c r="G19" s="114">
        <v>354</v>
      </c>
      <c r="H19" s="140">
        <v>341</v>
      </c>
      <c r="I19" s="115">
        <v>-21</v>
      </c>
      <c r="J19" s="116">
        <v>-6.1583577712609969</v>
      </c>
    </row>
    <row r="20" spans="1:15" s="287" customFormat="1" ht="24.95" customHeight="1" x14ac:dyDescent="0.2">
      <c r="A20" s="193" t="s">
        <v>148</v>
      </c>
      <c r="B20" s="199" t="s">
        <v>149</v>
      </c>
      <c r="C20" s="113">
        <v>3.134020618556701</v>
      </c>
      <c r="D20" s="115">
        <v>76</v>
      </c>
      <c r="E20" s="114">
        <v>115</v>
      </c>
      <c r="F20" s="114">
        <v>57</v>
      </c>
      <c r="G20" s="114">
        <v>56</v>
      </c>
      <c r="H20" s="140">
        <v>81</v>
      </c>
      <c r="I20" s="115">
        <v>-5</v>
      </c>
      <c r="J20" s="116">
        <v>-6.1728395061728394</v>
      </c>
      <c r="K20" s="110"/>
      <c r="L20" s="110"/>
      <c r="M20" s="110"/>
      <c r="N20" s="110"/>
      <c r="O20" s="110"/>
    </row>
    <row r="21" spans="1:15" s="110" customFormat="1" ht="24.95" customHeight="1" x14ac:dyDescent="0.2">
      <c r="A21" s="201" t="s">
        <v>150</v>
      </c>
      <c r="B21" s="202" t="s">
        <v>151</v>
      </c>
      <c r="C21" s="113">
        <v>10.556701030927835</v>
      </c>
      <c r="D21" s="115">
        <v>256</v>
      </c>
      <c r="E21" s="114">
        <v>310</v>
      </c>
      <c r="F21" s="114">
        <v>246</v>
      </c>
      <c r="G21" s="114">
        <v>248</v>
      </c>
      <c r="H21" s="140">
        <v>243</v>
      </c>
      <c r="I21" s="115">
        <v>13</v>
      </c>
      <c r="J21" s="116">
        <v>5.3497942386831276</v>
      </c>
    </row>
    <row r="22" spans="1:15" s="110" customFormat="1" ht="24.95" customHeight="1" x14ac:dyDescent="0.2">
      <c r="A22" s="201" t="s">
        <v>152</v>
      </c>
      <c r="B22" s="199" t="s">
        <v>153</v>
      </c>
      <c r="C22" s="113">
        <v>0.45360824742268041</v>
      </c>
      <c r="D22" s="115">
        <v>11</v>
      </c>
      <c r="E22" s="114">
        <v>14</v>
      </c>
      <c r="F22" s="114">
        <v>17</v>
      </c>
      <c r="G22" s="114">
        <v>14</v>
      </c>
      <c r="H22" s="140">
        <v>31</v>
      </c>
      <c r="I22" s="115">
        <v>-20</v>
      </c>
      <c r="J22" s="116">
        <v>-64.516129032258064</v>
      </c>
    </row>
    <row r="23" spans="1:15" s="110" customFormat="1" ht="24.95" customHeight="1" x14ac:dyDescent="0.2">
      <c r="A23" s="193" t="s">
        <v>154</v>
      </c>
      <c r="B23" s="199" t="s">
        <v>155</v>
      </c>
      <c r="C23" s="113">
        <v>1.3608247422680413</v>
      </c>
      <c r="D23" s="115">
        <v>33</v>
      </c>
      <c r="E23" s="114">
        <v>20</v>
      </c>
      <c r="F23" s="114">
        <v>17</v>
      </c>
      <c r="G23" s="114">
        <v>6</v>
      </c>
      <c r="H23" s="140">
        <v>33</v>
      </c>
      <c r="I23" s="115">
        <v>0</v>
      </c>
      <c r="J23" s="116">
        <v>0</v>
      </c>
    </row>
    <row r="24" spans="1:15" s="110" customFormat="1" ht="24.95" customHeight="1" x14ac:dyDescent="0.2">
      <c r="A24" s="193" t="s">
        <v>156</v>
      </c>
      <c r="B24" s="199" t="s">
        <v>221</v>
      </c>
      <c r="C24" s="113">
        <v>3.2989690721649483</v>
      </c>
      <c r="D24" s="115">
        <v>80</v>
      </c>
      <c r="E24" s="114">
        <v>53</v>
      </c>
      <c r="F24" s="114">
        <v>69</v>
      </c>
      <c r="G24" s="114">
        <v>50</v>
      </c>
      <c r="H24" s="140">
        <v>57</v>
      </c>
      <c r="I24" s="115">
        <v>23</v>
      </c>
      <c r="J24" s="116">
        <v>40.350877192982459</v>
      </c>
    </row>
    <row r="25" spans="1:15" s="110" customFormat="1" ht="24.95" customHeight="1" x14ac:dyDescent="0.2">
      <c r="A25" s="193" t="s">
        <v>222</v>
      </c>
      <c r="B25" s="204" t="s">
        <v>159</v>
      </c>
      <c r="C25" s="113">
        <v>5.2783505154639174</v>
      </c>
      <c r="D25" s="115">
        <v>128</v>
      </c>
      <c r="E25" s="114">
        <v>96</v>
      </c>
      <c r="F25" s="114">
        <v>131</v>
      </c>
      <c r="G25" s="114">
        <v>128</v>
      </c>
      <c r="H25" s="140">
        <v>111</v>
      </c>
      <c r="I25" s="115">
        <v>17</v>
      </c>
      <c r="J25" s="116">
        <v>15.315315315315315</v>
      </c>
    </row>
    <row r="26" spans="1:15" s="110" customFormat="1" ht="24.95" customHeight="1" x14ac:dyDescent="0.2">
      <c r="A26" s="201">
        <v>782.78300000000002</v>
      </c>
      <c r="B26" s="203" t="s">
        <v>160</v>
      </c>
      <c r="C26" s="113">
        <v>4.7010309278350517</v>
      </c>
      <c r="D26" s="115">
        <v>114</v>
      </c>
      <c r="E26" s="114">
        <v>118</v>
      </c>
      <c r="F26" s="114">
        <v>138</v>
      </c>
      <c r="G26" s="114">
        <v>97</v>
      </c>
      <c r="H26" s="140">
        <v>144</v>
      </c>
      <c r="I26" s="115">
        <v>-30</v>
      </c>
      <c r="J26" s="116">
        <v>-20.833333333333332</v>
      </c>
    </row>
    <row r="27" spans="1:15" s="110" customFormat="1" ht="24.95" customHeight="1" x14ac:dyDescent="0.2">
      <c r="A27" s="193" t="s">
        <v>161</v>
      </c>
      <c r="B27" s="199" t="s">
        <v>162</v>
      </c>
      <c r="C27" s="113">
        <v>2.4329896907216493</v>
      </c>
      <c r="D27" s="115">
        <v>59</v>
      </c>
      <c r="E27" s="114">
        <v>41</v>
      </c>
      <c r="F27" s="114">
        <v>70</v>
      </c>
      <c r="G27" s="114">
        <v>42</v>
      </c>
      <c r="H27" s="140">
        <v>63</v>
      </c>
      <c r="I27" s="115">
        <v>-4</v>
      </c>
      <c r="J27" s="116">
        <v>-6.3492063492063489</v>
      </c>
    </row>
    <row r="28" spans="1:15" s="110" customFormat="1" ht="24.95" customHeight="1" x14ac:dyDescent="0.2">
      <c r="A28" s="193" t="s">
        <v>163</v>
      </c>
      <c r="B28" s="199" t="s">
        <v>164</v>
      </c>
      <c r="C28" s="113">
        <v>2.597938144329897</v>
      </c>
      <c r="D28" s="115">
        <v>63</v>
      </c>
      <c r="E28" s="114">
        <v>63</v>
      </c>
      <c r="F28" s="114">
        <v>143</v>
      </c>
      <c r="G28" s="114">
        <v>101</v>
      </c>
      <c r="H28" s="140">
        <v>97</v>
      </c>
      <c r="I28" s="115">
        <v>-34</v>
      </c>
      <c r="J28" s="116">
        <v>-35.051546391752581</v>
      </c>
    </row>
    <row r="29" spans="1:15" s="110" customFormat="1" ht="24.95" customHeight="1" x14ac:dyDescent="0.2">
      <c r="A29" s="193">
        <v>86</v>
      </c>
      <c r="B29" s="199" t="s">
        <v>165</v>
      </c>
      <c r="C29" s="113">
        <v>3.8762886597938144</v>
      </c>
      <c r="D29" s="115">
        <v>94</v>
      </c>
      <c r="E29" s="114">
        <v>84</v>
      </c>
      <c r="F29" s="114">
        <v>96</v>
      </c>
      <c r="G29" s="114">
        <v>100</v>
      </c>
      <c r="H29" s="140">
        <v>115</v>
      </c>
      <c r="I29" s="115">
        <v>-21</v>
      </c>
      <c r="J29" s="116">
        <v>-18.260869565217391</v>
      </c>
    </row>
    <row r="30" spans="1:15" s="110" customFormat="1" ht="24.95" customHeight="1" x14ac:dyDescent="0.2">
      <c r="A30" s="193">
        <v>87.88</v>
      </c>
      <c r="B30" s="204" t="s">
        <v>166</v>
      </c>
      <c r="C30" s="113">
        <v>7.6288659793814437</v>
      </c>
      <c r="D30" s="115">
        <v>185</v>
      </c>
      <c r="E30" s="114">
        <v>194</v>
      </c>
      <c r="F30" s="114">
        <v>227</v>
      </c>
      <c r="G30" s="114">
        <v>177</v>
      </c>
      <c r="H30" s="140">
        <v>173</v>
      </c>
      <c r="I30" s="115">
        <v>12</v>
      </c>
      <c r="J30" s="116">
        <v>6.9364161849710984</v>
      </c>
    </row>
    <row r="31" spans="1:15" s="110" customFormat="1" ht="24.95" customHeight="1" x14ac:dyDescent="0.2">
      <c r="A31" s="193" t="s">
        <v>167</v>
      </c>
      <c r="B31" s="199" t="s">
        <v>168</v>
      </c>
      <c r="C31" s="113">
        <v>3.3402061855670104</v>
      </c>
      <c r="D31" s="115">
        <v>81</v>
      </c>
      <c r="E31" s="114">
        <v>79</v>
      </c>
      <c r="F31" s="114">
        <v>87</v>
      </c>
      <c r="G31" s="114">
        <v>72</v>
      </c>
      <c r="H31" s="140">
        <v>78</v>
      </c>
      <c r="I31" s="115">
        <v>3</v>
      </c>
      <c r="J31" s="116">
        <v>3.8461538461538463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9.3608247422680417</v>
      </c>
      <c r="D34" s="115">
        <v>227</v>
      </c>
      <c r="E34" s="114">
        <v>409</v>
      </c>
      <c r="F34" s="114">
        <v>320</v>
      </c>
      <c r="G34" s="114">
        <v>214</v>
      </c>
      <c r="H34" s="140">
        <v>191</v>
      </c>
      <c r="I34" s="115">
        <v>36</v>
      </c>
      <c r="J34" s="116">
        <v>18.848167539267017</v>
      </c>
    </row>
    <row r="35" spans="1:10" s="110" customFormat="1" ht="24.95" customHeight="1" x14ac:dyDescent="0.2">
      <c r="A35" s="292" t="s">
        <v>171</v>
      </c>
      <c r="B35" s="293" t="s">
        <v>172</v>
      </c>
      <c r="C35" s="113">
        <v>28.783505154639176</v>
      </c>
      <c r="D35" s="115">
        <v>698</v>
      </c>
      <c r="E35" s="114">
        <v>582</v>
      </c>
      <c r="F35" s="114">
        <v>678</v>
      </c>
      <c r="G35" s="114">
        <v>519</v>
      </c>
      <c r="H35" s="140">
        <v>628</v>
      </c>
      <c r="I35" s="115">
        <v>70</v>
      </c>
      <c r="J35" s="116">
        <v>11.146496815286625</v>
      </c>
    </row>
    <row r="36" spans="1:10" s="110" customFormat="1" ht="24.95" customHeight="1" x14ac:dyDescent="0.2">
      <c r="A36" s="294" t="s">
        <v>173</v>
      </c>
      <c r="B36" s="295" t="s">
        <v>174</v>
      </c>
      <c r="C36" s="125">
        <v>61.855670103092784</v>
      </c>
      <c r="D36" s="143">
        <v>1500</v>
      </c>
      <c r="E36" s="144">
        <v>1534</v>
      </c>
      <c r="F36" s="144">
        <v>1749</v>
      </c>
      <c r="G36" s="144">
        <v>1445</v>
      </c>
      <c r="H36" s="145">
        <v>1567</v>
      </c>
      <c r="I36" s="143">
        <v>-67</v>
      </c>
      <c r="J36" s="146">
        <v>-4.2756860242501595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519</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2425</v>
      </c>
      <c r="F11" s="264">
        <v>2525</v>
      </c>
      <c r="G11" s="264">
        <v>2747</v>
      </c>
      <c r="H11" s="264">
        <v>2178</v>
      </c>
      <c r="I11" s="265">
        <v>2386</v>
      </c>
      <c r="J11" s="263">
        <v>39</v>
      </c>
      <c r="K11" s="266">
        <v>1.6345347862531434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35.793814432989691</v>
      </c>
      <c r="E13" s="115">
        <v>868</v>
      </c>
      <c r="F13" s="114">
        <v>1113</v>
      </c>
      <c r="G13" s="114">
        <v>1041</v>
      </c>
      <c r="H13" s="114">
        <v>819</v>
      </c>
      <c r="I13" s="140">
        <v>816</v>
      </c>
      <c r="J13" s="115">
        <v>52</v>
      </c>
      <c r="K13" s="116">
        <v>6.3725490196078427</v>
      </c>
    </row>
    <row r="14" spans="1:17" ht="15.95" customHeight="1" x14ac:dyDescent="0.2">
      <c r="A14" s="306" t="s">
        <v>230</v>
      </c>
      <c r="B14" s="307"/>
      <c r="C14" s="308"/>
      <c r="D14" s="113">
        <v>49.690721649484537</v>
      </c>
      <c r="E14" s="115">
        <v>1205</v>
      </c>
      <c r="F14" s="114">
        <v>1089</v>
      </c>
      <c r="G14" s="114">
        <v>1325</v>
      </c>
      <c r="H14" s="114">
        <v>1053</v>
      </c>
      <c r="I14" s="140">
        <v>1223</v>
      </c>
      <c r="J14" s="115">
        <v>-18</v>
      </c>
      <c r="K14" s="116">
        <v>-1.4717906786590351</v>
      </c>
    </row>
    <row r="15" spans="1:17" ht="15.95" customHeight="1" x14ac:dyDescent="0.2">
      <c r="A15" s="306" t="s">
        <v>231</v>
      </c>
      <c r="B15" s="307"/>
      <c r="C15" s="308"/>
      <c r="D15" s="113">
        <v>7.5463917525773194</v>
      </c>
      <c r="E15" s="115">
        <v>183</v>
      </c>
      <c r="F15" s="114">
        <v>170</v>
      </c>
      <c r="G15" s="114">
        <v>182</v>
      </c>
      <c r="H15" s="114">
        <v>140</v>
      </c>
      <c r="I15" s="140">
        <v>181</v>
      </c>
      <c r="J15" s="115">
        <v>2</v>
      </c>
      <c r="K15" s="116">
        <v>1.1049723756906078</v>
      </c>
    </row>
    <row r="16" spans="1:17" ht="15.95" customHeight="1" x14ac:dyDescent="0.2">
      <c r="A16" s="306" t="s">
        <v>232</v>
      </c>
      <c r="B16" s="307"/>
      <c r="C16" s="308"/>
      <c r="D16" s="113">
        <v>6.9690721649484537</v>
      </c>
      <c r="E16" s="115">
        <v>169</v>
      </c>
      <c r="F16" s="114">
        <v>153</v>
      </c>
      <c r="G16" s="114">
        <v>199</v>
      </c>
      <c r="H16" s="114">
        <v>166</v>
      </c>
      <c r="I16" s="140">
        <v>166</v>
      </c>
      <c r="J16" s="115">
        <v>3</v>
      </c>
      <c r="K16" s="116">
        <v>1.8072289156626506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11.257731958762887</v>
      </c>
      <c r="E18" s="115">
        <v>273</v>
      </c>
      <c r="F18" s="114">
        <v>473</v>
      </c>
      <c r="G18" s="114">
        <v>405</v>
      </c>
      <c r="H18" s="114">
        <v>256</v>
      </c>
      <c r="I18" s="140">
        <v>232</v>
      </c>
      <c r="J18" s="115">
        <v>41</v>
      </c>
      <c r="K18" s="116">
        <v>17.672413793103448</v>
      </c>
    </row>
    <row r="19" spans="1:11" ht="14.1" customHeight="1" x14ac:dyDescent="0.2">
      <c r="A19" s="306" t="s">
        <v>235</v>
      </c>
      <c r="B19" s="307" t="s">
        <v>236</v>
      </c>
      <c r="C19" s="308"/>
      <c r="D19" s="113">
        <v>9.9793814432989691</v>
      </c>
      <c r="E19" s="115">
        <v>242</v>
      </c>
      <c r="F19" s="114">
        <v>434</v>
      </c>
      <c r="G19" s="114">
        <v>335</v>
      </c>
      <c r="H19" s="114">
        <v>237</v>
      </c>
      <c r="I19" s="140">
        <v>207</v>
      </c>
      <c r="J19" s="115">
        <v>35</v>
      </c>
      <c r="K19" s="116">
        <v>16.908212560386474</v>
      </c>
    </row>
    <row r="20" spans="1:11" ht="14.1" customHeight="1" x14ac:dyDescent="0.2">
      <c r="A20" s="306">
        <v>12</v>
      </c>
      <c r="B20" s="307" t="s">
        <v>237</v>
      </c>
      <c r="C20" s="308"/>
      <c r="D20" s="113">
        <v>1.3608247422680413</v>
      </c>
      <c r="E20" s="115">
        <v>33</v>
      </c>
      <c r="F20" s="114">
        <v>45</v>
      </c>
      <c r="G20" s="114">
        <v>21</v>
      </c>
      <c r="H20" s="114">
        <v>27</v>
      </c>
      <c r="I20" s="140">
        <v>21</v>
      </c>
      <c r="J20" s="115">
        <v>12</v>
      </c>
      <c r="K20" s="116">
        <v>57.142857142857146</v>
      </c>
    </row>
    <row r="21" spans="1:11" ht="14.1" customHeight="1" x14ac:dyDescent="0.2">
      <c r="A21" s="306">
        <v>21</v>
      </c>
      <c r="B21" s="307" t="s">
        <v>238</v>
      </c>
      <c r="C21" s="308"/>
      <c r="D21" s="113">
        <v>0.57731958762886593</v>
      </c>
      <c r="E21" s="115">
        <v>14</v>
      </c>
      <c r="F21" s="114">
        <v>6</v>
      </c>
      <c r="G21" s="114">
        <v>5</v>
      </c>
      <c r="H21" s="114">
        <v>3</v>
      </c>
      <c r="I21" s="140">
        <v>6</v>
      </c>
      <c r="J21" s="115">
        <v>8</v>
      </c>
      <c r="K21" s="116">
        <v>133.33333333333334</v>
      </c>
    </row>
    <row r="22" spans="1:11" ht="14.1" customHeight="1" x14ac:dyDescent="0.2">
      <c r="A22" s="306">
        <v>22</v>
      </c>
      <c r="B22" s="307" t="s">
        <v>239</v>
      </c>
      <c r="C22" s="308"/>
      <c r="D22" s="113">
        <v>1.6082474226804124</v>
      </c>
      <c r="E22" s="115">
        <v>39</v>
      </c>
      <c r="F22" s="114">
        <v>44</v>
      </c>
      <c r="G22" s="114">
        <v>87</v>
      </c>
      <c r="H22" s="114">
        <v>44</v>
      </c>
      <c r="I22" s="140">
        <v>39</v>
      </c>
      <c r="J22" s="115">
        <v>0</v>
      </c>
      <c r="K22" s="116">
        <v>0</v>
      </c>
    </row>
    <row r="23" spans="1:11" ht="14.1" customHeight="1" x14ac:dyDescent="0.2">
      <c r="A23" s="306">
        <v>23</v>
      </c>
      <c r="B23" s="307" t="s">
        <v>240</v>
      </c>
      <c r="C23" s="308"/>
      <c r="D23" s="113">
        <v>0.94845360824742264</v>
      </c>
      <c r="E23" s="115">
        <v>23</v>
      </c>
      <c r="F23" s="114">
        <v>15</v>
      </c>
      <c r="G23" s="114">
        <v>22</v>
      </c>
      <c r="H23" s="114">
        <v>18</v>
      </c>
      <c r="I23" s="140">
        <v>21</v>
      </c>
      <c r="J23" s="115">
        <v>2</v>
      </c>
      <c r="K23" s="116">
        <v>9.5238095238095237</v>
      </c>
    </row>
    <row r="24" spans="1:11" ht="14.1" customHeight="1" x14ac:dyDescent="0.2">
      <c r="A24" s="306">
        <v>24</v>
      </c>
      <c r="B24" s="307" t="s">
        <v>241</v>
      </c>
      <c r="C24" s="308"/>
      <c r="D24" s="113">
        <v>3.4226804123711339</v>
      </c>
      <c r="E24" s="115">
        <v>83</v>
      </c>
      <c r="F24" s="114">
        <v>83</v>
      </c>
      <c r="G24" s="114">
        <v>94</v>
      </c>
      <c r="H24" s="114">
        <v>59</v>
      </c>
      <c r="I24" s="140">
        <v>70</v>
      </c>
      <c r="J24" s="115">
        <v>13</v>
      </c>
      <c r="K24" s="116">
        <v>18.571428571428573</v>
      </c>
    </row>
    <row r="25" spans="1:11" ht="14.1" customHeight="1" x14ac:dyDescent="0.2">
      <c r="A25" s="306">
        <v>25</v>
      </c>
      <c r="B25" s="307" t="s">
        <v>242</v>
      </c>
      <c r="C25" s="308"/>
      <c r="D25" s="113">
        <v>4.1649484536082477</v>
      </c>
      <c r="E25" s="115">
        <v>101</v>
      </c>
      <c r="F25" s="114">
        <v>100</v>
      </c>
      <c r="G25" s="114">
        <v>78</v>
      </c>
      <c r="H25" s="114">
        <v>67</v>
      </c>
      <c r="I25" s="140">
        <v>106</v>
      </c>
      <c r="J25" s="115">
        <v>-5</v>
      </c>
      <c r="K25" s="116">
        <v>-4.716981132075472</v>
      </c>
    </row>
    <row r="26" spans="1:11" ht="14.1" customHeight="1" x14ac:dyDescent="0.2">
      <c r="A26" s="306">
        <v>26</v>
      </c>
      <c r="B26" s="307" t="s">
        <v>243</v>
      </c>
      <c r="C26" s="308"/>
      <c r="D26" s="113">
        <v>3.5876288659793816</v>
      </c>
      <c r="E26" s="115">
        <v>87</v>
      </c>
      <c r="F26" s="114">
        <v>61</v>
      </c>
      <c r="G26" s="114">
        <v>81</v>
      </c>
      <c r="H26" s="114">
        <v>69</v>
      </c>
      <c r="I26" s="140">
        <v>125</v>
      </c>
      <c r="J26" s="115">
        <v>-38</v>
      </c>
      <c r="K26" s="116">
        <v>-30.4</v>
      </c>
    </row>
    <row r="27" spans="1:11" ht="14.1" customHeight="1" x14ac:dyDescent="0.2">
      <c r="A27" s="306">
        <v>27</v>
      </c>
      <c r="B27" s="307" t="s">
        <v>244</v>
      </c>
      <c r="C27" s="308"/>
      <c r="D27" s="113">
        <v>1.9381443298969072</v>
      </c>
      <c r="E27" s="115">
        <v>47</v>
      </c>
      <c r="F27" s="114">
        <v>43</v>
      </c>
      <c r="G27" s="114">
        <v>42</v>
      </c>
      <c r="H27" s="114">
        <v>39</v>
      </c>
      <c r="I27" s="140">
        <v>47</v>
      </c>
      <c r="J27" s="115">
        <v>0</v>
      </c>
      <c r="K27" s="116">
        <v>0</v>
      </c>
    </row>
    <row r="28" spans="1:11" ht="14.1" customHeight="1" x14ac:dyDescent="0.2">
      <c r="A28" s="306">
        <v>28</v>
      </c>
      <c r="B28" s="307" t="s">
        <v>245</v>
      </c>
      <c r="C28" s="308"/>
      <c r="D28" s="113">
        <v>0.16494845360824742</v>
      </c>
      <c r="E28" s="115">
        <v>4</v>
      </c>
      <c r="F28" s="114">
        <v>3</v>
      </c>
      <c r="G28" s="114">
        <v>4</v>
      </c>
      <c r="H28" s="114">
        <v>3</v>
      </c>
      <c r="I28" s="140">
        <v>5</v>
      </c>
      <c r="J28" s="115">
        <v>-1</v>
      </c>
      <c r="K28" s="116">
        <v>-20</v>
      </c>
    </row>
    <row r="29" spans="1:11" ht="14.1" customHeight="1" x14ac:dyDescent="0.2">
      <c r="A29" s="306">
        <v>29</v>
      </c>
      <c r="B29" s="307" t="s">
        <v>246</v>
      </c>
      <c r="C29" s="308"/>
      <c r="D29" s="113">
        <v>6.6391752577319592</v>
      </c>
      <c r="E29" s="115">
        <v>161</v>
      </c>
      <c r="F29" s="114">
        <v>137</v>
      </c>
      <c r="G29" s="114">
        <v>143</v>
      </c>
      <c r="H29" s="114">
        <v>131</v>
      </c>
      <c r="I29" s="140">
        <v>152</v>
      </c>
      <c r="J29" s="115">
        <v>9</v>
      </c>
      <c r="K29" s="116">
        <v>5.9210526315789478</v>
      </c>
    </row>
    <row r="30" spans="1:11" ht="14.1" customHeight="1" x14ac:dyDescent="0.2">
      <c r="A30" s="306" t="s">
        <v>247</v>
      </c>
      <c r="B30" s="307" t="s">
        <v>248</v>
      </c>
      <c r="C30" s="308"/>
      <c r="D30" s="113">
        <v>1.6907216494845361</v>
      </c>
      <c r="E30" s="115">
        <v>41</v>
      </c>
      <c r="F30" s="114" t="s">
        <v>513</v>
      </c>
      <c r="G30" s="114">
        <v>41</v>
      </c>
      <c r="H30" s="114">
        <v>36</v>
      </c>
      <c r="I30" s="140">
        <v>37</v>
      </c>
      <c r="J30" s="115">
        <v>4</v>
      </c>
      <c r="K30" s="116">
        <v>10.810810810810811</v>
      </c>
    </row>
    <row r="31" spans="1:11" ht="14.1" customHeight="1" x14ac:dyDescent="0.2">
      <c r="A31" s="306" t="s">
        <v>249</v>
      </c>
      <c r="B31" s="307" t="s">
        <v>250</v>
      </c>
      <c r="C31" s="308"/>
      <c r="D31" s="113">
        <v>4.5773195876288657</v>
      </c>
      <c r="E31" s="115">
        <v>111</v>
      </c>
      <c r="F31" s="114">
        <v>98</v>
      </c>
      <c r="G31" s="114">
        <v>99</v>
      </c>
      <c r="H31" s="114">
        <v>92</v>
      </c>
      <c r="I31" s="140">
        <v>112</v>
      </c>
      <c r="J31" s="115">
        <v>-1</v>
      </c>
      <c r="K31" s="116">
        <v>-0.8928571428571429</v>
      </c>
    </row>
    <row r="32" spans="1:11" ht="14.1" customHeight="1" x14ac:dyDescent="0.2">
      <c r="A32" s="306">
        <v>31</v>
      </c>
      <c r="B32" s="307" t="s">
        <v>251</v>
      </c>
      <c r="C32" s="308"/>
      <c r="D32" s="113">
        <v>0.32989690721649484</v>
      </c>
      <c r="E32" s="115">
        <v>8</v>
      </c>
      <c r="F32" s="114">
        <v>7</v>
      </c>
      <c r="G32" s="114">
        <v>6</v>
      </c>
      <c r="H32" s="114">
        <v>12</v>
      </c>
      <c r="I32" s="140">
        <v>13</v>
      </c>
      <c r="J32" s="115">
        <v>-5</v>
      </c>
      <c r="K32" s="116">
        <v>-38.46153846153846</v>
      </c>
    </row>
    <row r="33" spans="1:11" ht="14.1" customHeight="1" x14ac:dyDescent="0.2">
      <c r="A33" s="306">
        <v>32</v>
      </c>
      <c r="B33" s="307" t="s">
        <v>252</v>
      </c>
      <c r="C33" s="308"/>
      <c r="D33" s="113">
        <v>2.6804123711340204</v>
      </c>
      <c r="E33" s="115">
        <v>65</v>
      </c>
      <c r="F33" s="114">
        <v>71</v>
      </c>
      <c r="G33" s="114">
        <v>45</v>
      </c>
      <c r="H33" s="114">
        <v>63</v>
      </c>
      <c r="I33" s="140">
        <v>52</v>
      </c>
      <c r="J33" s="115">
        <v>13</v>
      </c>
      <c r="K33" s="116">
        <v>25</v>
      </c>
    </row>
    <row r="34" spans="1:11" ht="14.1" customHeight="1" x14ac:dyDescent="0.2">
      <c r="A34" s="306">
        <v>33</v>
      </c>
      <c r="B34" s="307" t="s">
        <v>253</v>
      </c>
      <c r="C34" s="308"/>
      <c r="D34" s="113">
        <v>1.731958762886598</v>
      </c>
      <c r="E34" s="115">
        <v>42</v>
      </c>
      <c r="F34" s="114">
        <v>50</v>
      </c>
      <c r="G34" s="114">
        <v>38</v>
      </c>
      <c r="H34" s="114">
        <v>38</v>
      </c>
      <c r="I34" s="140">
        <v>53</v>
      </c>
      <c r="J34" s="115">
        <v>-11</v>
      </c>
      <c r="K34" s="116">
        <v>-20.754716981132077</v>
      </c>
    </row>
    <row r="35" spans="1:11" ht="14.1" customHeight="1" x14ac:dyDescent="0.2">
      <c r="A35" s="306">
        <v>34</v>
      </c>
      <c r="B35" s="307" t="s">
        <v>254</v>
      </c>
      <c r="C35" s="308"/>
      <c r="D35" s="113">
        <v>2.9690721649484537</v>
      </c>
      <c r="E35" s="115">
        <v>72</v>
      </c>
      <c r="F35" s="114">
        <v>48</v>
      </c>
      <c r="G35" s="114">
        <v>62</v>
      </c>
      <c r="H35" s="114">
        <v>48</v>
      </c>
      <c r="I35" s="140">
        <v>87</v>
      </c>
      <c r="J35" s="115">
        <v>-15</v>
      </c>
      <c r="K35" s="116">
        <v>-17.241379310344829</v>
      </c>
    </row>
    <row r="36" spans="1:11" ht="14.1" customHeight="1" x14ac:dyDescent="0.2">
      <c r="A36" s="306">
        <v>41</v>
      </c>
      <c r="B36" s="307" t="s">
        <v>255</v>
      </c>
      <c r="C36" s="308"/>
      <c r="D36" s="113">
        <v>0.32989690721649484</v>
      </c>
      <c r="E36" s="115">
        <v>8</v>
      </c>
      <c r="F36" s="114">
        <v>6</v>
      </c>
      <c r="G36" s="114">
        <v>11</v>
      </c>
      <c r="H36" s="114" t="s">
        <v>513</v>
      </c>
      <c r="I36" s="140">
        <v>3</v>
      </c>
      <c r="J36" s="115">
        <v>5</v>
      </c>
      <c r="K36" s="116">
        <v>166.66666666666666</v>
      </c>
    </row>
    <row r="37" spans="1:11" ht="14.1" customHeight="1" x14ac:dyDescent="0.2">
      <c r="A37" s="306">
        <v>42</v>
      </c>
      <c r="B37" s="307" t="s">
        <v>256</v>
      </c>
      <c r="C37" s="308"/>
      <c r="D37" s="113">
        <v>0.12371134020618557</v>
      </c>
      <c r="E37" s="115">
        <v>3</v>
      </c>
      <c r="F37" s="114">
        <v>0</v>
      </c>
      <c r="G37" s="114" t="s">
        <v>513</v>
      </c>
      <c r="H37" s="114" t="s">
        <v>513</v>
      </c>
      <c r="I37" s="140" t="s">
        <v>513</v>
      </c>
      <c r="J37" s="115" t="s">
        <v>513</v>
      </c>
      <c r="K37" s="116" t="s">
        <v>513</v>
      </c>
    </row>
    <row r="38" spans="1:11" ht="14.1" customHeight="1" x14ac:dyDescent="0.2">
      <c r="A38" s="306">
        <v>43</v>
      </c>
      <c r="B38" s="307" t="s">
        <v>257</v>
      </c>
      <c r="C38" s="308"/>
      <c r="D38" s="113">
        <v>0.61855670103092786</v>
      </c>
      <c r="E38" s="115">
        <v>15</v>
      </c>
      <c r="F38" s="114">
        <v>20</v>
      </c>
      <c r="G38" s="114">
        <v>20</v>
      </c>
      <c r="H38" s="114">
        <v>11</v>
      </c>
      <c r="I38" s="140">
        <v>11</v>
      </c>
      <c r="J38" s="115">
        <v>4</v>
      </c>
      <c r="K38" s="116">
        <v>36.363636363636367</v>
      </c>
    </row>
    <row r="39" spans="1:11" ht="14.1" customHeight="1" x14ac:dyDescent="0.2">
      <c r="A39" s="306">
        <v>51</v>
      </c>
      <c r="B39" s="307" t="s">
        <v>258</v>
      </c>
      <c r="C39" s="308"/>
      <c r="D39" s="113">
        <v>9.4020618556701034</v>
      </c>
      <c r="E39" s="115">
        <v>228</v>
      </c>
      <c r="F39" s="114">
        <v>167</v>
      </c>
      <c r="G39" s="114">
        <v>214</v>
      </c>
      <c r="H39" s="114">
        <v>197</v>
      </c>
      <c r="I39" s="140">
        <v>198</v>
      </c>
      <c r="J39" s="115">
        <v>30</v>
      </c>
      <c r="K39" s="116">
        <v>15.151515151515152</v>
      </c>
    </row>
    <row r="40" spans="1:11" ht="14.1" customHeight="1" x14ac:dyDescent="0.2">
      <c r="A40" s="306" t="s">
        <v>259</v>
      </c>
      <c r="B40" s="307" t="s">
        <v>260</v>
      </c>
      <c r="C40" s="308"/>
      <c r="D40" s="113">
        <v>8.9484536082474229</v>
      </c>
      <c r="E40" s="115">
        <v>217</v>
      </c>
      <c r="F40" s="114">
        <v>158</v>
      </c>
      <c r="G40" s="114">
        <v>207</v>
      </c>
      <c r="H40" s="114">
        <v>183</v>
      </c>
      <c r="I40" s="140">
        <v>190</v>
      </c>
      <c r="J40" s="115">
        <v>27</v>
      </c>
      <c r="K40" s="116">
        <v>14.210526315789474</v>
      </c>
    </row>
    <row r="41" spans="1:11" ht="14.1" customHeight="1" x14ac:dyDescent="0.2">
      <c r="A41" s="306"/>
      <c r="B41" s="307" t="s">
        <v>261</v>
      </c>
      <c r="C41" s="308"/>
      <c r="D41" s="113">
        <v>7.9587628865979383</v>
      </c>
      <c r="E41" s="115">
        <v>193</v>
      </c>
      <c r="F41" s="114">
        <v>137</v>
      </c>
      <c r="G41" s="114">
        <v>186</v>
      </c>
      <c r="H41" s="114">
        <v>172</v>
      </c>
      <c r="I41" s="140">
        <v>175</v>
      </c>
      <c r="J41" s="115">
        <v>18</v>
      </c>
      <c r="K41" s="116">
        <v>10.285714285714286</v>
      </c>
    </row>
    <row r="42" spans="1:11" ht="14.1" customHeight="1" x14ac:dyDescent="0.2">
      <c r="A42" s="306">
        <v>52</v>
      </c>
      <c r="B42" s="307" t="s">
        <v>262</v>
      </c>
      <c r="C42" s="308"/>
      <c r="D42" s="113">
        <v>3.5463917525773194</v>
      </c>
      <c r="E42" s="115">
        <v>86</v>
      </c>
      <c r="F42" s="114">
        <v>119</v>
      </c>
      <c r="G42" s="114">
        <v>78</v>
      </c>
      <c r="H42" s="114">
        <v>76</v>
      </c>
      <c r="I42" s="140">
        <v>100</v>
      </c>
      <c r="J42" s="115">
        <v>-14</v>
      </c>
      <c r="K42" s="116">
        <v>-14</v>
      </c>
    </row>
    <row r="43" spans="1:11" ht="14.1" customHeight="1" x14ac:dyDescent="0.2">
      <c r="A43" s="306" t="s">
        <v>263</v>
      </c>
      <c r="B43" s="307" t="s">
        <v>264</v>
      </c>
      <c r="C43" s="308"/>
      <c r="D43" s="113">
        <v>2.597938144329897</v>
      </c>
      <c r="E43" s="115">
        <v>63</v>
      </c>
      <c r="F43" s="114">
        <v>92</v>
      </c>
      <c r="G43" s="114">
        <v>52</v>
      </c>
      <c r="H43" s="114">
        <v>60</v>
      </c>
      <c r="I43" s="140">
        <v>71</v>
      </c>
      <c r="J43" s="115">
        <v>-8</v>
      </c>
      <c r="K43" s="116">
        <v>-11.267605633802816</v>
      </c>
    </row>
    <row r="44" spans="1:11" ht="14.1" customHeight="1" x14ac:dyDescent="0.2">
      <c r="A44" s="306">
        <v>53</v>
      </c>
      <c r="B44" s="307" t="s">
        <v>265</v>
      </c>
      <c r="C44" s="308"/>
      <c r="D44" s="113">
        <v>0.65979381443298968</v>
      </c>
      <c r="E44" s="115">
        <v>16</v>
      </c>
      <c r="F44" s="114">
        <v>14</v>
      </c>
      <c r="G44" s="114">
        <v>20</v>
      </c>
      <c r="H44" s="114">
        <v>11</v>
      </c>
      <c r="I44" s="140">
        <v>12</v>
      </c>
      <c r="J44" s="115">
        <v>4</v>
      </c>
      <c r="K44" s="116">
        <v>33.333333333333336</v>
      </c>
    </row>
    <row r="45" spans="1:11" ht="14.1" customHeight="1" x14ac:dyDescent="0.2">
      <c r="A45" s="306" t="s">
        <v>266</v>
      </c>
      <c r="B45" s="307" t="s">
        <v>267</v>
      </c>
      <c r="C45" s="308"/>
      <c r="D45" s="113">
        <v>0.49484536082474229</v>
      </c>
      <c r="E45" s="115">
        <v>12</v>
      </c>
      <c r="F45" s="114">
        <v>11</v>
      </c>
      <c r="G45" s="114">
        <v>20</v>
      </c>
      <c r="H45" s="114">
        <v>11</v>
      </c>
      <c r="I45" s="140">
        <v>12</v>
      </c>
      <c r="J45" s="115">
        <v>0</v>
      </c>
      <c r="K45" s="116">
        <v>0</v>
      </c>
    </row>
    <row r="46" spans="1:11" ht="14.1" customHeight="1" x14ac:dyDescent="0.2">
      <c r="A46" s="306">
        <v>54</v>
      </c>
      <c r="B46" s="307" t="s">
        <v>268</v>
      </c>
      <c r="C46" s="308"/>
      <c r="D46" s="113">
        <v>2.3505154639175259</v>
      </c>
      <c r="E46" s="115">
        <v>57</v>
      </c>
      <c r="F46" s="114">
        <v>80</v>
      </c>
      <c r="G46" s="114">
        <v>75</v>
      </c>
      <c r="H46" s="114">
        <v>76</v>
      </c>
      <c r="I46" s="140">
        <v>67</v>
      </c>
      <c r="J46" s="115">
        <v>-10</v>
      </c>
      <c r="K46" s="116">
        <v>-14.925373134328359</v>
      </c>
    </row>
    <row r="47" spans="1:11" ht="14.1" customHeight="1" x14ac:dyDescent="0.2">
      <c r="A47" s="306">
        <v>61</v>
      </c>
      <c r="B47" s="307" t="s">
        <v>269</v>
      </c>
      <c r="C47" s="308"/>
      <c r="D47" s="113">
        <v>1.7731958762886597</v>
      </c>
      <c r="E47" s="115">
        <v>43</v>
      </c>
      <c r="F47" s="114">
        <v>36</v>
      </c>
      <c r="G47" s="114">
        <v>43</v>
      </c>
      <c r="H47" s="114">
        <v>34</v>
      </c>
      <c r="I47" s="140">
        <v>47</v>
      </c>
      <c r="J47" s="115">
        <v>-4</v>
      </c>
      <c r="K47" s="116">
        <v>-8.5106382978723403</v>
      </c>
    </row>
    <row r="48" spans="1:11" ht="14.1" customHeight="1" x14ac:dyDescent="0.2">
      <c r="A48" s="306">
        <v>62</v>
      </c>
      <c r="B48" s="307" t="s">
        <v>270</v>
      </c>
      <c r="C48" s="308"/>
      <c r="D48" s="113">
        <v>7.0103092783505154</v>
      </c>
      <c r="E48" s="115">
        <v>170</v>
      </c>
      <c r="F48" s="114">
        <v>161</v>
      </c>
      <c r="G48" s="114">
        <v>274</v>
      </c>
      <c r="H48" s="114">
        <v>171</v>
      </c>
      <c r="I48" s="140">
        <v>162</v>
      </c>
      <c r="J48" s="115">
        <v>8</v>
      </c>
      <c r="K48" s="116">
        <v>4.9382716049382713</v>
      </c>
    </row>
    <row r="49" spans="1:11" ht="14.1" customHeight="1" x14ac:dyDescent="0.2">
      <c r="A49" s="306">
        <v>63</v>
      </c>
      <c r="B49" s="307" t="s">
        <v>271</v>
      </c>
      <c r="C49" s="308"/>
      <c r="D49" s="113">
        <v>6.391752577319588</v>
      </c>
      <c r="E49" s="115">
        <v>155</v>
      </c>
      <c r="F49" s="114">
        <v>203</v>
      </c>
      <c r="G49" s="114">
        <v>145</v>
      </c>
      <c r="H49" s="114">
        <v>138</v>
      </c>
      <c r="I49" s="140">
        <v>120</v>
      </c>
      <c r="J49" s="115">
        <v>35</v>
      </c>
      <c r="K49" s="116">
        <v>29.166666666666668</v>
      </c>
    </row>
    <row r="50" spans="1:11" ht="14.1" customHeight="1" x14ac:dyDescent="0.2">
      <c r="A50" s="306" t="s">
        <v>272</v>
      </c>
      <c r="B50" s="307" t="s">
        <v>273</v>
      </c>
      <c r="C50" s="308"/>
      <c r="D50" s="113">
        <v>2.0206185567010309</v>
      </c>
      <c r="E50" s="115">
        <v>49</v>
      </c>
      <c r="F50" s="114">
        <v>67</v>
      </c>
      <c r="G50" s="114">
        <v>46</v>
      </c>
      <c r="H50" s="114">
        <v>52</v>
      </c>
      <c r="I50" s="140">
        <v>42</v>
      </c>
      <c r="J50" s="115">
        <v>7</v>
      </c>
      <c r="K50" s="116">
        <v>16.666666666666668</v>
      </c>
    </row>
    <row r="51" spans="1:11" ht="14.1" customHeight="1" x14ac:dyDescent="0.2">
      <c r="A51" s="306" t="s">
        <v>274</v>
      </c>
      <c r="B51" s="307" t="s">
        <v>275</v>
      </c>
      <c r="C51" s="308"/>
      <c r="D51" s="113">
        <v>3.8762886597938144</v>
      </c>
      <c r="E51" s="115">
        <v>94</v>
      </c>
      <c r="F51" s="114">
        <v>127</v>
      </c>
      <c r="G51" s="114">
        <v>89</v>
      </c>
      <c r="H51" s="114">
        <v>80</v>
      </c>
      <c r="I51" s="140">
        <v>69</v>
      </c>
      <c r="J51" s="115">
        <v>25</v>
      </c>
      <c r="K51" s="116">
        <v>36.231884057971016</v>
      </c>
    </row>
    <row r="52" spans="1:11" ht="14.1" customHeight="1" x14ac:dyDescent="0.2">
      <c r="A52" s="306">
        <v>71</v>
      </c>
      <c r="B52" s="307" t="s">
        <v>276</v>
      </c>
      <c r="C52" s="308"/>
      <c r="D52" s="113">
        <v>6.268041237113402</v>
      </c>
      <c r="E52" s="115">
        <v>152</v>
      </c>
      <c r="F52" s="114">
        <v>139</v>
      </c>
      <c r="G52" s="114">
        <v>160</v>
      </c>
      <c r="H52" s="114">
        <v>146</v>
      </c>
      <c r="I52" s="140">
        <v>166</v>
      </c>
      <c r="J52" s="115">
        <v>-14</v>
      </c>
      <c r="K52" s="116">
        <v>-8.4337349397590362</v>
      </c>
    </row>
    <row r="53" spans="1:11" ht="14.1" customHeight="1" x14ac:dyDescent="0.2">
      <c r="A53" s="306" t="s">
        <v>277</v>
      </c>
      <c r="B53" s="307" t="s">
        <v>278</v>
      </c>
      <c r="C53" s="308"/>
      <c r="D53" s="113">
        <v>2.3092783505154637</v>
      </c>
      <c r="E53" s="115">
        <v>56</v>
      </c>
      <c r="F53" s="114">
        <v>37</v>
      </c>
      <c r="G53" s="114">
        <v>40</v>
      </c>
      <c r="H53" s="114">
        <v>42</v>
      </c>
      <c r="I53" s="140">
        <v>38</v>
      </c>
      <c r="J53" s="115">
        <v>18</v>
      </c>
      <c r="K53" s="116">
        <v>47.368421052631582</v>
      </c>
    </row>
    <row r="54" spans="1:11" ht="14.1" customHeight="1" x14ac:dyDescent="0.2">
      <c r="A54" s="306" t="s">
        <v>279</v>
      </c>
      <c r="B54" s="307" t="s">
        <v>280</v>
      </c>
      <c r="C54" s="308"/>
      <c r="D54" s="113">
        <v>2.9690721649484537</v>
      </c>
      <c r="E54" s="115">
        <v>72</v>
      </c>
      <c r="F54" s="114">
        <v>91</v>
      </c>
      <c r="G54" s="114">
        <v>87</v>
      </c>
      <c r="H54" s="114">
        <v>88</v>
      </c>
      <c r="I54" s="140">
        <v>111</v>
      </c>
      <c r="J54" s="115">
        <v>-39</v>
      </c>
      <c r="K54" s="116">
        <v>-35.135135135135137</v>
      </c>
    </row>
    <row r="55" spans="1:11" ht="14.1" customHeight="1" x14ac:dyDescent="0.2">
      <c r="A55" s="306">
        <v>72</v>
      </c>
      <c r="B55" s="307" t="s">
        <v>281</v>
      </c>
      <c r="C55" s="308"/>
      <c r="D55" s="113">
        <v>2.4742268041237114</v>
      </c>
      <c r="E55" s="115">
        <v>60</v>
      </c>
      <c r="F55" s="114">
        <v>27</v>
      </c>
      <c r="G55" s="114">
        <v>44</v>
      </c>
      <c r="H55" s="114">
        <v>31</v>
      </c>
      <c r="I55" s="140">
        <v>41</v>
      </c>
      <c r="J55" s="115">
        <v>19</v>
      </c>
      <c r="K55" s="116">
        <v>46.341463414634148</v>
      </c>
    </row>
    <row r="56" spans="1:11" ht="14.1" customHeight="1" x14ac:dyDescent="0.2">
      <c r="A56" s="306" t="s">
        <v>282</v>
      </c>
      <c r="B56" s="307" t="s">
        <v>283</v>
      </c>
      <c r="C56" s="308"/>
      <c r="D56" s="113">
        <v>1.0721649484536082</v>
      </c>
      <c r="E56" s="115">
        <v>26</v>
      </c>
      <c r="F56" s="114">
        <v>16</v>
      </c>
      <c r="G56" s="114">
        <v>16</v>
      </c>
      <c r="H56" s="114">
        <v>7</v>
      </c>
      <c r="I56" s="140">
        <v>27</v>
      </c>
      <c r="J56" s="115">
        <v>-1</v>
      </c>
      <c r="K56" s="116">
        <v>-3.7037037037037037</v>
      </c>
    </row>
    <row r="57" spans="1:11" ht="14.1" customHeight="1" x14ac:dyDescent="0.2">
      <c r="A57" s="306" t="s">
        <v>284</v>
      </c>
      <c r="B57" s="307" t="s">
        <v>285</v>
      </c>
      <c r="C57" s="308"/>
      <c r="D57" s="113">
        <v>0.65979381443298968</v>
      </c>
      <c r="E57" s="115">
        <v>16</v>
      </c>
      <c r="F57" s="114">
        <v>8</v>
      </c>
      <c r="G57" s="114">
        <v>17</v>
      </c>
      <c r="H57" s="114">
        <v>16</v>
      </c>
      <c r="I57" s="140">
        <v>11</v>
      </c>
      <c r="J57" s="115">
        <v>5</v>
      </c>
      <c r="K57" s="116">
        <v>45.454545454545453</v>
      </c>
    </row>
    <row r="58" spans="1:11" ht="14.1" customHeight="1" x14ac:dyDescent="0.2">
      <c r="A58" s="306">
        <v>73</v>
      </c>
      <c r="B58" s="307" t="s">
        <v>286</v>
      </c>
      <c r="C58" s="308"/>
      <c r="D58" s="113">
        <v>1.402061855670103</v>
      </c>
      <c r="E58" s="115">
        <v>34</v>
      </c>
      <c r="F58" s="114">
        <v>21</v>
      </c>
      <c r="G58" s="114">
        <v>16</v>
      </c>
      <c r="H58" s="114">
        <v>27</v>
      </c>
      <c r="I58" s="140">
        <v>21</v>
      </c>
      <c r="J58" s="115">
        <v>13</v>
      </c>
      <c r="K58" s="116">
        <v>61.904761904761905</v>
      </c>
    </row>
    <row r="59" spans="1:11" ht="14.1" customHeight="1" x14ac:dyDescent="0.2">
      <c r="A59" s="306" t="s">
        <v>287</v>
      </c>
      <c r="B59" s="307" t="s">
        <v>288</v>
      </c>
      <c r="C59" s="308"/>
      <c r="D59" s="113">
        <v>1.1958762886597938</v>
      </c>
      <c r="E59" s="115">
        <v>29</v>
      </c>
      <c r="F59" s="114">
        <v>17</v>
      </c>
      <c r="G59" s="114">
        <v>15</v>
      </c>
      <c r="H59" s="114">
        <v>24</v>
      </c>
      <c r="I59" s="140">
        <v>20</v>
      </c>
      <c r="J59" s="115">
        <v>9</v>
      </c>
      <c r="K59" s="116">
        <v>45</v>
      </c>
    </row>
    <row r="60" spans="1:11" ht="14.1" customHeight="1" x14ac:dyDescent="0.2">
      <c r="A60" s="306">
        <v>81</v>
      </c>
      <c r="B60" s="307" t="s">
        <v>289</v>
      </c>
      <c r="C60" s="308"/>
      <c r="D60" s="113">
        <v>5.7731958762886597</v>
      </c>
      <c r="E60" s="115">
        <v>140</v>
      </c>
      <c r="F60" s="114">
        <v>119</v>
      </c>
      <c r="G60" s="114">
        <v>147</v>
      </c>
      <c r="H60" s="114">
        <v>154</v>
      </c>
      <c r="I60" s="140">
        <v>153</v>
      </c>
      <c r="J60" s="115">
        <v>-13</v>
      </c>
      <c r="K60" s="116">
        <v>-8.4967320261437909</v>
      </c>
    </row>
    <row r="61" spans="1:11" ht="14.1" customHeight="1" x14ac:dyDescent="0.2">
      <c r="A61" s="306" t="s">
        <v>290</v>
      </c>
      <c r="B61" s="307" t="s">
        <v>291</v>
      </c>
      <c r="C61" s="308"/>
      <c r="D61" s="113">
        <v>0.94845360824742264</v>
      </c>
      <c r="E61" s="115">
        <v>23</v>
      </c>
      <c r="F61" s="114">
        <v>22</v>
      </c>
      <c r="G61" s="114">
        <v>39</v>
      </c>
      <c r="H61" s="114">
        <v>47</v>
      </c>
      <c r="I61" s="140">
        <v>45</v>
      </c>
      <c r="J61" s="115">
        <v>-22</v>
      </c>
      <c r="K61" s="116">
        <v>-48.888888888888886</v>
      </c>
    </row>
    <row r="62" spans="1:11" ht="14.1" customHeight="1" x14ac:dyDescent="0.2">
      <c r="A62" s="306" t="s">
        <v>292</v>
      </c>
      <c r="B62" s="307" t="s">
        <v>293</v>
      </c>
      <c r="C62" s="308"/>
      <c r="D62" s="113">
        <v>2.4329896907216493</v>
      </c>
      <c r="E62" s="115">
        <v>59</v>
      </c>
      <c r="F62" s="114">
        <v>51</v>
      </c>
      <c r="G62" s="114">
        <v>65</v>
      </c>
      <c r="H62" s="114">
        <v>47</v>
      </c>
      <c r="I62" s="140">
        <v>49</v>
      </c>
      <c r="J62" s="115">
        <v>10</v>
      </c>
      <c r="K62" s="116">
        <v>20.408163265306122</v>
      </c>
    </row>
    <row r="63" spans="1:11" ht="14.1" customHeight="1" x14ac:dyDescent="0.2">
      <c r="A63" s="306"/>
      <c r="B63" s="307" t="s">
        <v>294</v>
      </c>
      <c r="C63" s="308"/>
      <c r="D63" s="113">
        <v>2.3092783505154637</v>
      </c>
      <c r="E63" s="115">
        <v>56</v>
      </c>
      <c r="F63" s="114">
        <v>48</v>
      </c>
      <c r="G63" s="114">
        <v>65</v>
      </c>
      <c r="H63" s="114">
        <v>46</v>
      </c>
      <c r="I63" s="140">
        <v>49</v>
      </c>
      <c r="J63" s="115">
        <v>7</v>
      </c>
      <c r="K63" s="116">
        <v>14.285714285714286</v>
      </c>
    </row>
    <row r="64" spans="1:11" ht="14.1" customHeight="1" x14ac:dyDescent="0.2">
      <c r="A64" s="306" t="s">
        <v>295</v>
      </c>
      <c r="B64" s="307" t="s">
        <v>296</v>
      </c>
      <c r="C64" s="308"/>
      <c r="D64" s="113">
        <v>0.78350515463917525</v>
      </c>
      <c r="E64" s="115">
        <v>19</v>
      </c>
      <c r="F64" s="114">
        <v>16</v>
      </c>
      <c r="G64" s="114">
        <v>9</v>
      </c>
      <c r="H64" s="114">
        <v>9</v>
      </c>
      <c r="I64" s="140">
        <v>21</v>
      </c>
      <c r="J64" s="115">
        <v>-2</v>
      </c>
      <c r="K64" s="116">
        <v>-9.5238095238095237</v>
      </c>
    </row>
    <row r="65" spans="1:11" ht="14.1" customHeight="1" x14ac:dyDescent="0.2">
      <c r="A65" s="306" t="s">
        <v>297</v>
      </c>
      <c r="B65" s="307" t="s">
        <v>298</v>
      </c>
      <c r="C65" s="308"/>
      <c r="D65" s="113">
        <v>0.61855670103092786</v>
      </c>
      <c r="E65" s="115">
        <v>15</v>
      </c>
      <c r="F65" s="114">
        <v>9</v>
      </c>
      <c r="G65" s="114">
        <v>17</v>
      </c>
      <c r="H65" s="114">
        <v>20</v>
      </c>
      <c r="I65" s="140">
        <v>16</v>
      </c>
      <c r="J65" s="115">
        <v>-1</v>
      </c>
      <c r="K65" s="116">
        <v>-6.25</v>
      </c>
    </row>
    <row r="66" spans="1:11" ht="14.1" customHeight="1" x14ac:dyDescent="0.2">
      <c r="A66" s="306">
        <v>82</v>
      </c>
      <c r="B66" s="307" t="s">
        <v>299</v>
      </c>
      <c r="C66" s="308"/>
      <c r="D66" s="113">
        <v>2.4742268041237114</v>
      </c>
      <c r="E66" s="115">
        <v>60</v>
      </c>
      <c r="F66" s="114">
        <v>61</v>
      </c>
      <c r="G66" s="114">
        <v>68</v>
      </c>
      <c r="H66" s="114">
        <v>47</v>
      </c>
      <c r="I66" s="140">
        <v>52</v>
      </c>
      <c r="J66" s="115">
        <v>8</v>
      </c>
      <c r="K66" s="116">
        <v>15.384615384615385</v>
      </c>
    </row>
    <row r="67" spans="1:11" ht="14.1" customHeight="1" x14ac:dyDescent="0.2">
      <c r="A67" s="306" t="s">
        <v>300</v>
      </c>
      <c r="B67" s="307" t="s">
        <v>301</v>
      </c>
      <c r="C67" s="308"/>
      <c r="D67" s="113">
        <v>1.7731958762886597</v>
      </c>
      <c r="E67" s="115">
        <v>43</v>
      </c>
      <c r="F67" s="114">
        <v>48</v>
      </c>
      <c r="G67" s="114">
        <v>50</v>
      </c>
      <c r="H67" s="114">
        <v>34</v>
      </c>
      <c r="I67" s="140">
        <v>29</v>
      </c>
      <c r="J67" s="115">
        <v>14</v>
      </c>
      <c r="K67" s="116">
        <v>48.275862068965516</v>
      </c>
    </row>
    <row r="68" spans="1:11" ht="14.1" customHeight="1" x14ac:dyDescent="0.2">
      <c r="A68" s="306" t="s">
        <v>302</v>
      </c>
      <c r="B68" s="307" t="s">
        <v>303</v>
      </c>
      <c r="C68" s="308"/>
      <c r="D68" s="113">
        <v>0.45360824742268041</v>
      </c>
      <c r="E68" s="115">
        <v>11</v>
      </c>
      <c r="F68" s="114">
        <v>7</v>
      </c>
      <c r="G68" s="114">
        <v>15</v>
      </c>
      <c r="H68" s="114">
        <v>9</v>
      </c>
      <c r="I68" s="140">
        <v>12</v>
      </c>
      <c r="J68" s="115">
        <v>-1</v>
      </c>
      <c r="K68" s="116">
        <v>-8.3333333333333339</v>
      </c>
    </row>
    <row r="69" spans="1:11" ht="14.1" customHeight="1" x14ac:dyDescent="0.2">
      <c r="A69" s="306">
        <v>83</v>
      </c>
      <c r="B69" s="307" t="s">
        <v>304</v>
      </c>
      <c r="C69" s="308"/>
      <c r="D69" s="113">
        <v>3.7525773195876289</v>
      </c>
      <c r="E69" s="115">
        <v>91</v>
      </c>
      <c r="F69" s="114">
        <v>111</v>
      </c>
      <c r="G69" s="114">
        <v>214</v>
      </c>
      <c r="H69" s="114">
        <v>115</v>
      </c>
      <c r="I69" s="140">
        <v>147</v>
      </c>
      <c r="J69" s="115">
        <v>-56</v>
      </c>
      <c r="K69" s="116">
        <v>-38.095238095238095</v>
      </c>
    </row>
    <row r="70" spans="1:11" ht="14.1" customHeight="1" x14ac:dyDescent="0.2">
      <c r="A70" s="306" t="s">
        <v>305</v>
      </c>
      <c r="B70" s="307" t="s">
        <v>306</v>
      </c>
      <c r="C70" s="308"/>
      <c r="D70" s="113">
        <v>3.2989690721649483</v>
      </c>
      <c r="E70" s="115">
        <v>80</v>
      </c>
      <c r="F70" s="114">
        <v>96</v>
      </c>
      <c r="G70" s="114">
        <v>198</v>
      </c>
      <c r="H70" s="114">
        <v>101</v>
      </c>
      <c r="I70" s="140">
        <v>125</v>
      </c>
      <c r="J70" s="115">
        <v>-45</v>
      </c>
      <c r="K70" s="116">
        <v>-36</v>
      </c>
    </row>
    <row r="71" spans="1:11" ht="14.1" customHeight="1" x14ac:dyDescent="0.2">
      <c r="A71" s="306"/>
      <c r="B71" s="307" t="s">
        <v>307</v>
      </c>
      <c r="C71" s="308"/>
      <c r="D71" s="113">
        <v>1.8556701030927836</v>
      </c>
      <c r="E71" s="115">
        <v>45</v>
      </c>
      <c r="F71" s="114">
        <v>62</v>
      </c>
      <c r="G71" s="114">
        <v>144</v>
      </c>
      <c r="H71" s="114">
        <v>77</v>
      </c>
      <c r="I71" s="140">
        <v>87</v>
      </c>
      <c r="J71" s="115">
        <v>-42</v>
      </c>
      <c r="K71" s="116">
        <v>-48.275862068965516</v>
      </c>
    </row>
    <row r="72" spans="1:11" ht="14.1" customHeight="1" x14ac:dyDescent="0.2">
      <c r="A72" s="306">
        <v>84</v>
      </c>
      <c r="B72" s="307" t="s">
        <v>308</v>
      </c>
      <c r="C72" s="308"/>
      <c r="D72" s="113">
        <v>1.5257731958762886</v>
      </c>
      <c r="E72" s="115">
        <v>37</v>
      </c>
      <c r="F72" s="114">
        <v>27</v>
      </c>
      <c r="G72" s="114">
        <v>45</v>
      </c>
      <c r="H72" s="114">
        <v>46</v>
      </c>
      <c r="I72" s="140">
        <v>31</v>
      </c>
      <c r="J72" s="115">
        <v>6</v>
      </c>
      <c r="K72" s="116">
        <v>19.35483870967742</v>
      </c>
    </row>
    <row r="73" spans="1:11" ht="14.1" customHeight="1" x14ac:dyDescent="0.2">
      <c r="A73" s="306" t="s">
        <v>309</v>
      </c>
      <c r="B73" s="307" t="s">
        <v>310</v>
      </c>
      <c r="C73" s="308"/>
      <c r="D73" s="113">
        <v>0.82474226804123707</v>
      </c>
      <c r="E73" s="115">
        <v>20</v>
      </c>
      <c r="F73" s="114">
        <v>13</v>
      </c>
      <c r="G73" s="114">
        <v>32</v>
      </c>
      <c r="H73" s="114">
        <v>33</v>
      </c>
      <c r="I73" s="140">
        <v>21</v>
      </c>
      <c r="J73" s="115">
        <v>-1</v>
      </c>
      <c r="K73" s="116">
        <v>-4.7619047619047619</v>
      </c>
    </row>
    <row r="74" spans="1:11" ht="14.1" customHeight="1" x14ac:dyDescent="0.2">
      <c r="A74" s="306" t="s">
        <v>311</v>
      </c>
      <c r="B74" s="307" t="s">
        <v>312</v>
      </c>
      <c r="C74" s="308"/>
      <c r="D74" s="113">
        <v>0</v>
      </c>
      <c r="E74" s="115">
        <v>0</v>
      </c>
      <c r="F74" s="114" t="s">
        <v>513</v>
      </c>
      <c r="G74" s="114" t="s">
        <v>513</v>
      </c>
      <c r="H74" s="114">
        <v>4</v>
      </c>
      <c r="I74" s="140">
        <v>0</v>
      </c>
      <c r="J74" s="115">
        <v>0</v>
      </c>
      <c r="K74" s="116">
        <v>0</v>
      </c>
    </row>
    <row r="75" spans="1:11" ht="14.1" customHeight="1" x14ac:dyDescent="0.2">
      <c r="A75" s="306" t="s">
        <v>313</v>
      </c>
      <c r="B75" s="307" t="s">
        <v>314</v>
      </c>
      <c r="C75" s="308"/>
      <c r="D75" s="113">
        <v>0.12371134020618557</v>
      </c>
      <c r="E75" s="115">
        <v>3</v>
      </c>
      <c r="F75" s="114" t="s">
        <v>513</v>
      </c>
      <c r="G75" s="114">
        <v>7</v>
      </c>
      <c r="H75" s="114">
        <v>5</v>
      </c>
      <c r="I75" s="140" t="s">
        <v>513</v>
      </c>
      <c r="J75" s="115" t="s">
        <v>513</v>
      </c>
      <c r="K75" s="116" t="s">
        <v>513</v>
      </c>
    </row>
    <row r="76" spans="1:11" ht="14.1" customHeight="1" x14ac:dyDescent="0.2">
      <c r="A76" s="306">
        <v>91</v>
      </c>
      <c r="B76" s="307" t="s">
        <v>315</v>
      </c>
      <c r="C76" s="308"/>
      <c r="D76" s="113" t="s">
        <v>513</v>
      </c>
      <c r="E76" s="115" t="s">
        <v>513</v>
      </c>
      <c r="F76" s="114">
        <v>3</v>
      </c>
      <c r="G76" s="114">
        <v>7</v>
      </c>
      <c r="H76" s="114" t="s">
        <v>513</v>
      </c>
      <c r="I76" s="140">
        <v>4</v>
      </c>
      <c r="J76" s="115" t="s">
        <v>513</v>
      </c>
      <c r="K76" s="116" t="s">
        <v>513</v>
      </c>
    </row>
    <row r="77" spans="1:11" ht="14.1" customHeight="1" x14ac:dyDescent="0.2">
      <c r="A77" s="306">
        <v>92</v>
      </c>
      <c r="B77" s="307" t="s">
        <v>316</v>
      </c>
      <c r="C77" s="308"/>
      <c r="D77" s="113">
        <v>0.49484536082474229</v>
      </c>
      <c r="E77" s="115">
        <v>12</v>
      </c>
      <c r="F77" s="114">
        <v>13</v>
      </c>
      <c r="G77" s="114">
        <v>24</v>
      </c>
      <c r="H77" s="114">
        <v>13</v>
      </c>
      <c r="I77" s="140">
        <v>17</v>
      </c>
      <c r="J77" s="115">
        <v>-5</v>
      </c>
      <c r="K77" s="116">
        <v>-29.411764705882351</v>
      </c>
    </row>
    <row r="78" spans="1:11" ht="14.1" customHeight="1" x14ac:dyDescent="0.2">
      <c r="A78" s="306">
        <v>93</v>
      </c>
      <c r="B78" s="307" t="s">
        <v>317</v>
      </c>
      <c r="C78" s="308"/>
      <c r="D78" s="113" t="s">
        <v>513</v>
      </c>
      <c r="E78" s="115" t="s">
        <v>513</v>
      </c>
      <c r="F78" s="114">
        <v>5</v>
      </c>
      <c r="G78" s="114" t="s">
        <v>513</v>
      </c>
      <c r="H78" s="114" t="s">
        <v>513</v>
      </c>
      <c r="I78" s="140" t="s">
        <v>513</v>
      </c>
      <c r="J78" s="115" t="s">
        <v>513</v>
      </c>
      <c r="K78" s="116" t="s">
        <v>513</v>
      </c>
    </row>
    <row r="79" spans="1:11" ht="14.1" customHeight="1" x14ac:dyDescent="0.2">
      <c r="A79" s="306">
        <v>94</v>
      </c>
      <c r="B79" s="307" t="s">
        <v>318</v>
      </c>
      <c r="C79" s="308"/>
      <c r="D79" s="113">
        <v>0.12371134020618557</v>
      </c>
      <c r="E79" s="115">
        <v>3</v>
      </c>
      <c r="F79" s="114">
        <v>7</v>
      </c>
      <c r="G79" s="114">
        <v>5</v>
      </c>
      <c r="H79" s="114">
        <v>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24461</v>
      </c>
      <c r="C10" s="114">
        <v>12538</v>
      </c>
      <c r="D10" s="114">
        <v>11923</v>
      </c>
      <c r="E10" s="114">
        <v>17778</v>
      </c>
      <c r="F10" s="114">
        <v>5904</v>
      </c>
      <c r="G10" s="114">
        <v>3041</v>
      </c>
      <c r="H10" s="114">
        <v>6585</v>
      </c>
      <c r="I10" s="115">
        <v>8468</v>
      </c>
      <c r="J10" s="114">
        <v>5935</v>
      </c>
      <c r="K10" s="114">
        <v>2533</v>
      </c>
      <c r="L10" s="422">
        <v>1994</v>
      </c>
      <c r="M10" s="423">
        <v>1905</v>
      </c>
    </row>
    <row r="11" spans="1:13" ht="11.1" customHeight="1" x14ac:dyDescent="0.2">
      <c r="A11" s="421" t="s">
        <v>387</v>
      </c>
      <c r="B11" s="115">
        <v>24730</v>
      </c>
      <c r="C11" s="114">
        <v>12719</v>
      </c>
      <c r="D11" s="114">
        <v>12011</v>
      </c>
      <c r="E11" s="114">
        <v>18020</v>
      </c>
      <c r="F11" s="114">
        <v>5939</v>
      </c>
      <c r="G11" s="114">
        <v>3001</v>
      </c>
      <c r="H11" s="114">
        <v>6759</v>
      </c>
      <c r="I11" s="115">
        <v>8654</v>
      </c>
      <c r="J11" s="114">
        <v>6000</v>
      </c>
      <c r="K11" s="114">
        <v>2654</v>
      </c>
      <c r="L11" s="422">
        <v>1830</v>
      </c>
      <c r="M11" s="423">
        <v>1518</v>
      </c>
    </row>
    <row r="12" spans="1:13" ht="11.1" customHeight="1" x14ac:dyDescent="0.2">
      <c r="A12" s="421" t="s">
        <v>388</v>
      </c>
      <c r="B12" s="115">
        <v>25358</v>
      </c>
      <c r="C12" s="114">
        <v>13020</v>
      </c>
      <c r="D12" s="114">
        <v>12338</v>
      </c>
      <c r="E12" s="114">
        <v>18512</v>
      </c>
      <c r="F12" s="114">
        <v>6043</v>
      </c>
      <c r="G12" s="114">
        <v>3339</v>
      </c>
      <c r="H12" s="114">
        <v>6916</v>
      </c>
      <c r="I12" s="115">
        <v>8929</v>
      </c>
      <c r="J12" s="114">
        <v>6126</v>
      </c>
      <c r="K12" s="114">
        <v>2803</v>
      </c>
      <c r="L12" s="422">
        <v>2662</v>
      </c>
      <c r="M12" s="423">
        <v>2036</v>
      </c>
    </row>
    <row r="13" spans="1:13" s="110" customFormat="1" ht="11.1" customHeight="1" x14ac:dyDescent="0.2">
      <c r="A13" s="421" t="s">
        <v>389</v>
      </c>
      <c r="B13" s="115">
        <v>24924</v>
      </c>
      <c r="C13" s="114">
        <v>12598</v>
      </c>
      <c r="D13" s="114">
        <v>12326</v>
      </c>
      <c r="E13" s="114">
        <v>17968</v>
      </c>
      <c r="F13" s="114">
        <v>6160</v>
      </c>
      <c r="G13" s="114">
        <v>3172</v>
      </c>
      <c r="H13" s="114">
        <v>6942</v>
      </c>
      <c r="I13" s="115">
        <v>8800</v>
      </c>
      <c r="J13" s="114">
        <v>6077</v>
      </c>
      <c r="K13" s="114">
        <v>2723</v>
      </c>
      <c r="L13" s="422">
        <v>1390</v>
      </c>
      <c r="M13" s="423">
        <v>1959</v>
      </c>
    </row>
    <row r="14" spans="1:13" ht="15" customHeight="1" x14ac:dyDescent="0.2">
      <c r="A14" s="421" t="s">
        <v>390</v>
      </c>
      <c r="B14" s="115">
        <v>25352</v>
      </c>
      <c r="C14" s="114">
        <v>12853</v>
      </c>
      <c r="D14" s="114">
        <v>12499</v>
      </c>
      <c r="E14" s="114">
        <v>17651</v>
      </c>
      <c r="F14" s="114">
        <v>6946</v>
      </c>
      <c r="G14" s="114">
        <v>3110</v>
      </c>
      <c r="H14" s="114">
        <v>7112</v>
      </c>
      <c r="I14" s="115">
        <v>8869</v>
      </c>
      <c r="J14" s="114">
        <v>6094</v>
      </c>
      <c r="K14" s="114">
        <v>2775</v>
      </c>
      <c r="L14" s="422">
        <v>2178</v>
      </c>
      <c r="M14" s="423">
        <v>1826</v>
      </c>
    </row>
    <row r="15" spans="1:13" ht="11.1" customHeight="1" x14ac:dyDescent="0.2">
      <c r="A15" s="421" t="s">
        <v>387</v>
      </c>
      <c r="B15" s="115">
        <v>25820</v>
      </c>
      <c r="C15" s="114">
        <v>13166</v>
      </c>
      <c r="D15" s="114">
        <v>12654</v>
      </c>
      <c r="E15" s="114">
        <v>17906</v>
      </c>
      <c r="F15" s="114">
        <v>7173</v>
      </c>
      <c r="G15" s="114">
        <v>3074</v>
      </c>
      <c r="H15" s="114">
        <v>7333</v>
      </c>
      <c r="I15" s="115">
        <v>9037</v>
      </c>
      <c r="J15" s="114">
        <v>6228</v>
      </c>
      <c r="K15" s="114">
        <v>2809</v>
      </c>
      <c r="L15" s="422">
        <v>2167</v>
      </c>
      <c r="M15" s="423">
        <v>1705</v>
      </c>
    </row>
    <row r="16" spans="1:13" ht="11.1" customHeight="1" x14ac:dyDescent="0.2">
      <c r="A16" s="421" t="s">
        <v>388</v>
      </c>
      <c r="B16" s="115">
        <v>26445</v>
      </c>
      <c r="C16" s="114">
        <v>13519</v>
      </c>
      <c r="D16" s="114">
        <v>12926</v>
      </c>
      <c r="E16" s="114">
        <v>18845</v>
      </c>
      <c r="F16" s="114">
        <v>7357</v>
      </c>
      <c r="G16" s="114">
        <v>3424</v>
      </c>
      <c r="H16" s="114">
        <v>7491</v>
      </c>
      <c r="I16" s="115">
        <v>9274</v>
      </c>
      <c r="J16" s="114">
        <v>6310</v>
      </c>
      <c r="K16" s="114">
        <v>2964</v>
      </c>
      <c r="L16" s="422">
        <v>2701</v>
      </c>
      <c r="M16" s="423">
        <v>2088</v>
      </c>
    </row>
    <row r="17" spans="1:13" s="110" customFormat="1" ht="11.1" customHeight="1" x14ac:dyDescent="0.2">
      <c r="A17" s="421" t="s">
        <v>389</v>
      </c>
      <c r="B17" s="115">
        <v>26068</v>
      </c>
      <c r="C17" s="114">
        <v>13182</v>
      </c>
      <c r="D17" s="114">
        <v>12886</v>
      </c>
      <c r="E17" s="114">
        <v>18713</v>
      </c>
      <c r="F17" s="114">
        <v>7328</v>
      </c>
      <c r="G17" s="114">
        <v>3276</v>
      </c>
      <c r="H17" s="114">
        <v>7541</v>
      </c>
      <c r="I17" s="115">
        <v>8846</v>
      </c>
      <c r="J17" s="114">
        <v>6097</v>
      </c>
      <c r="K17" s="114">
        <v>2749</v>
      </c>
      <c r="L17" s="422">
        <v>1479</v>
      </c>
      <c r="M17" s="423">
        <v>1956</v>
      </c>
    </row>
    <row r="18" spans="1:13" ht="15" customHeight="1" x14ac:dyDescent="0.2">
      <c r="A18" s="421" t="s">
        <v>391</v>
      </c>
      <c r="B18" s="115">
        <v>26339</v>
      </c>
      <c r="C18" s="114">
        <v>13441</v>
      </c>
      <c r="D18" s="114">
        <v>12898</v>
      </c>
      <c r="E18" s="114">
        <v>18702</v>
      </c>
      <c r="F18" s="114">
        <v>7469</v>
      </c>
      <c r="G18" s="114">
        <v>3220</v>
      </c>
      <c r="H18" s="114">
        <v>7685</v>
      </c>
      <c r="I18" s="115">
        <v>8785</v>
      </c>
      <c r="J18" s="114">
        <v>6063</v>
      </c>
      <c r="K18" s="114">
        <v>2722</v>
      </c>
      <c r="L18" s="422">
        <v>2295</v>
      </c>
      <c r="M18" s="423">
        <v>2032</v>
      </c>
    </row>
    <row r="19" spans="1:13" ht="11.1" customHeight="1" x14ac:dyDescent="0.2">
      <c r="A19" s="421" t="s">
        <v>387</v>
      </c>
      <c r="B19" s="115">
        <v>26773</v>
      </c>
      <c r="C19" s="114">
        <v>13758</v>
      </c>
      <c r="D19" s="114">
        <v>13015</v>
      </c>
      <c r="E19" s="114">
        <v>18975</v>
      </c>
      <c r="F19" s="114">
        <v>7638</v>
      </c>
      <c r="G19" s="114">
        <v>3202</v>
      </c>
      <c r="H19" s="114">
        <v>7868</v>
      </c>
      <c r="I19" s="115">
        <v>9226</v>
      </c>
      <c r="J19" s="114">
        <v>6329</v>
      </c>
      <c r="K19" s="114">
        <v>2897</v>
      </c>
      <c r="L19" s="422">
        <v>2128</v>
      </c>
      <c r="M19" s="423">
        <v>1699</v>
      </c>
    </row>
    <row r="20" spans="1:13" ht="11.1" customHeight="1" x14ac:dyDescent="0.2">
      <c r="A20" s="421" t="s">
        <v>388</v>
      </c>
      <c r="B20" s="115">
        <v>27281</v>
      </c>
      <c r="C20" s="114">
        <v>14139</v>
      </c>
      <c r="D20" s="114">
        <v>13142</v>
      </c>
      <c r="E20" s="114">
        <v>19561</v>
      </c>
      <c r="F20" s="114">
        <v>7715</v>
      </c>
      <c r="G20" s="114">
        <v>3552</v>
      </c>
      <c r="H20" s="114">
        <v>7975</v>
      </c>
      <c r="I20" s="115">
        <v>9358</v>
      </c>
      <c r="J20" s="114">
        <v>6358</v>
      </c>
      <c r="K20" s="114">
        <v>3000</v>
      </c>
      <c r="L20" s="422">
        <v>2814</v>
      </c>
      <c r="M20" s="423">
        <v>2308</v>
      </c>
    </row>
    <row r="21" spans="1:13" s="110" customFormat="1" ht="11.1" customHeight="1" x14ac:dyDescent="0.2">
      <c r="A21" s="421" t="s">
        <v>389</v>
      </c>
      <c r="B21" s="115">
        <v>26848</v>
      </c>
      <c r="C21" s="114">
        <v>13724</v>
      </c>
      <c r="D21" s="114">
        <v>13124</v>
      </c>
      <c r="E21" s="114">
        <v>19162</v>
      </c>
      <c r="F21" s="114">
        <v>7683</v>
      </c>
      <c r="G21" s="114">
        <v>3419</v>
      </c>
      <c r="H21" s="114">
        <v>8002</v>
      </c>
      <c r="I21" s="115">
        <v>9033</v>
      </c>
      <c r="J21" s="114">
        <v>6141</v>
      </c>
      <c r="K21" s="114">
        <v>2892</v>
      </c>
      <c r="L21" s="422">
        <v>1610</v>
      </c>
      <c r="M21" s="423">
        <v>2112</v>
      </c>
    </row>
    <row r="22" spans="1:13" ht="15" customHeight="1" x14ac:dyDescent="0.2">
      <c r="A22" s="421" t="s">
        <v>392</v>
      </c>
      <c r="B22" s="115">
        <v>26986</v>
      </c>
      <c r="C22" s="114">
        <v>13835</v>
      </c>
      <c r="D22" s="114">
        <v>13151</v>
      </c>
      <c r="E22" s="114">
        <v>19231</v>
      </c>
      <c r="F22" s="114">
        <v>7714</v>
      </c>
      <c r="G22" s="114">
        <v>3300</v>
      </c>
      <c r="H22" s="114">
        <v>8120</v>
      </c>
      <c r="I22" s="115">
        <v>8910</v>
      </c>
      <c r="J22" s="114">
        <v>6052</v>
      </c>
      <c r="K22" s="114">
        <v>2858</v>
      </c>
      <c r="L22" s="422">
        <v>2214</v>
      </c>
      <c r="M22" s="423">
        <v>2120</v>
      </c>
    </row>
    <row r="23" spans="1:13" ht="11.1" customHeight="1" x14ac:dyDescent="0.2">
      <c r="A23" s="421" t="s">
        <v>387</v>
      </c>
      <c r="B23" s="115">
        <v>27432</v>
      </c>
      <c r="C23" s="114">
        <v>14200</v>
      </c>
      <c r="D23" s="114">
        <v>13232</v>
      </c>
      <c r="E23" s="114">
        <v>19536</v>
      </c>
      <c r="F23" s="114">
        <v>7821</v>
      </c>
      <c r="G23" s="114">
        <v>3232</v>
      </c>
      <c r="H23" s="114">
        <v>8333</v>
      </c>
      <c r="I23" s="115">
        <v>9348</v>
      </c>
      <c r="J23" s="114">
        <v>6348</v>
      </c>
      <c r="K23" s="114">
        <v>3000</v>
      </c>
      <c r="L23" s="422">
        <v>2169</v>
      </c>
      <c r="M23" s="423">
        <v>1723</v>
      </c>
    </row>
    <row r="24" spans="1:13" ht="11.1" customHeight="1" x14ac:dyDescent="0.2">
      <c r="A24" s="421" t="s">
        <v>388</v>
      </c>
      <c r="B24" s="115">
        <v>27912</v>
      </c>
      <c r="C24" s="114">
        <v>14281</v>
      </c>
      <c r="D24" s="114">
        <v>13631</v>
      </c>
      <c r="E24" s="114">
        <v>19114</v>
      </c>
      <c r="F24" s="114">
        <v>7976</v>
      </c>
      <c r="G24" s="114">
        <v>3562</v>
      </c>
      <c r="H24" s="114">
        <v>8522</v>
      </c>
      <c r="I24" s="115">
        <v>9594</v>
      </c>
      <c r="J24" s="114">
        <v>6418</v>
      </c>
      <c r="K24" s="114">
        <v>3176</v>
      </c>
      <c r="L24" s="422">
        <v>2957</v>
      </c>
      <c r="M24" s="423">
        <v>2358</v>
      </c>
    </row>
    <row r="25" spans="1:13" s="110" customFormat="1" ht="11.1" customHeight="1" x14ac:dyDescent="0.2">
      <c r="A25" s="421" t="s">
        <v>389</v>
      </c>
      <c r="B25" s="115">
        <v>27475</v>
      </c>
      <c r="C25" s="114">
        <v>13924</v>
      </c>
      <c r="D25" s="114">
        <v>13551</v>
      </c>
      <c r="E25" s="114">
        <v>18670</v>
      </c>
      <c r="F25" s="114">
        <v>7979</v>
      </c>
      <c r="G25" s="114">
        <v>3404</v>
      </c>
      <c r="H25" s="114">
        <v>8594</v>
      </c>
      <c r="I25" s="115">
        <v>9326</v>
      </c>
      <c r="J25" s="114">
        <v>6264</v>
      </c>
      <c r="K25" s="114">
        <v>3062</v>
      </c>
      <c r="L25" s="422">
        <v>1758</v>
      </c>
      <c r="M25" s="423">
        <v>2192</v>
      </c>
    </row>
    <row r="26" spans="1:13" ht="15" customHeight="1" x14ac:dyDescent="0.2">
      <c r="A26" s="421" t="s">
        <v>393</v>
      </c>
      <c r="B26" s="115">
        <v>27938</v>
      </c>
      <c r="C26" s="114">
        <v>14251</v>
      </c>
      <c r="D26" s="114">
        <v>13687</v>
      </c>
      <c r="E26" s="114">
        <v>19042</v>
      </c>
      <c r="F26" s="114">
        <v>8075</v>
      </c>
      <c r="G26" s="114">
        <v>3355</v>
      </c>
      <c r="H26" s="114">
        <v>8759</v>
      </c>
      <c r="I26" s="115">
        <v>9218</v>
      </c>
      <c r="J26" s="114">
        <v>6178</v>
      </c>
      <c r="K26" s="114">
        <v>3040</v>
      </c>
      <c r="L26" s="422">
        <v>2485</v>
      </c>
      <c r="M26" s="423">
        <v>2036</v>
      </c>
    </row>
    <row r="27" spans="1:13" ht="11.1" customHeight="1" x14ac:dyDescent="0.2">
      <c r="A27" s="421" t="s">
        <v>387</v>
      </c>
      <c r="B27" s="115">
        <v>28141</v>
      </c>
      <c r="C27" s="114">
        <v>14513</v>
      </c>
      <c r="D27" s="114">
        <v>13628</v>
      </c>
      <c r="E27" s="114">
        <v>19277</v>
      </c>
      <c r="F27" s="114">
        <v>8043</v>
      </c>
      <c r="G27" s="114">
        <v>3299</v>
      </c>
      <c r="H27" s="114">
        <v>8956</v>
      </c>
      <c r="I27" s="115">
        <v>9228</v>
      </c>
      <c r="J27" s="114">
        <v>6159</v>
      </c>
      <c r="K27" s="114">
        <v>3069</v>
      </c>
      <c r="L27" s="422">
        <v>2223</v>
      </c>
      <c r="M27" s="423">
        <v>1727</v>
      </c>
    </row>
    <row r="28" spans="1:13" ht="11.1" customHeight="1" x14ac:dyDescent="0.2">
      <c r="A28" s="421" t="s">
        <v>388</v>
      </c>
      <c r="B28" s="115">
        <v>28712</v>
      </c>
      <c r="C28" s="114">
        <v>14795</v>
      </c>
      <c r="D28" s="114">
        <v>13917</v>
      </c>
      <c r="E28" s="114">
        <v>20441</v>
      </c>
      <c r="F28" s="114">
        <v>8222</v>
      </c>
      <c r="G28" s="114">
        <v>3603</v>
      </c>
      <c r="H28" s="114">
        <v>9112</v>
      </c>
      <c r="I28" s="115">
        <v>9262</v>
      </c>
      <c r="J28" s="114">
        <v>6123</v>
      </c>
      <c r="K28" s="114">
        <v>3139</v>
      </c>
      <c r="L28" s="422">
        <v>3126</v>
      </c>
      <c r="M28" s="423">
        <v>2549</v>
      </c>
    </row>
    <row r="29" spans="1:13" s="110" customFormat="1" ht="11.1" customHeight="1" x14ac:dyDescent="0.2">
      <c r="A29" s="421" t="s">
        <v>389</v>
      </c>
      <c r="B29" s="115">
        <v>28116</v>
      </c>
      <c r="C29" s="114">
        <v>14332</v>
      </c>
      <c r="D29" s="114">
        <v>13784</v>
      </c>
      <c r="E29" s="114">
        <v>19956</v>
      </c>
      <c r="F29" s="114">
        <v>8147</v>
      </c>
      <c r="G29" s="114">
        <v>3410</v>
      </c>
      <c r="H29" s="114">
        <v>9068</v>
      </c>
      <c r="I29" s="115">
        <v>9045</v>
      </c>
      <c r="J29" s="114">
        <v>5979</v>
      </c>
      <c r="K29" s="114">
        <v>3066</v>
      </c>
      <c r="L29" s="422">
        <v>1561</v>
      </c>
      <c r="M29" s="423">
        <v>2177</v>
      </c>
    </row>
    <row r="30" spans="1:13" ht="15" customHeight="1" x14ac:dyDescent="0.2">
      <c r="A30" s="421" t="s">
        <v>394</v>
      </c>
      <c r="B30" s="115">
        <v>28528</v>
      </c>
      <c r="C30" s="114">
        <v>14605</v>
      </c>
      <c r="D30" s="114">
        <v>13923</v>
      </c>
      <c r="E30" s="114">
        <v>20144</v>
      </c>
      <c r="F30" s="114">
        <v>8376</v>
      </c>
      <c r="G30" s="114">
        <v>3339</v>
      </c>
      <c r="H30" s="114">
        <v>9281</v>
      </c>
      <c r="I30" s="115">
        <v>8834</v>
      </c>
      <c r="J30" s="114">
        <v>5817</v>
      </c>
      <c r="K30" s="114">
        <v>3017</v>
      </c>
      <c r="L30" s="422">
        <v>2630</v>
      </c>
      <c r="M30" s="423">
        <v>2150</v>
      </c>
    </row>
    <row r="31" spans="1:13" ht="11.1" customHeight="1" x14ac:dyDescent="0.2">
      <c r="A31" s="421" t="s">
        <v>387</v>
      </c>
      <c r="B31" s="115">
        <v>28994</v>
      </c>
      <c r="C31" s="114">
        <v>14944</v>
      </c>
      <c r="D31" s="114">
        <v>14050</v>
      </c>
      <c r="E31" s="114">
        <v>20473</v>
      </c>
      <c r="F31" s="114">
        <v>8516</v>
      </c>
      <c r="G31" s="114">
        <v>3305</v>
      </c>
      <c r="H31" s="114">
        <v>9487</v>
      </c>
      <c r="I31" s="115">
        <v>9237</v>
      </c>
      <c r="J31" s="114">
        <v>6078</v>
      </c>
      <c r="K31" s="114">
        <v>3159</v>
      </c>
      <c r="L31" s="422">
        <v>2243</v>
      </c>
      <c r="M31" s="423">
        <v>1803</v>
      </c>
    </row>
    <row r="32" spans="1:13" ht="11.1" customHeight="1" x14ac:dyDescent="0.2">
      <c r="A32" s="421" t="s">
        <v>388</v>
      </c>
      <c r="B32" s="115">
        <v>29577</v>
      </c>
      <c r="C32" s="114">
        <v>15229</v>
      </c>
      <c r="D32" s="114">
        <v>14348</v>
      </c>
      <c r="E32" s="114">
        <v>20943</v>
      </c>
      <c r="F32" s="114">
        <v>8631</v>
      </c>
      <c r="G32" s="114">
        <v>3562</v>
      </c>
      <c r="H32" s="114">
        <v>9643</v>
      </c>
      <c r="I32" s="115">
        <v>9429</v>
      </c>
      <c r="J32" s="114">
        <v>6067</v>
      </c>
      <c r="K32" s="114">
        <v>3362</v>
      </c>
      <c r="L32" s="422">
        <v>3085</v>
      </c>
      <c r="M32" s="423">
        <v>2575</v>
      </c>
    </row>
    <row r="33" spans="1:13" s="110" customFormat="1" ht="11.1" customHeight="1" x14ac:dyDescent="0.2">
      <c r="A33" s="421" t="s">
        <v>389</v>
      </c>
      <c r="B33" s="115">
        <v>28865</v>
      </c>
      <c r="C33" s="114">
        <v>14697</v>
      </c>
      <c r="D33" s="114">
        <v>14168</v>
      </c>
      <c r="E33" s="114">
        <v>20342</v>
      </c>
      <c r="F33" s="114">
        <v>8522</v>
      </c>
      <c r="G33" s="114">
        <v>3384</v>
      </c>
      <c r="H33" s="114">
        <v>9549</v>
      </c>
      <c r="I33" s="115">
        <v>9196</v>
      </c>
      <c r="J33" s="114">
        <v>5916</v>
      </c>
      <c r="K33" s="114">
        <v>3280</v>
      </c>
      <c r="L33" s="422">
        <v>1722</v>
      </c>
      <c r="M33" s="423">
        <v>2380</v>
      </c>
    </row>
    <row r="34" spans="1:13" ht="15" customHeight="1" x14ac:dyDescent="0.2">
      <c r="A34" s="421" t="s">
        <v>395</v>
      </c>
      <c r="B34" s="115">
        <v>29046</v>
      </c>
      <c r="C34" s="114">
        <v>14820</v>
      </c>
      <c r="D34" s="114">
        <v>14226</v>
      </c>
      <c r="E34" s="114">
        <v>20422</v>
      </c>
      <c r="F34" s="114">
        <v>8624</v>
      </c>
      <c r="G34" s="114">
        <v>3269</v>
      </c>
      <c r="H34" s="114">
        <v>9669</v>
      </c>
      <c r="I34" s="115">
        <v>9165</v>
      </c>
      <c r="J34" s="114">
        <v>5886</v>
      </c>
      <c r="K34" s="114">
        <v>3279</v>
      </c>
      <c r="L34" s="422">
        <v>2334</v>
      </c>
      <c r="M34" s="423">
        <v>2041</v>
      </c>
    </row>
    <row r="35" spans="1:13" ht="11.1" customHeight="1" x14ac:dyDescent="0.2">
      <c r="A35" s="421" t="s">
        <v>387</v>
      </c>
      <c r="B35" s="115">
        <v>29590</v>
      </c>
      <c r="C35" s="114">
        <v>15147</v>
      </c>
      <c r="D35" s="114">
        <v>14443</v>
      </c>
      <c r="E35" s="114">
        <v>20670</v>
      </c>
      <c r="F35" s="114">
        <v>8920</v>
      </c>
      <c r="G35" s="114">
        <v>3215</v>
      </c>
      <c r="H35" s="114">
        <v>9920</v>
      </c>
      <c r="I35" s="115">
        <v>9483</v>
      </c>
      <c r="J35" s="114">
        <v>6092</v>
      </c>
      <c r="K35" s="114">
        <v>3391</v>
      </c>
      <c r="L35" s="422">
        <v>2360</v>
      </c>
      <c r="M35" s="423">
        <v>1831</v>
      </c>
    </row>
    <row r="36" spans="1:13" ht="11.1" customHeight="1" x14ac:dyDescent="0.2">
      <c r="A36" s="421" t="s">
        <v>388</v>
      </c>
      <c r="B36" s="115">
        <v>30254</v>
      </c>
      <c r="C36" s="114">
        <v>15525</v>
      </c>
      <c r="D36" s="114">
        <v>14729</v>
      </c>
      <c r="E36" s="114">
        <v>21157</v>
      </c>
      <c r="F36" s="114">
        <v>9097</v>
      </c>
      <c r="G36" s="114">
        <v>3486</v>
      </c>
      <c r="H36" s="114">
        <v>10128</v>
      </c>
      <c r="I36" s="115">
        <v>9533</v>
      </c>
      <c r="J36" s="114">
        <v>6028</v>
      </c>
      <c r="K36" s="114">
        <v>3505</v>
      </c>
      <c r="L36" s="422">
        <v>3119</v>
      </c>
      <c r="M36" s="423">
        <v>2606</v>
      </c>
    </row>
    <row r="37" spans="1:13" s="110" customFormat="1" ht="11.1" customHeight="1" x14ac:dyDescent="0.2">
      <c r="A37" s="421" t="s">
        <v>389</v>
      </c>
      <c r="B37" s="115">
        <v>29765</v>
      </c>
      <c r="C37" s="114">
        <v>15115</v>
      </c>
      <c r="D37" s="114">
        <v>14650</v>
      </c>
      <c r="E37" s="114">
        <v>20709</v>
      </c>
      <c r="F37" s="114">
        <v>9056</v>
      </c>
      <c r="G37" s="114">
        <v>3360</v>
      </c>
      <c r="H37" s="114">
        <v>10085</v>
      </c>
      <c r="I37" s="115">
        <v>9227</v>
      </c>
      <c r="J37" s="114">
        <v>5876</v>
      </c>
      <c r="K37" s="114">
        <v>3351</v>
      </c>
      <c r="L37" s="422">
        <v>1846</v>
      </c>
      <c r="M37" s="423">
        <v>2332</v>
      </c>
    </row>
    <row r="38" spans="1:13" ht="15" customHeight="1" x14ac:dyDescent="0.2">
      <c r="A38" s="424" t="s">
        <v>396</v>
      </c>
      <c r="B38" s="115">
        <v>30144</v>
      </c>
      <c r="C38" s="114">
        <v>15394</v>
      </c>
      <c r="D38" s="114">
        <v>14750</v>
      </c>
      <c r="E38" s="114">
        <v>20942</v>
      </c>
      <c r="F38" s="114">
        <v>9202</v>
      </c>
      <c r="G38" s="114">
        <v>3245</v>
      </c>
      <c r="H38" s="114">
        <v>10231</v>
      </c>
      <c r="I38" s="115">
        <v>9167</v>
      </c>
      <c r="J38" s="114">
        <v>5825</v>
      </c>
      <c r="K38" s="114">
        <v>3342</v>
      </c>
      <c r="L38" s="422">
        <v>2567</v>
      </c>
      <c r="M38" s="423">
        <v>2281</v>
      </c>
    </row>
    <row r="39" spans="1:13" ht="11.1" customHeight="1" x14ac:dyDescent="0.2">
      <c r="A39" s="421" t="s">
        <v>387</v>
      </c>
      <c r="B39" s="115">
        <v>30556</v>
      </c>
      <c r="C39" s="114">
        <v>15591</v>
      </c>
      <c r="D39" s="114">
        <v>14965</v>
      </c>
      <c r="E39" s="114">
        <v>21166</v>
      </c>
      <c r="F39" s="114">
        <v>9390</v>
      </c>
      <c r="G39" s="114">
        <v>3151</v>
      </c>
      <c r="H39" s="114">
        <v>10483</v>
      </c>
      <c r="I39" s="115">
        <v>9401</v>
      </c>
      <c r="J39" s="114">
        <v>5945</v>
      </c>
      <c r="K39" s="114">
        <v>3456</v>
      </c>
      <c r="L39" s="422">
        <v>2551</v>
      </c>
      <c r="M39" s="423">
        <v>2154</v>
      </c>
    </row>
    <row r="40" spans="1:13" ht="11.1" customHeight="1" x14ac:dyDescent="0.2">
      <c r="A40" s="424" t="s">
        <v>388</v>
      </c>
      <c r="B40" s="115">
        <v>31212</v>
      </c>
      <c r="C40" s="114">
        <v>16018</v>
      </c>
      <c r="D40" s="114">
        <v>15194</v>
      </c>
      <c r="E40" s="114">
        <v>21673</v>
      </c>
      <c r="F40" s="114">
        <v>9539</v>
      </c>
      <c r="G40" s="114">
        <v>3416</v>
      </c>
      <c r="H40" s="114">
        <v>10595</v>
      </c>
      <c r="I40" s="115">
        <v>9455</v>
      </c>
      <c r="J40" s="114">
        <v>5928</v>
      </c>
      <c r="K40" s="114">
        <v>3527</v>
      </c>
      <c r="L40" s="422">
        <v>3266</v>
      </c>
      <c r="M40" s="423">
        <v>2712</v>
      </c>
    </row>
    <row r="41" spans="1:13" s="110" customFormat="1" ht="11.1" customHeight="1" x14ac:dyDescent="0.2">
      <c r="A41" s="421" t="s">
        <v>389</v>
      </c>
      <c r="B41" s="115">
        <v>30772</v>
      </c>
      <c r="C41" s="114">
        <v>15716</v>
      </c>
      <c r="D41" s="114">
        <v>15056</v>
      </c>
      <c r="E41" s="114">
        <v>21298</v>
      </c>
      <c r="F41" s="114">
        <v>9474</v>
      </c>
      <c r="G41" s="114">
        <v>3293</v>
      </c>
      <c r="H41" s="114">
        <v>10586</v>
      </c>
      <c r="I41" s="115">
        <v>9189</v>
      </c>
      <c r="J41" s="114">
        <v>5767</v>
      </c>
      <c r="K41" s="114">
        <v>3422</v>
      </c>
      <c r="L41" s="422">
        <v>1910</v>
      </c>
      <c r="M41" s="423">
        <v>2412</v>
      </c>
    </row>
    <row r="42" spans="1:13" ht="15" customHeight="1" x14ac:dyDescent="0.2">
      <c r="A42" s="421" t="s">
        <v>397</v>
      </c>
      <c r="B42" s="115">
        <v>31100</v>
      </c>
      <c r="C42" s="114">
        <v>16010</v>
      </c>
      <c r="D42" s="114">
        <v>15090</v>
      </c>
      <c r="E42" s="114">
        <v>21555</v>
      </c>
      <c r="F42" s="114">
        <v>9545</v>
      </c>
      <c r="G42" s="114">
        <v>3150</v>
      </c>
      <c r="H42" s="114">
        <v>10775</v>
      </c>
      <c r="I42" s="115">
        <v>9243</v>
      </c>
      <c r="J42" s="114">
        <v>5805</v>
      </c>
      <c r="K42" s="114">
        <v>3438</v>
      </c>
      <c r="L42" s="422">
        <v>2720</v>
      </c>
      <c r="M42" s="423">
        <v>2299</v>
      </c>
    </row>
    <row r="43" spans="1:13" ht="11.1" customHeight="1" x14ac:dyDescent="0.2">
      <c r="A43" s="421" t="s">
        <v>387</v>
      </c>
      <c r="B43" s="115">
        <v>31314</v>
      </c>
      <c r="C43" s="114">
        <v>16144</v>
      </c>
      <c r="D43" s="114">
        <v>15170</v>
      </c>
      <c r="E43" s="114">
        <v>21667</v>
      </c>
      <c r="F43" s="114">
        <v>9647</v>
      </c>
      <c r="G43" s="114">
        <v>3056</v>
      </c>
      <c r="H43" s="114">
        <v>10991</v>
      </c>
      <c r="I43" s="115">
        <v>9594</v>
      </c>
      <c r="J43" s="114">
        <v>5971</v>
      </c>
      <c r="K43" s="114">
        <v>3623</v>
      </c>
      <c r="L43" s="422">
        <v>2384</v>
      </c>
      <c r="M43" s="423">
        <v>2154</v>
      </c>
    </row>
    <row r="44" spans="1:13" ht="11.1" customHeight="1" x14ac:dyDescent="0.2">
      <c r="A44" s="421" t="s">
        <v>388</v>
      </c>
      <c r="B44" s="115">
        <v>31773</v>
      </c>
      <c r="C44" s="114">
        <v>16404</v>
      </c>
      <c r="D44" s="114">
        <v>15369</v>
      </c>
      <c r="E44" s="114">
        <v>21987</v>
      </c>
      <c r="F44" s="114">
        <v>9786</v>
      </c>
      <c r="G44" s="114">
        <v>3320</v>
      </c>
      <c r="H44" s="114">
        <v>11074</v>
      </c>
      <c r="I44" s="115">
        <v>9569</v>
      </c>
      <c r="J44" s="114">
        <v>5922</v>
      </c>
      <c r="K44" s="114">
        <v>3647</v>
      </c>
      <c r="L44" s="422">
        <v>3069</v>
      </c>
      <c r="M44" s="423">
        <v>2711</v>
      </c>
    </row>
    <row r="45" spans="1:13" s="110" customFormat="1" ht="11.1" customHeight="1" x14ac:dyDescent="0.2">
      <c r="A45" s="421" t="s">
        <v>389</v>
      </c>
      <c r="B45" s="115">
        <v>31238</v>
      </c>
      <c r="C45" s="114">
        <v>15961</v>
      </c>
      <c r="D45" s="114">
        <v>15277</v>
      </c>
      <c r="E45" s="114">
        <v>21502</v>
      </c>
      <c r="F45" s="114">
        <v>9736</v>
      </c>
      <c r="G45" s="114">
        <v>3182</v>
      </c>
      <c r="H45" s="114">
        <v>11004</v>
      </c>
      <c r="I45" s="115">
        <v>9357</v>
      </c>
      <c r="J45" s="114">
        <v>5793</v>
      </c>
      <c r="K45" s="114">
        <v>3564</v>
      </c>
      <c r="L45" s="422">
        <v>1841</v>
      </c>
      <c r="M45" s="423">
        <v>2462</v>
      </c>
    </row>
    <row r="46" spans="1:13" ht="15" customHeight="1" x14ac:dyDescent="0.2">
      <c r="A46" s="421" t="s">
        <v>398</v>
      </c>
      <c r="B46" s="115">
        <v>31379</v>
      </c>
      <c r="C46" s="114">
        <v>16058</v>
      </c>
      <c r="D46" s="114">
        <v>15321</v>
      </c>
      <c r="E46" s="114">
        <v>21559</v>
      </c>
      <c r="F46" s="114">
        <v>9820</v>
      </c>
      <c r="G46" s="114">
        <v>3099</v>
      </c>
      <c r="H46" s="114">
        <v>11090</v>
      </c>
      <c r="I46" s="115">
        <v>9449</v>
      </c>
      <c r="J46" s="114">
        <v>5854</v>
      </c>
      <c r="K46" s="114">
        <v>3595</v>
      </c>
      <c r="L46" s="422">
        <v>2466</v>
      </c>
      <c r="M46" s="423">
        <v>2386</v>
      </c>
    </row>
    <row r="47" spans="1:13" ht="11.1" customHeight="1" x14ac:dyDescent="0.2">
      <c r="A47" s="421" t="s">
        <v>387</v>
      </c>
      <c r="B47" s="115">
        <v>31611</v>
      </c>
      <c r="C47" s="114">
        <v>16263</v>
      </c>
      <c r="D47" s="114">
        <v>15348</v>
      </c>
      <c r="E47" s="114">
        <v>21709</v>
      </c>
      <c r="F47" s="114">
        <v>9902</v>
      </c>
      <c r="G47" s="114">
        <v>3026</v>
      </c>
      <c r="H47" s="114">
        <v>11249</v>
      </c>
      <c r="I47" s="115">
        <v>9867</v>
      </c>
      <c r="J47" s="114">
        <v>6156</v>
      </c>
      <c r="K47" s="114">
        <v>3711</v>
      </c>
      <c r="L47" s="422">
        <v>2428</v>
      </c>
      <c r="M47" s="423">
        <v>2178</v>
      </c>
    </row>
    <row r="48" spans="1:13" ht="11.1" customHeight="1" x14ac:dyDescent="0.2">
      <c r="A48" s="421" t="s">
        <v>388</v>
      </c>
      <c r="B48" s="115">
        <v>32123</v>
      </c>
      <c r="C48" s="114">
        <v>16544</v>
      </c>
      <c r="D48" s="114">
        <v>15579</v>
      </c>
      <c r="E48" s="114">
        <v>22051</v>
      </c>
      <c r="F48" s="114">
        <v>10072</v>
      </c>
      <c r="G48" s="114">
        <v>3301</v>
      </c>
      <c r="H48" s="114">
        <v>11371</v>
      </c>
      <c r="I48" s="115">
        <v>10009</v>
      </c>
      <c r="J48" s="114">
        <v>6165</v>
      </c>
      <c r="K48" s="114">
        <v>3844</v>
      </c>
      <c r="L48" s="422">
        <v>3143</v>
      </c>
      <c r="M48" s="423">
        <v>2747</v>
      </c>
    </row>
    <row r="49" spans="1:17" s="110" customFormat="1" ht="11.1" customHeight="1" x14ac:dyDescent="0.2">
      <c r="A49" s="421" t="s">
        <v>389</v>
      </c>
      <c r="B49" s="115">
        <v>31832</v>
      </c>
      <c r="C49" s="114">
        <v>16361</v>
      </c>
      <c r="D49" s="114">
        <v>15471</v>
      </c>
      <c r="E49" s="114">
        <v>21799</v>
      </c>
      <c r="F49" s="114">
        <v>10033</v>
      </c>
      <c r="G49" s="114">
        <v>3153</v>
      </c>
      <c r="H49" s="114">
        <v>11416</v>
      </c>
      <c r="I49" s="115">
        <v>9705</v>
      </c>
      <c r="J49" s="114">
        <v>6002</v>
      </c>
      <c r="K49" s="114">
        <v>3703</v>
      </c>
      <c r="L49" s="422">
        <v>2141</v>
      </c>
      <c r="M49" s="423">
        <v>2525</v>
      </c>
    </row>
    <row r="50" spans="1:17" ht="15" customHeight="1" x14ac:dyDescent="0.2">
      <c r="A50" s="421" t="s">
        <v>399</v>
      </c>
      <c r="B50" s="143">
        <v>31909</v>
      </c>
      <c r="C50" s="144">
        <v>16441</v>
      </c>
      <c r="D50" s="144">
        <v>15468</v>
      </c>
      <c r="E50" s="144">
        <v>21811</v>
      </c>
      <c r="F50" s="144">
        <v>10098</v>
      </c>
      <c r="G50" s="144">
        <v>3064</v>
      </c>
      <c r="H50" s="144">
        <v>11518</v>
      </c>
      <c r="I50" s="143">
        <v>9322</v>
      </c>
      <c r="J50" s="144">
        <v>5789</v>
      </c>
      <c r="K50" s="144">
        <v>3533</v>
      </c>
      <c r="L50" s="425">
        <v>2456</v>
      </c>
      <c r="M50" s="426">
        <v>2425</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520</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1.6890276936804869</v>
      </c>
      <c r="C6" s="479">
        <f>'Tabelle 3.3'!J11</f>
        <v>-1.3440575722298655</v>
      </c>
      <c r="D6" s="480">
        <f t="shared" ref="D6:E9" si="0">IF(OR(AND(B6&gt;=-50,B6&lt;=50),ISNUMBER(B6)=FALSE),B6,"")</f>
        <v>1.6890276936804869</v>
      </c>
      <c r="E6" s="480">
        <f t="shared" si="0"/>
        <v>-1.3440575722298655</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0.73912918896366064</v>
      </c>
      <c r="C7" s="479">
        <f>'Tabelle 3.1'!J23</f>
        <v>-3.2711552602853353</v>
      </c>
      <c r="D7" s="480">
        <f t="shared" si="0"/>
        <v>0.73912918896366064</v>
      </c>
      <c r="E7" s="480">
        <f>IF(OR(AND(C7&gt;=-50,C7&lt;=50),ISNUMBER(C7)=FALSE),C7,"")</f>
        <v>-3.2711552602853353</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1.6890276936804869</v>
      </c>
      <c r="C14" s="479">
        <f>'Tabelle 3.3'!J11</f>
        <v>-1.3440575722298655</v>
      </c>
      <c r="D14" s="480">
        <f>IF(OR(AND(B14&gt;=-50,B14&lt;=50),ISNUMBER(B14)=FALSE),B14,"")</f>
        <v>1.6890276936804869</v>
      </c>
      <c r="E14" s="480">
        <f>IF(OR(AND(C14&gt;=-50,C14&lt;=50),ISNUMBER(C14)=FALSE),C14,"")</f>
        <v>-1.3440575722298655</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5.019305019305019</v>
      </c>
      <c r="C15" s="479">
        <f>'Tabelle 3.3'!J12</f>
        <v>4.0241448692152915</v>
      </c>
      <c r="D15" s="480">
        <f t="shared" ref="D15:E45" si="3">IF(OR(AND(B15&gt;=-50,B15&lt;=50),ISNUMBER(B15)=FALSE),B15,"")</f>
        <v>5.019305019305019</v>
      </c>
      <c r="E15" s="480">
        <f t="shared" si="3"/>
        <v>4.0241448692152915</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12.099644128113878</v>
      </c>
      <c r="C16" s="479">
        <f>'Tabelle 3.3'!J13</f>
        <v>21.05263157894737</v>
      </c>
      <c r="D16" s="480">
        <f t="shared" si="3"/>
        <v>12.099644128113878</v>
      </c>
      <c r="E16" s="480">
        <f t="shared" si="3"/>
        <v>21.05263157894737</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-2.1115663410022063</v>
      </c>
      <c r="C17" s="479">
        <f>'Tabelle 3.3'!J14</f>
        <v>7.2289156626506026</v>
      </c>
      <c r="D17" s="480">
        <f t="shared" si="3"/>
        <v>-2.1115663410022063</v>
      </c>
      <c r="E17" s="480">
        <f t="shared" si="3"/>
        <v>7.2289156626506026</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-2.1612635078969245</v>
      </c>
      <c r="C18" s="479">
        <f>'Tabelle 3.3'!J15</f>
        <v>12.098298676748582</v>
      </c>
      <c r="D18" s="480">
        <f t="shared" si="3"/>
        <v>-2.1612635078969245</v>
      </c>
      <c r="E18" s="480">
        <f t="shared" si="3"/>
        <v>12.098298676748582</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-1.4652894547201538</v>
      </c>
      <c r="C19" s="479">
        <f>'Tabelle 3.3'!J16</f>
        <v>2.5316455696202533</v>
      </c>
      <c r="D19" s="480">
        <f t="shared" si="3"/>
        <v>-1.4652894547201538</v>
      </c>
      <c r="E19" s="480">
        <f t="shared" si="3"/>
        <v>2.5316455696202533</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-4.795918367346939</v>
      </c>
      <c r="C20" s="479">
        <f>'Tabelle 3.3'!J17</f>
        <v>-8.8235294117647065</v>
      </c>
      <c r="D20" s="480">
        <f t="shared" si="3"/>
        <v>-4.795918367346939</v>
      </c>
      <c r="E20" s="480">
        <f t="shared" si="3"/>
        <v>-8.8235294117647065</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3.972835314091681</v>
      </c>
      <c r="C21" s="479">
        <f>'Tabelle 3.3'!J18</f>
        <v>2.9914529914529915</v>
      </c>
      <c r="D21" s="480">
        <f t="shared" si="3"/>
        <v>3.972835314091681</v>
      </c>
      <c r="E21" s="480">
        <f t="shared" si="3"/>
        <v>2.9914529914529915</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2.7059223961878831</v>
      </c>
      <c r="C22" s="479">
        <f>'Tabelle 3.3'!J19</f>
        <v>1.3221990257480862</v>
      </c>
      <c r="D22" s="480">
        <f t="shared" si="3"/>
        <v>2.7059223961878831</v>
      </c>
      <c r="E22" s="480">
        <f t="shared" si="3"/>
        <v>1.3221990257480862</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29.649595687331537</v>
      </c>
      <c r="C23" s="479">
        <f>'Tabelle 3.3'!J20</f>
        <v>2.4767801857585141</v>
      </c>
      <c r="D23" s="480">
        <f t="shared" si="3"/>
        <v>29.649595687331537</v>
      </c>
      <c r="E23" s="480">
        <f t="shared" si="3"/>
        <v>2.4767801857585141</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-4.3632075471698117</v>
      </c>
      <c r="C24" s="479">
        <f>'Tabelle 3.3'!J21</f>
        <v>-15.870488322717621</v>
      </c>
      <c r="D24" s="480">
        <f t="shared" si="3"/>
        <v>-4.3632075471698117</v>
      </c>
      <c r="E24" s="480">
        <f t="shared" si="3"/>
        <v>-15.870488322717621</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26.356589147286822</v>
      </c>
      <c r="C25" s="479">
        <f>'Tabelle 3.3'!J22</f>
        <v>-3</v>
      </c>
      <c r="D25" s="480">
        <f t="shared" si="3"/>
        <v>26.356589147286822</v>
      </c>
      <c r="E25" s="480">
        <f t="shared" si="3"/>
        <v>-3</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2.4830699774266365</v>
      </c>
      <c r="C26" s="479">
        <f>'Tabelle 3.3'!J23</f>
        <v>3.9682539682539684</v>
      </c>
      <c r="D26" s="480">
        <f t="shared" si="3"/>
        <v>2.4830699774266365</v>
      </c>
      <c r="E26" s="480">
        <f t="shared" si="3"/>
        <v>3.9682539682539684</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-0.76004343105320304</v>
      </c>
      <c r="C27" s="479">
        <f>'Tabelle 3.3'!J24</f>
        <v>1.8808777429467085</v>
      </c>
      <c r="D27" s="480">
        <f t="shared" si="3"/>
        <v>-0.76004343105320304</v>
      </c>
      <c r="E27" s="480">
        <f t="shared" si="3"/>
        <v>1.8808777429467085</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3.9113428943937421</v>
      </c>
      <c r="C28" s="479">
        <f>'Tabelle 3.3'!J25</f>
        <v>-1.5410958904109588</v>
      </c>
      <c r="D28" s="480">
        <f t="shared" si="3"/>
        <v>3.9113428943937421</v>
      </c>
      <c r="E28" s="480">
        <f t="shared" si="3"/>
        <v>-1.5410958904109588</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-37.532133676092542</v>
      </c>
      <c r="C29" s="479">
        <f>'Tabelle 3.3'!J26</f>
        <v>-25</v>
      </c>
      <c r="D29" s="480">
        <f t="shared" si="3"/>
        <v>-37.532133676092542</v>
      </c>
      <c r="E29" s="480">
        <f t="shared" si="3"/>
        <v>-25</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1.0295126973232669</v>
      </c>
      <c r="C30" s="479">
        <f>'Tabelle 3.3'!J27</f>
        <v>19.732441471571907</v>
      </c>
      <c r="D30" s="480">
        <f t="shared" si="3"/>
        <v>1.0295126973232669</v>
      </c>
      <c r="E30" s="480">
        <f t="shared" si="3"/>
        <v>19.732441471571907</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3.0927835051546393</v>
      </c>
      <c r="C31" s="479">
        <f>'Tabelle 3.3'!J28</f>
        <v>1.7021276595744681</v>
      </c>
      <c r="D31" s="480">
        <f t="shared" si="3"/>
        <v>3.0927835051546393</v>
      </c>
      <c r="E31" s="480">
        <f t="shared" si="3"/>
        <v>1.7021276595744681</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2.4377031419284942</v>
      </c>
      <c r="C32" s="479">
        <f>'Tabelle 3.3'!J29</f>
        <v>-1.6877637130801688</v>
      </c>
      <c r="D32" s="480">
        <f t="shared" si="3"/>
        <v>2.4377031419284942</v>
      </c>
      <c r="E32" s="480">
        <f t="shared" si="3"/>
        <v>-1.6877637130801688</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1.6503029036975141</v>
      </c>
      <c r="C33" s="479">
        <f>'Tabelle 3.3'!J30</f>
        <v>-0.29069767441860467</v>
      </c>
      <c r="D33" s="480">
        <f t="shared" si="3"/>
        <v>1.6503029036975141</v>
      </c>
      <c r="E33" s="480">
        <f t="shared" si="3"/>
        <v>-0.29069767441860467</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8.2417582417582409</v>
      </c>
      <c r="C34" s="479">
        <f>'Tabelle 3.3'!J31</f>
        <v>-1.935483870967742</v>
      </c>
      <c r="D34" s="480">
        <f t="shared" si="3"/>
        <v>8.2417582417582409</v>
      </c>
      <c r="E34" s="480">
        <f t="shared" si="3"/>
        <v>-1.935483870967742</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f>'Tabelle 2.3'!J32</f>
        <v>0</v>
      </c>
      <c r="C35" s="479">
        <f>'Tabelle 3.3'!J32</f>
        <v>0</v>
      </c>
      <c r="D35" s="480">
        <f t="shared" si="3"/>
        <v>0</v>
      </c>
      <c r="E35" s="480">
        <f t="shared" si="3"/>
        <v>0</v>
      </c>
      <c r="F35" s="475" t="str">
        <f t="shared" si="4"/>
        <v/>
      </c>
      <c r="G35" s="475" t="str">
        <f t="shared" si="4"/>
        <v/>
      </c>
      <c r="H35" s="481" t="str">
        <f t="shared" si="5"/>
        <v/>
      </c>
      <c r="I35" s="481" t="str">
        <f t="shared" si="5"/>
        <v/>
      </c>
      <c r="J35" s="475" t="e">
        <f t="shared" si="6"/>
        <v>#N/A</v>
      </c>
      <c r="K35" s="475" t="e">
        <f t="shared" si="7"/>
        <v>#N/A</v>
      </c>
      <c r="L35" s="475" t="e">
        <f t="shared" si="8"/>
        <v>#N/A</v>
      </c>
      <c r="M35" s="475" t="e">
        <f t="shared" si="9"/>
        <v>#N/A</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5.019305019305019</v>
      </c>
      <c r="C37" s="479">
        <f>'Tabelle 3.3'!J34</f>
        <v>4.0241448692152915</v>
      </c>
      <c r="D37" s="480">
        <f t="shared" si="3"/>
        <v>5.019305019305019</v>
      </c>
      <c r="E37" s="480">
        <f t="shared" si="3"/>
        <v>4.0241448692152915</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0.177601337233598</v>
      </c>
      <c r="C38" s="479">
        <f>'Tabelle 3.3'!J35</f>
        <v>6.2015503875968996</v>
      </c>
      <c r="D38" s="480">
        <f t="shared" si="3"/>
        <v>0.177601337233598</v>
      </c>
      <c r="E38" s="480">
        <f t="shared" si="3"/>
        <v>6.2015503875968996</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2.253922967189729</v>
      </c>
      <c r="C39" s="479">
        <f>'Tabelle 3.3'!J36</f>
        <v>-3.1196070622593921</v>
      </c>
      <c r="D39" s="480">
        <f t="shared" si="3"/>
        <v>2.253922967189729</v>
      </c>
      <c r="E39" s="480">
        <f t="shared" si="3"/>
        <v>-3.1196070622593921</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2.253922967189729</v>
      </c>
      <c r="C45" s="479">
        <f>'Tabelle 3.3'!J36</f>
        <v>-3.1196070622593921</v>
      </c>
      <c r="D45" s="480">
        <f t="shared" si="3"/>
        <v>2.253922967189729</v>
      </c>
      <c r="E45" s="480">
        <f t="shared" si="3"/>
        <v>-3.1196070622593921</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27938</v>
      </c>
      <c r="C51" s="486">
        <v>6178</v>
      </c>
      <c r="D51" s="486">
        <v>3040</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28141</v>
      </c>
      <c r="C52" s="486">
        <v>6159</v>
      </c>
      <c r="D52" s="486">
        <v>3069</v>
      </c>
      <c r="E52" s="487">
        <f t="shared" ref="E52:G70" si="11">IF($A$51=37802,IF(COUNTBLANK(B$51:B$70)&gt;0,#N/A,B52/B$51*100),IF(COUNTBLANK(B$51:B$75)&gt;0,#N/A,B52/B$51*100))</f>
        <v>100.72660891975087</v>
      </c>
      <c r="F52" s="487">
        <f t="shared" si="11"/>
        <v>99.692457105859503</v>
      </c>
      <c r="G52" s="487">
        <f t="shared" si="11"/>
        <v>100.95394736842105</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28712</v>
      </c>
      <c r="C53" s="486">
        <v>6123</v>
      </c>
      <c r="D53" s="486">
        <v>3139</v>
      </c>
      <c r="E53" s="487">
        <f t="shared" si="11"/>
        <v>102.770420216193</v>
      </c>
      <c r="F53" s="487">
        <f t="shared" si="11"/>
        <v>99.109744253803825</v>
      </c>
      <c r="G53" s="487">
        <f t="shared" si="11"/>
        <v>103.25657894736841</v>
      </c>
      <c r="H53" s="488">
        <f>IF(ISERROR(L53)=TRUE,IF(MONTH(A53)=MONTH(MAX(A$51:A$75)),A53,""),"")</f>
        <v>41883</v>
      </c>
      <c r="I53" s="487">
        <f t="shared" si="12"/>
        <v>102.770420216193</v>
      </c>
      <c r="J53" s="487">
        <f t="shared" si="10"/>
        <v>99.109744253803825</v>
      </c>
      <c r="K53" s="487">
        <f t="shared" si="10"/>
        <v>103.25657894736841</v>
      </c>
      <c r="L53" s="487" t="e">
        <f t="shared" si="13"/>
        <v>#N/A</v>
      </c>
    </row>
    <row r="54" spans="1:14" ht="15" customHeight="1" x14ac:dyDescent="0.2">
      <c r="A54" s="489" t="s">
        <v>462</v>
      </c>
      <c r="B54" s="486">
        <v>28116</v>
      </c>
      <c r="C54" s="486">
        <v>5979</v>
      </c>
      <c r="D54" s="486">
        <v>3066</v>
      </c>
      <c r="E54" s="487">
        <f t="shared" si="11"/>
        <v>100.63712506263872</v>
      </c>
      <c r="F54" s="487">
        <f t="shared" si="11"/>
        <v>96.778892845581098</v>
      </c>
      <c r="G54" s="487">
        <f t="shared" si="11"/>
        <v>100.85526315789475</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28528</v>
      </c>
      <c r="C55" s="486">
        <v>5817</v>
      </c>
      <c r="D55" s="486">
        <v>3017</v>
      </c>
      <c r="E55" s="487">
        <f t="shared" si="11"/>
        <v>102.11181902784739</v>
      </c>
      <c r="F55" s="487">
        <f t="shared" si="11"/>
        <v>94.156685011330538</v>
      </c>
      <c r="G55" s="487">
        <f t="shared" si="11"/>
        <v>99.243421052631575</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28994</v>
      </c>
      <c r="C56" s="486">
        <v>6078</v>
      </c>
      <c r="D56" s="486">
        <v>3159</v>
      </c>
      <c r="E56" s="487">
        <f t="shared" si="11"/>
        <v>103.77979812441835</v>
      </c>
      <c r="F56" s="487">
        <f t="shared" si="11"/>
        <v>98.381353188734224</v>
      </c>
      <c r="G56" s="487">
        <f t="shared" si="11"/>
        <v>103.91447368421052</v>
      </c>
      <c r="H56" s="488" t="str">
        <f t="shared" si="14"/>
        <v/>
      </c>
      <c r="I56" s="487" t="str">
        <f t="shared" si="12"/>
        <v/>
      </c>
      <c r="J56" s="487" t="str">
        <f t="shared" si="10"/>
        <v/>
      </c>
      <c r="K56" s="487" t="str">
        <f t="shared" si="10"/>
        <v/>
      </c>
      <c r="L56" s="487" t="e">
        <f t="shared" si="13"/>
        <v>#N/A</v>
      </c>
    </row>
    <row r="57" spans="1:14" ht="15" customHeight="1" x14ac:dyDescent="0.2">
      <c r="A57" s="489">
        <v>42248</v>
      </c>
      <c r="B57" s="486">
        <v>29577</v>
      </c>
      <c r="C57" s="486">
        <v>6067</v>
      </c>
      <c r="D57" s="486">
        <v>3362</v>
      </c>
      <c r="E57" s="487">
        <f t="shared" si="11"/>
        <v>105.86656167227433</v>
      </c>
      <c r="F57" s="487">
        <f t="shared" si="11"/>
        <v>98.203302039494972</v>
      </c>
      <c r="G57" s="487">
        <f t="shared" si="11"/>
        <v>110.5921052631579</v>
      </c>
      <c r="H57" s="488">
        <f t="shared" si="14"/>
        <v>42248</v>
      </c>
      <c r="I57" s="487">
        <f t="shared" si="12"/>
        <v>105.86656167227433</v>
      </c>
      <c r="J57" s="487">
        <f t="shared" si="10"/>
        <v>98.203302039494972</v>
      </c>
      <c r="K57" s="487">
        <f t="shared" si="10"/>
        <v>110.5921052631579</v>
      </c>
      <c r="L57" s="487" t="e">
        <f t="shared" si="13"/>
        <v>#N/A</v>
      </c>
    </row>
    <row r="58" spans="1:14" ht="15" customHeight="1" x14ac:dyDescent="0.2">
      <c r="A58" s="489" t="s">
        <v>465</v>
      </c>
      <c r="B58" s="486">
        <v>28865</v>
      </c>
      <c r="C58" s="486">
        <v>5916</v>
      </c>
      <c r="D58" s="486">
        <v>3280</v>
      </c>
      <c r="E58" s="487">
        <f t="shared" si="11"/>
        <v>103.31806142171953</v>
      </c>
      <c r="F58" s="487">
        <f t="shared" si="11"/>
        <v>95.75914535448365</v>
      </c>
      <c r="G58" s="487">
        <f t="shared" si="11"/>
        <v>107.89473684210526</v>
      </c>
      <c r="H58" s="488" t="str">
        <f t="shared" si="14"/>
        <v/>
      </c>
      <c r="I58" s="487" t="str">
        <f t="shared" si="12"/>
        <v/>
      </c>
      <c r="J58" s="487" t="str">
        <f t="shared" si="10"/>
        <v/>
      </c>
      <c r="K58" s="487" t="str">
        <f t="shared" si="10"/>
        <v/>
      </c>
      <c r="L58" s="487" t="e">
        <f t="shared" si="13"/>
        <v>#N/A</v>
      </c>
    </row>
    <row r="59" spans="1:14" ht="15" customHeight="1" x14ac:dyDescent="0.2">
      <c r="A59" s="489" t="s">
        <v>466</v>
      </c>
      <c r="B59" s="486">
        <v>29046</v>
      </c>
      <c r="C59" s="486">
        <v>5886</v>
      </c>
      <c r="D59" s="486">
        <v>3279</v>
      </c>
      <c r="E59" s="487">
        <f t="shared" si="11"/>
        <v>103.96592454721167</v>
      </c>
      <c r="F59" s="487">
        <f t="shared" si="11"/>
        <v>95.273551311103915</v>
      </c>
      <c r="G59" s="487">
        <f t="shared" si="11"/>
        <v>107.86184210526315</v>
      </c>
      <c r="H59" s="488" t="str">
        <f t="shared" si="14"/>
        <v/>
      </c>
      <c r="I59" s="487" t="str">
        <f t="shared" si="12"/>
        <v/>
      </c>
      <c r="J59" s="487" t="str">
        <f t="shared" si="10"/>
        <v/>
      </c>
      <c r="K59" s="487" t="str">
        <f t="shared" si="10"/>
        <v/>
      </c>
      <c r="L59" s="487" t="e">
        <f t="shared" si="13"/>
        <v>#N/A</v>
      </c>
    </row>
    <row r="60" spans="1:14" ht="15" customHeight="1" x14ac:dyDescent="0.2">
      <c r="A60" s="489" t="s">
        <v>467</v>
      </c>
      <c r="B60" s="486">
        <v>29590</v>
      </c>
      <c r="C60" s="486">
        <v>6092</v>
      </c>
      <c r="D60" s="486">
        <v>3391</v>
      </c>
      <c r="E60" s="487">
        <f t="shared" si="11"/>
        <v>105.91309327797265</v>
      </c>
      <c r="F60" s="487">
        <f t="shared" si="11"/>
        <v>98.607963742311426</v>
      </c>
      <c r="G60" s="487">
        <f t="shared" si="11"/>
        <v>111.54605263157895</v>
      </c>
      <c r="H60" s="488" t="str">
        <f t="shared" si="14"/>
        <v/>
      </c>
      <c r="I60" s="487" t="str">
        <f t="shared" si="12"/>
        <v/>
      </c>
      <c r="J60" s="487" t="str">
        <f t="shared" si="10"/>
        <v/>
      </c>
      <c r="K60" s="487" t="str">
        <f t="shared" si="10"/>
        <v/>
      </c>
      <c r="L60" s="487" t="e">
        <f t="shared" si="13"/>
        <v>#N/A</v>
      </c>
    </row>
    <row r="61" spans="1:14" ht="15" customHeight="1" x14ac:dyDescent="0.2">
      <c r="A61" s="489">
        <v>42614</v>
      </c>
      <c r="B61" s="486">
        <v>30254</v>
      </c>
      <c r="C61" s="486">
        <v>6028</v>
      </c>
      <c r="D61" s="486">
        <v>3505</v>
      </c>
      <c r="E61" s="487">
        <f t="shared" si="11"/>
        <v>108.28978452287208</v>
      </c>
      <c r="F61" s="487">
        <f t="shared" si="11"/>
        <v>97.572029783101328</v>
      </c>
      <c r="G61" s="487">
        <f t="shared" si="11"/>
        <v>115.29605263157893</v>
      </c>
      <c r="H61" s="488">
        <f t="shared" si="14"/>
        <v>42614</v>
      </c>
      <c r="I61" s="487">
        <f t="shared" si="12"/>
        <v>108.28978452287208</v>
      </c>
      <c r="J61" s="487">
        <f t="shared" si="10"/>
        <v>97.572029783101328</v>
      </c>
      <c r="K61" s="487">
        <f t="shared" si="10"/>
        <v>115.29605263157893</v>
      </c>
      <c r="L61" s="487" t="e">
        <f t="shared" si="13"/>
        <v>#N/A</v>
      </c>
    </row>
    <row r="62" spans="1:14" ht="15" customHeight="1" x14ac:dyDescent="0.2">
      <c r="A62" s="489" t="s">
        <v>468</v>
      </c>
      <c r="B62" s="486">
        <v>29765</v>
      </c>
      <c r="C62" s="486">
        <v>5876</v>
      </c>
      <c r="D62" s="486">
        <v>3351</v>
      </c>
      <c r="E62" s="487">
        <f t="shared" si="11"/>
        <v>106.5394802777579</v>
      </c>
      <c r="F62" s="487">
        <f t="shared" si="11"/>
        <v>95.111686629977342</v>
      </c>
      <c r="G62" s="487">
        <f t="shared" si="11"/>
        <v>110.23026315789475</v>
      </c>
      <c r="H62" s="488" t="str">
        <f t="shared" si="14"/>
        <v/>
      </c>
      <c r="I62" s="487" t="str">
        <f t="shared" si="12"/>
        <v/>
      </c>
      <c r="J62" s="487" t="str">
        <f t="shared" si="10"/>
        <v/>
      </c>
      <c r="K62" s="487" t="str">
        <f t="shared" si="10"/>
        <v/>
      </c>
      <c r="L62" s="487" t="e">
        <f t="shared" si="13"/>
        <v>#N/A</v>
      </c>
    </row>
    <row r="63" spans="1:14" ht="15" customHeight="1" x14ac:dyDescent="0.2">
      <c r="A63" s="489" t="s">
        <v>469</v>
      </c>
      <c r="B63" s="486">
        <v>30144</v>
      </c>
      <c r="C63" s="486">
        <v>5825</v>
      </c>
      <c r="D63" s="486">
        <v>3342</v>
      </c>
      <c r="E63" s="487">
        <f t="shared" si="11"/>
        <v>107.89605555157848</v>
      </c>
      <c r="F63" s="487">
        <f t="shared" si="11"/>
        <v>94.286176756231782</v>
      </c>
      <c r="G63" s="487">
        <f t="shared" si="11"/>
        <v>109.93421052631578</v>
      </c>
      <c r="H63" s="488" t="str">
        <f t="shared" si="14"/>
        <v/>
      </c>
      <c r="I63" s="487" t="str">
        <f t="shared" si="12"/>
        <v/>
      </c>
      <c r="J63" s="487" t="str">
        <f t="shared" si="10"/>
        <v/>
      </c>
      <c r="K63" s="487" t="str">
        <f t="shared" si="10"/>
        <v/>
      </c>
      <c r="L63" s="487" t="e">
        <f t="shared" si="13"/>
        <v>#N/A</v>
      </c>
    </row>
    <row r="64" spans="1:14" ht="15" customHeight="1" x14ac:dyDescent="0.2">
      <c r="A64" s="489" t="s">
        <v>470</v>
      </c>
      <c r="B64" s="486">
        <v>30556</v>
      </c>
      <c r="C64" s="486">
        <v>5945</v>
      </c>
      <c r="D64" s="486">
        <v>3456</v>
      </c>
      <c r="E64" s="487">
        <f t="shared" si="11"/>
        <v>109.37074951678719</v>
      </c>
      <c r="F64" s="487">
        <f t="shared" si="11"/>
        <v>96.228552929750734</v>
      </c>
      <c r="G64" s="487">
        <f t="shared" si="11"/>
        <v>113.68421052631578</v>
      </c>
      <c r="H64" s="488" t="str">
        <f t="shared" si="14"/>
        <v/>
      </c>
      <c r="I64" s="487" t="str">
        <f t="shared" si="12"/>
        <v/>
      </c>
      <c r="J64" s="487" t="str">
        <f t="shared" si="10"/>
        <v/>
      </c>
      <c r="K64" s="487" t="str">
        <f t="shared" si="10"/>
        <v/>
      </c>
      <c r="L64" s="487" t="e">
        <f t="shared" si="13"/>
        <v>#N/A</v>
      </c>
    </row>
    <row r="65" spans="1:12" ht="15" customHeight="1" x14ac:dyDescent="0.2">
      <c r="A65" s="489">
        <v>42979</v>
      </c>
      <c r="B65" s="486">
        <v>31212</v>
      </c>
      <c r="C65" s="486">
        <v>5928</v>
      </c>
      <c r="D65" s="486">
        <v>3527</v>
      </c>
      <c r="E65" s="487">
        <f t="shared" si="11"/>
        <v>111.7188059274107</v>
      </c>
      <c r="F65" s="487">
        <f t="shared" si="11"/>
        <v>95.953382971835538</v>
      </c>
      <c r="G65" s="487">
        <f t="shared" si="11"/>
        <v>116.01973684210527</v>
      </c>
      <c r="H65" s="488">
        <f t="shared" si="14"/>
        <v>42979</v>
      </c>
      <c r="I65" s="487">
        <f t="shared" si="12"/>
        <v>111.7188059274107</v>
      </c>
      <c r="J65" s="487">
        <f t="shared" si="10"/>
        <v>95.953382971835538</v>
      </c>
      <c r="K65" s="487">
        <f t="shared" si="10"/>
        <v>116.01973684210527</v>
      </c>
      <c r="L65" s="487" t="e">
        <f t="shared" si="13"/>
        <v>#N/A</v>
      </c>
    </row>
    <row r="66" spans="1:12" ht="15" customHeight="1" x14ac:dyDescent="0.2">
      <c r="A66" s="489" t="s">
        <v>471</v>
      </c>
      <c r="B66" s="486">
        <v>30772</v>
      </c>
      <c r="C66" s="486">
        <v>5767</v>
      </c>
      <c r="D66" s="486">
        <v>3422</v>
      </c>
      <c r="E66" s="487">
        <f t="shared" si="11"/>
        <v>110.14389004223636</v>
      </c>
      <c r="F66" s="487">
        <f t="shared" si="11"/>
        <v>93.347361605697628</v>
      </c>
      <c r="G66" s="487">
        <f t="shared" si="11"/>
        <v>112.56578947368421</v>
      </c>
      <c r="H66" s="488" t="str">
        <f t="shared" si="14"/>
        <v/>
      </c>
      <c r="I66" s="487" t="str">
        <f t="shared" si="12"/>
        <v/>
      </c>
      <c r="J66" s="487" t="str">
        <f t="shared" si="10"/>
        <v/>
      </c>
      <c r="K66" s="487" t="str">
        <f t="shared" si="10"/>
        <v/>
      </c>
      <c r="L66" s="487" t="e">
        <f t="shared" si="13"/>
        <v>#N/A</v>
      </c>
    </row>
    <row r="67" spans="1:12" ht="15" customHeight="1" x14ac:dyDescent="0.2">
      <c r="A67" s="489" t="s">
        <v>472</v>
      </c>
      <c r="B67" s="486">
        <v>31100</v>
      </c>
      <c r="C67" s="486">
        <v>5805</v>
      </c>
      <c r="D67" s="486">
        <v>3438</v>
      </c>
      <c r="E67" s="487">
        <f t="shared" si="11"/>
        <v>111.31791824754815</v>
      </c>
      <c r="F67" s="487">
        <f t="shared" si="11"/>
        <v>93.962447393978636</v>
      </c>
      <c r="G67" s="487">
        <f t="shared" si="11"/>
        <v>113.09210526315789</v>
      </c>
      <c r="H67" s="488" t="str">
        <f t="shared" si="14"/>
        <v/>
      </c>
      <c r="I67" s="487" t="str">
        <f t="shared" si="12"/>
        <v/>
      </c>
      <c r="J67" s="487" t="str">
        <f t="shared" si="12"/>
        <v/>
      </c>
      <c r="K67" s="487" t="str">
        <f t="shared" si="12"/>
        <v/>
      </c>
      <c r="L67" s="487" t="e">
        <f t="shared" si="13"/>
        <v>#N/A</v>
      </c>
    </row>
    <row r="68" spans="1:12" ht="15" customHeight="1" x14ac:dyDescent="0.2">
      <c r="A68" s="489" t="s">
        <v>473</v>
      </c>
      <c r="B68" s="486">
        <v>31314</v>
      </c>
      <c r="C68" s="486">
        <v>5971</v>
      </c>
      <c r="D68" s="486">
        <v>3623</v>
      </c>
      <c r="E68" s="487">
        <f t="shared" si="11"/>
        <v>112.08390006442839</v>
      </c>
      <c r="F68" s="487">
        <f t="shared" si="11"/>
        <v>96.649401100679839</v>
      </c>
      <c r="G68" s="487">
        <f t="shared" si="11"/>
        <v>119.17763157894737</v>
      </c>
      <c r="H68" s="488" t="str">
        <f t="shared" si="14"/>
        <v/>
      </c>
      <c r="I68" s="487" t="str">
        <f t="shared" si="12"/>
        <v/>
      </c>
      <c r="J68" s="487" t="str">
        <f t="shared" si="12"/>
        <v/>
      </c>
      <c r="K68" s="487" t="str">
        <f t="shared" si="12"/>
        <v/>
      </c>
      <c r="L68" s="487" t="e">
        <f t="shared" si="13"/>
        <v>#N/A</v>
      </c>
    </row>
    <row r="69" spans="1:12" ht="15" customHeight="1" x14ac:dyDescent="0.2">
      <c r="A69" s="489">
        <v>43344</v>
      </c>
      <c r="B69" s="486">
        <v>31773</v>
      </c>
      <c r="C69" s="486">
        <v>5922</v>
      </c>
      <c r="D69" s="486">
        <v>3647</v>
      </c>
      <c r="E69" s="487">
        <f t="shared" si="11"/>
        <v>113.72682368100794</v>
      </c>
      <c r="F69" s="487">
        <f t="shared" si="11"/>
        <v>95.856264163159594</v>
      </c>
      <c r="G69" s="487">
        <f t="shared" si="11"/>
        <v>119.9671052631579</v>
      </c>
      <c r="H69" s="488">
        <f t="shared" si="14"/>
        <v>43344</v>
      </c>
      <c r="I69" s="487">
        <f t="shared" si="12"/>
        <v>113.72682368100794</v>
      </c>
      <c r="J69" s="487">
        <f t="shared" si="12"/>
        <v>95.856264163159594</v>
      </c>
      <c r="K69" s="487">
        <f t="shared" si="12"/>
        <v>119.9671052631579</v>
      </c>
      <c r="L69" s="487" t="e">
        <f t="shared" si="13"/>
        <v>#N/A</v>
      </c>
    </row>
    <row r="70" spans="1:12" ht="15" customHeight="1" x14ac:dyDescent="0.2">
      <c r="A70" s="489" t="s">
        <v>474</v>
      </c>
      <c r="B70" s="486">
        <v>31238</v>
      </c>
      <c r="C70" s="486">
        <v>5793</v>
      </c>
      <c r="D70" s="486">
        <v>3564</v>
      </c>
      <c r="E70" s="487">
        <f t="shared" si="11"/>
        <v>111.81186913880737</v>
      </c>
      <c r="F70" s="487">
        <f t="shared" si="11"/>
        <v>93.768209776626747</v>
      </c>
      <c r="G70" s="487">
        <f t="shared" si="11"/>
        <v>117.23684210526315</v>
      </c>
      <c r="H70" s="488" t="str">
        <f t="shared" si="14"/>
        <v/>
      </c>
      <c r="I70" s="487" t="str">
        <f t="shared" si="12"/>
        <v/>
      </c>
      <c r="J70" s="487" t="str">
        <f t="shared" si="12"/>
        <v/>
      </c>
      <c r="K70" s="487" t="str">
        <f t="shared" si="12"/>
        <v/>
      </c>
      <c r="L70" s="487" t="e">
        <f t="shared" si="13"/>
        <v>#N/A</v>
      </c>
    </row>
    <row r="71" spans="1:12" ht="15" customHeight="1" x14ac:dyDescent="0.2">
      <c r="A71" s="489" t="s">
        <v>475</v>
      </c>
      <c r="B71" s="486">
        <v>31379</v>
      </c>
      <c r="C71" s="486">
        <v>5854</v>
      </c>
      <c r="D71" s="486">
        <v>3595</v>
      </c>
      <c r="E71" s="490">
        <f t="shared" ref="E71:G75" si="15">IF($A$51=37802,IF(COUNTBLANK(B$51:B$70)&gt;0,#N/A,IF(ISBLANK(B71)=FALSE,B71/B$51*100,#N/A)),IF(COUNTBLANK(B$51:B$75)&gt;0,#N/A,B71/B$51*100))</f>
        <v>112.31655809292003</v>
      </c>
      <c r="F71" s="490">
        <f t="shared" si="15"/>
        <v>94.755584331498866</v>
      </c>
      <c r="G71" s="490">
        <f t="shared" si="15"/>
        <v>118.25657894736842</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31611</v>
      </c>
      <c r="C72" s="486">
        <v>6156</v>
      </c>
      <c r="D72" s="486">
        <v>3711</v>
      </c>
      <c r="E72" s="490">
        <f t="shared" si="15"/>
        <v>113.14696828692104</v>
      </c>
      <c r="F72" s="490">
        <f t="shared" si="15"/>
        <v>99.643897701521539</v>
      </c>
      <c r="G72" s="490">
        <f t="shared" si="15"/>
        <v>122.07236842105263</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32123</v>
      </c>
      <c r="C73" s="486">
        <v>6165</v>
      </c>
      <c r="D73" s="486">
        <v>3844</v>
      </c>
      <c r="E73" s="490">
        <f t="shared" si="15"/>
        <v>114.97959768057842</v>
      </c>
      <c r="F73" s="490">
        <f t="shared" si="15"/>
        <v>99.789575914535448</v>
      </c>
      <c r="G73" s="490">
        <f t="shared" si="15"/>
        <v>126.44736842105264</v>
      </c>
      <c r="H73" s="491">
        <f>IF(A$51=37802,IF(ISERROR(L73)=TRUE,IF(ISBLANK(A73)=FALSE,IF(MONTH(A73)=MONTH(MAX(A$51:A$75)),A73,""),""),""),IF(ISERROR(L73)=TRUE,IF(MONTH(A73)=MONTH(MAX(A$51:A$75)),A73,""),""))</f>
        <v>43709</v>
      </c>
      <c r="I73" s="487">
        <f t="shared" si="12"/>
        <v>114.97959768057842</v>
      </c>
      <c r="J73" s="487">
        <f t="shared" si="12"/>
        <v>99.789575914535448</v>
      </c>
      <c r="K73" s="487">
        <f t="shared" si="12"/>
        <v>126.44736842105264</v>
      </c>
      <c r="L73" s="487" t="e">
        <f t="shared" si="13"/>
        <v>#N/A</v>
      </c>
    </row>
    <row r="74" spans="1:12" ht="15" customHeight="1" x14ac:dyDescent="0.2">
      <c r="A74" s="489" t="s">
        <v>477</v>
      </c>
      <c r="B74" s="486">
        <v>31832</v>
      </c>
      <c r="C74" s="486">
        <v>6002</v>
      </c>
      <c r="D74" s="486">
        <v>3703</v>
      </c>
      <c r="E74" s="490">
        <f t="shared" si="15"/>
        <v>113.93800558379267</v>
      </c>
      <c r="F74" s="490">
        <f t="shared" si="15"/>
        <v>97.151181612172223</v>
      </c>
      <c r="G74" s="490">
        <f t="shared" si="15"/>
        <v>121.80921052631579</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31909</v>
      </c>
      <c r="C75" s="492">
        <v>5789</v>
      </c>
      <c r="D75" s="492">
        <v>3533</v>
      </c>
      <c r="E75" s="490">
        <f t="shared" si="15"/>
        <v>114.21361586369818</v>
      </c>
      <c r="F75" s="490">
        <f t="shared" si="15"/>
        <v>93.703463904176104</v>
      </c>
      <c r="G75" s="490">
        <f t="shared" si="15"/>
        <v>116.21710526315789</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114.97959768057842</v>
      </c>
      <c r="J77" s="487">
        <f>IF(J75&lt;&gt;"",J75,IF(J74&lt;&gt;"",J74,IF(J73&lt;&gt;"",J73,IF(J72&lt;&gt;"",J72,IF(J71&lt;&gt;"",J71,IF(J70&lt;&gt;"",J70,""))))))</f>
        <v>99.789575914535448</v>
      </c>
      <c r="K77" s="487">
        <f>IF(K75&lt;&gt;"",K75,IF(K74&lt;&gt;"",K74,IF(K73&lt;&gt;"",K73,IF(K72&lt;&gt;"",K72,IF(K71&lt;&gt;"",K71,IF(K70&lt;&gt;"",K70,""))))))</f>
        <v>126.44736842105264</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+15,0%</v>
      </c>
      <c r="J79" s="487" t="str">
        <f>"GeB - ausschließlich: "&amp;IF(J77&gt;100,"+","")&amp;TEXT(J77-100,"0,0")&amp;"%"</f>
        <v>GeB - ausschließlich: -0,2%</v>
      </c>
      <c r="K79" s="487" t="str">
        <f>"GeB - im Nebenjob: "&amp;IF(K77&gt;100,"+","")&amp;TEXT(K77-100,"0,0")&amp;"%"</f>
        <v>GeB - im Nebenjob: +26,4%</v>
      </c>
    </row>
    <row r="81" spans="9:9" ht="15" customHeight="1" x14ac:dyDescent="0.2">
      <c r="I81" s="487" t="str">
        <f>IF(ISERROR(HLOOKUP(1,I$78:K$79,2,FALSE)),"",HLOOKUP(1,I$78:K$79,2,FALSE))</f>
        <v>GeB - im Nebenjob: +26,4%</v>
      </c>
    </row>
    <row r="82" spans="9:9" ht="15" customHeight="1" x14ac:dyDescent="0.2">
      <c r="I82" s="487" t="str">
        <f>IF(ISERROR(HLOOKUP(2,I$78:K$79,2,FALSE)),"",HLOOKUP(2,I$78:K$79,2,FALSE))</f>
        <v>SvB: +15,0%</v>
      </c>
    </row>
    <row r="83" spans="9:9" ht="15" customHeight="1" x14ac:dyDescent="0.2">
      <c r="I83" s="487" t="str">
        <f>IF(ISERROR(HLOOKUP(3,I$78:K$79,2,FALSE)),"",HLOOKUP(3,I$78:K$79,2,FALSE))</f>
        <v>GeB - ausschließlich: -0,2%</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31909</v>
      </c>
      <c r="E12" s="114">
        <v>31832</v>
      </c>
      <c r="F12" s="114">
        <v>32123</v>
      </c>
      <c r="G12" s="114">
        <v>31611</v>
      </c>
      <c r="H12" s="114">
        <v>31379</v>
      </c>
      <c r="I12" s="115">
        <v>530</v>
      </c>
      <c r="J12" s="116">
        <v>1.6890276936804869</v>
      </c>
      <c r="N12" s="117"/>
    </row>
    <row r="13" spans="1:15" s="110" customFormat="1" ht="13.5" customHeight="1" x14ac:dyDescent="0.2">
      <c r="A13" s="118" t="s">
        <v>105</v>
      </c>
      <c r="B13" s="119" t="s">
        <v>106</v>
      </c>
      <c r="C13" s="113">
        <v>51.524648218370992</v>
      </c>
      <c r="D13" s="114">
        <v>16441</v>
      </c>
      <c r="E13" s="114">
        <v>16361</v>
      </c>
      <c r="F13" s="114">
        <v>16544</v>
      </c>
      <c r="G13" s="114">
        <v>16263</v>
      </c>
      <c r="H13" s="114">
        <v>16058</v>
      </c>
      <c r="I13" s="115">
        <v>383</v>
      </c>
      <c r="J13" s="116">
        <v>2.3851039980072239</v>
      </c>
    </row>
    <row r="14" spans="1:15" s="110" customFormat="1" ht="13.5" customHeight="1" x14ac:dyDescent="0.2">
      <c r="A14" s="120"/>
      <c r="B14" s="119" t="s">
        <v>107</v>
      </c>
      <c r="C14" s="113">
        <v>48.475351781629008</v>
      </c>
      <c r="D14" s="114">
        <v>15468</v>
      </c>
      <c r="E14" s="114">
        <v>15471</v>
      </c>
      <c r="F14" s="114">
        <v>15579</v>
      </c>
      <c r="G14" s="114">
        <v>15348</v>
      </c>
      <c r="H14" s="114">
        <v>15321</v>
      </c>
      <c r="I14" s="115">
        <v>147</v>
      </c>
      <c r="J14" s="116">
        <v>0.95946739768944589</v>
      </c>
    </row>
    <row r="15" spans="1:15" s="110" customFormat="1" ht="13.5" customHeight="1" x14ac:dyDescent="0.2">
      <c r="A15" s="118" t="s">
        <v>105</v>
      </c>
      <c r="B15" s="121" t="s">
        <v>108</v>
      </c>
      <c r="C15" s="113">
        <v>9.6023065592779471</v>
      </c>
      <c r="D15" s="114">
        <v>3064</v>
      </c>
      <c r="E15" s="114">
        <v>3153</v>
      </c>
      <c r="F15" s="114">
        <v>3301</v>
      </c>
      <c r="G15" s="114">
        <v>3026</v>
      </c>
      <c r="H15" s="114">
        <v>3099</v>
      </c>
      <c r="I15" s="115">
        <v>-35</v>
      </c>
      <c r="J15" s="116">
        <v>-1.1293965795417877</v>
      </c>
    </row>
    <row r="16" spans="1:15" s="110" customFormat="1" ht="13.5" customHeight="1" x14ac:dyDescent="0.2">
      <c r="A16" s="118"/>
      <c r="B16" s="121" t="s">
        <v>109</v>
      </c>
      <c r="C16" s="113">
        <v>67.219279827008052</v>
      </c>
      <c r="D16" s="114">
        <v>21449</v>
      </c>
      <c r="E16" s="114">
        <v>21432</v>
      </c>
      <c r="F16" s="114">
        <v>21625</v>
      </c>
      <c r="G16" s="114">
        <v>21529</v>
      </c>
      <c r="H16" s="114">
        <v>21385</v>
      </c>
      <c r="I16" s="115">
        <v>64</v>
      </c>
      <c r="J16" s="116">
        <v>0.29927519289221416</v>
      </c>
    </row>
    <row r="17" spans="1:10" s="110" customFormat="1" ht="13.5" customHeight="1" x14ac:dyDescent="0.2">
      <c r="A17" s="118"/>
      <c r="B17" s="121" t="s">
        <v>110</v>
      </c>
      <c r="C17" s="113">
        <v>21.95932182142969</v>
      </c>
      <c r="D17" s="114">
        <v>7007</v>
      </c>
      <c r="E17" s="114">
        <v>6871</v>
      </c>
      <c r="F17" s="114">
        <v>6828</v>
      </c>
      <c r="G17" s="114">
        <v>6698</v>
      </c>
      <c r="H17" s="114">
        <v>6556</v>
      </c>
      <c r="I17" s="115">
        <v>451</v>
      </c>
      <c r="J17" s="116">
        <v>6.8791946308724832</v>
      </c>
    </row>
    <row r="18" spans="1:10" s="110" customFormat="1" ht="13.5" customHeight="1" x14ac:dyDescent="0.2">
      <c r="A18" s="120"/>
      <c r="B18" s="121" t="s">
        <v>111</v>
      </c>
      <c r="C18" s="113">
        <v>1.2190917922843085</v>
      </c>
      <c r="D18" s="114">
        <v>389</v>
      </c>
      <c r="E18" s="114">
        <v>376</v>
      </c>
      <c r="F18" s="114">
        <v>369</v>
      </c>
      <c r="G18" s="114">
        <v>358</v>
      </c>
      <c r="H18" s="114">
        <v>339</v>
      </c>
      <c r="I18" s="115">
        <v>50</v>
      </c>
      <c r="J18" s="116">
        <v>14.749262536873156</v>
      </c>
    </row>
    <row r="19" spans="1:10" s="110" customFormat="1" ht="13.5" customHeight="1" x14ac:dyDescent="0.2">
      <c r="A19" s="120"/>
      <c r="B19" s="121" t="s">
        <v>112</v>
      </c>
      <c r="C19" s="113">
        <v>0.3509981509918832</v>
      </c>
      <c r="D19" s="114">
        <v>112</v>
      </c>
      <c r="E19" s="114">
        <v>115</v>
      </c>
      <c r="F19" s="114">
        <v>108</v>
      </c>
      <c r="G19" s="114">
        <v>100</v>
      </c>
      <c r="H19" s="114">
        <v>80</v>
      </c>
      <c r="I19" s="115">
        <v>32</v>
      </c>
      <c r="J19" s="116">
        <v>40</v>
      </c>
    </row>
    <row r="20" spans="1:10" s="110" customFormat="1" ht="13.5" customHeight="1" x14ac:dyDescent="0.2">
      <c r="A20" s="118" t="s">
        <v>113</v>
      </c>
      <c r="B20" s="122" t="s">
        <v>114</v>
      </c>
      <c r="C20" s="113">
        <v>68.353755993606825</v>
      </c>
      <c r="D20" s="114">
        <v>21811</v>
      </c>
      <c r="E20" s="114">
        <v>21799</v>
      </c>
      <c r="F20" s="114">
        <v>22051</v>
      </c>
      <c r="G20" s="114">
        <v>21709</v>
      </c>
      <c r="H20" s="114">
        <v>21559</v>
      </c>
      <c r="I20" s="115">
        <v>252</v>
      </c>
      <c r="J20" s="116">
        <v>1.1688853842942624</v>
      </c>
    </row>
    <row r="21" spans="1:10" s="110" customFormat="1" ht="13.5" customHeight="1" x14ac:dyDescent="0.2">
      <c r="A21" s="120"/>
      <c r="B21" s="122" t="s">
        <v>115</v>
      </c>
      <c r="C21" s="113">
        <v>31.646244006393182</v>
      </c>
      <c r="D21" s="114">
        <v>10098</v>
      </c>
      <c r="E21" s="114">
        <v>10033</v>
      </c>
      <c r="F21" s="114">
        <v>10072</v>
      </c>
      <c r="G21" s="114">
        <v>9902</v>
      </c>
      <c r="H21" s="114">
        <v>9820</v>
      </c>
      <c r="I21" s="115">
        <v>278</v>
      </c>
      <c r="J21" s="116">
        <v>2.8309572301425661</v>
      </c>
    </row>
    <row r="22" spans="1:10" s="110" customFormat="1" ht="13.5" customHeight="1" x14ac:dyDescent="0.2">
      <c r="A22" s="118" t="s">
        <v>113</v>
      </c>
      <c r="B22" s="122" t="s">
        <v>116</v>
      </c>
      <c r="C22" s="113">
        <v>86.39882164906453</v>
      </c>
      <c r="D22" s="114">
        <v>27569</v>
      </c>
      <c r="E22" s="114">
        <v>27618</v>
      </c>
      <c r="F22" s="114">
        <v>27559</v>
      </c>
      <c r="G22" s="114">
        <v>27218</v>
      </c>
      <c r="H22" s="114">
        <v>27225</v>
      </c>
      <c r="I22" s="115">
        <v>344</v>
      </c>
      <c r="J22" s="116">
        <v>1.263544536271809</v>
      </c>
    </row>
    <row r="23" spans="1:10" s="110" customFormat="1" ht="13.5" customHeight="1" x14ac:dyDescent="0.2">
      <c r="A23" s="123"/>
      <c r="B23" s="124" t="s">
        <v>117</v>
      </c>
      <c r="C23" s="125">
        <v>13.576107054436052</v>
      </c>
      <c r="D23" s="114">
        <v>4332</v>
      </c>
      <c r="E23" s="114">
        <v>4206</v>
      </c>
      <c r="F23" s="114">
        <v>4558</v>
      </c>
      <c r="G23" s="114">
        <v>4390</v>
      </c>
      <c r="H23" s="114">
        <v>4152</v>
      </c>
      <c r="I23" s="115">
        <v>180</v>
      </c>
      <c r="J23" s="116">
        <v>4.3352601156069364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9322</v>
      </c>
      <c r="E26" s="114">
        <v>9705</v>
      </c>
      <c r="F26" s="114">
        <v>10009</v>
      </c>
      <c r="G26" s="114">
        <v>9867</v>
      </c>
      <c r="H26" s="140">
        <v>9449</v>
      </c>
      <c r="I26" s="115">
        <v>-127</v>
      </c>
      <c r="J26" s="116">
        <v>-1.3440575722298655</v>
      </c>
    </row>
    <row r="27" spans="1:10" s="110" customFormat="1" ht="13.5" customHeight="1" x14ac:dyDescent="0.2">
      <c r="A27" s="118" t="s">
        <v>105</v>
      </c>
      <c r="B27" s="119" t="s">
        <v>106</v>
      </c>
      <c r="C27" s="113">
        <v>38.532503754559109</v>
      </c>
      <c r="D27" s="115">
        <v>3592</v>
      </c>
      <c r="E27" s="114">
        <v>3645</v>
      </c>
      <c r="F27" s="114">
        <v>3717</v>
      </c>
      <c r="G27" s="114">
        <v>3659</v>
      </c>
      <c r="H27" s="140">
        <v>3482</v>
      </c>
      <c r="I27" s="115">
        <v>110</v>
      </c>
      <c r="J27" s="116">
        <v>3.1591039632395175</v>
      </c>
    </row>
    <row r="28" spans="1:10" s="110" customFormat="1" ht="13.5" customHeight="1" x14ac:dyDescent="0.2">
      <c r="A28" s="120"/>
      <c r="B28" s="119" t="s">
        <v>107</v>
      </c>
      <c r="C28" s="113">
        <v>61.467496245440891</v>
      </c>
      <c r="D28" s="115">
        <v>5730</v>
      </c>
      <c r="E28" s="114">
        <v>6060</v>
      </c>
      <c r="F28" s="114">
        <v>6292</v>
      </c>
      <c r="G28" s="114">
        <v>6208</v>
      </c>
      <c r="H28" s="140">
        <v>5967</v>
      </c>
      <c r="I28" s="115">
        <v>-237</v>
      </c>
      <c r="J28" s="116">
        <v>-3.9718451483157367</v>
      </c>
    </row>
    <row r="29" spans="1:10" s="110" customFormat="1" ht="13.5" customHeight="1" x14ac:dyDescent="0.2">
      <c r="A29" s="118" t="s">
        <v>105</v>
      </c>
      <c r="B29" s="121" t="s">
        <v>108</v>
      </c>
      <c r="C29" s="113">
        <v>14.932417936065223</v>
      </c>
      <c r="D29" s="115">
        <v>1392</v>
      </c>
      <c r="E29" s="114">
        <v>1516</v>
      </c>
      <c r="F29" s="114">
        <v>1601</v>
      </c>
      <c r="G29" s="114">
        <v>1619</v>
      </c>
      <c r="H29" s="140">
        <v>1428</v>
      </c>
      <c r="I29" s="115">
        <v>-36</v>
      </c>
      <c r="J29" s="116">
        <v>-2.5210084033613445</v>
      </c>
    </row>
    <row r="30" spans="1:10" s="110" customFormat="1" ht="13.5" customHeight="1" x14ac:dyDescent="0.2">
      <c r="A30" s="118"/>
      <c r="B30" s="121" t="s">
        <v>109</v>
      </c>
      <c r="C30" s="113">
        <v>45.805621111349495</v>
      </c>
      <c r="D30" s="115">
        <v>4270</v>
      </c>
      <c r="E30" s="114">
        <v>4495</v>
      </c>
      <c r="F30" s="114">
        <v>4625</v>
      </c>
      <c r="G30" s="114">
        <v>4544</v>
      </c>
      <c r="H30" s="140">
        <v>4422</v>
      </c>
      <c r="I30" s="115">
        <v>-152</v>
      </c>
      <c r="J30" s="116">
        <v>-3.4373586612392582</v>
      </c>
    </row>
    <row r="31" spans="1:10" s="110" customFormat="1" ht="13.5" customHeight="1" x14ac:dyDescent="0.2">
      <c r="A31" s="118"/>
      <c r="B31" s="121" t="s">
        <v>110</v>
      </c>
      <c r="C31" s="113">
        <v>20.124436816133876</v>
      </c>
      <c r="D31" s="115">
        <v>1876</v>
      </c>
      <c r="E31" s="114">
        <v>1895</v>
      </c>
      <c r="F31" s="114">
        <v>1949</v>
      </c>
      <c r="G31" s="114">
        <v>1892</v>
      </c>
      <c r="H31" s="140">
        <v>1827</v>
      </c>
      <c r="I31" s="115">
        <v>49</v>
      </c>
      <c r="J31" s="116">
        <v>2.6819923371647509</v>
      </c>
    </row>
    <row r="32" spans="1:10" s="110" customFormat="1" ht="13.5" customHeight="1" x14ac:dyDescent="0.2">
      <c r="A32" s="120"/>
      <c r="B32" s="121" t="s">
        <v>111</v>
      </c>
      <c r="C32" s="113">
        <v>19.137524136451404</v>
      </c>
      <c r="D32" s="115">
        <v>1784</v>
      </c>
      <c r="E32" s="114">
        <v>1799</v>
      </c>
      <c r="F32" s="114">
        <v>1834</v>
      </c>
      <c r="G32" s="114">
        <v>1812</v>
      </c>
      <c r="H32" s="140">
        <v>1772</v>
      </c>
      <c r="I32" s="115">
        <v>12</v>
      </c>
      <c r="J32" s="116">
        <v>0.67720090293453727</v>
      </c>
    </row>
    <row r="33" spans="1:10" s="110" customFormat="1" ht="13.5" customHeight="1" x14ac:dyDescent="0.2">
      <c r="A33" s="120"/>
      <c r="B33" s="121" t="s">
        <v>112</v>
      </c>
      <c r="C33" s="113">
        <v>1.6734606307659301</v>
      </c>
      <c r="D33" s="115">
        <v>156</v>
      </c>
      <c r="E33" s="114">
        <v>151</v>
      </c>
      <c r="F33" s="114">
        <v>170</v>
      </c>
      <c r="G33" s="114">
        <v>167</v>
      </c>
      <c r="H33" s="140">
        <v>163</v>
      </c>
      <c r="I33" s="115">
        <v>-7</v>
      </c>
      <c r="J33" s="116">
        <v>-4.294478527607362</v>
      </c>
    </row>
    <row r="34" spans="1:10" s="110" customFormat="1" ht="13.5" customHeight="1" x14ac:dyDescent="0.2">
      <c r="A34" s="118" t="s">
        <v>113</v>
      </c>
      <c r="B34" s="122" t="s">
        <v>116</v>
      </c>
      <c r="C34" s="113">
        <v>90.066509332761214</v>
      </c>
      <c r="D34" s="115">
        <v>8396</v>
      </c>
      <c r="E34" s="114">
        <v>8734</v>
      </c>
      <c r="F34" s="114">
        <v>9007</v>
      </c>
      <c r="G34" s="114">
        <v>8943</v>
      </c>
      <c r="H34" s="140">
        <v>8582</v>
      </c>
      <c r="I34" s="115">
        <v>-186</v>
      </c>
      <c r="J34" s="116">
        <v>-2.1673269634117922</v>
      </c>
    </row>
    <row r="35" spans="1:10" s="110" customFormat="1" ht="13.5" customHeight="1" x14ac:dyDescent="0.2">
      <c r="A35" s="118"/>
      <c r="B35" s="119" t="s">
        <v>117</v>
      </c>
      <c r="C35" s="113">
        <v>9.718944432525209</v>
      </c>
      <c r="D35" s="115">
        <v>906</v>
      </c>
      <c r="E35" s="114">
        <v>947</v>
      </c>
      <c r="F35" s="114">
        <v>980</v>
      </c>
      <c r="G35" s="114">
        <v>903</v>
      </c>
      <c r="H35" s="140">
        <v>848</v>
      </c>
      <c r="I35" s="115">
        <v>58</v>
      </c>
      <c r="J35" s="116">
        <v>6.8396226415094343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5789</v>
      </c>
      <c r="E37" s="114">
        <v>6002</v>
      </c>
      <c r="F37" s="114">
        <v>6165</v>
      </c>
      <c r="G37" s="114">
        <v>6156</v>
      </c>
      <c r="H37" s="140">
        <v>5854</v>
      </c>
      <c r="I37" s="115">
        <v>-65</v>
      </c>
      <c r="J37" s="116">
        <v>-1.1103518961393919</v>
      </c>
    </row>
    <row r="38" spans="1:10" s="110" customFormat="1" ht="13.5" customHeight="1" x14ac:dyDescent="0.2">
      <c r="A38" s="118" t="s">
        <v>105</v>
      </c>
      <c r="B38" s="119" t="s">
        <v>106</v>
      </c>
      <c r="C38" s="113">
        <v>36.292969424771115</v>
      </c>
      <c r="D38" s="115">
        <v>2101</v>
      </c>
      <c r="E38" s="114">
        <v>2122</v>
      </c>
      <c r="F38" s="114">
        <v>2148</v>
      </c>
      <c r="G38" s="114">
        <v>2144</v>
      </c>
      <c r="H38" s="140">
        <v>2043</v>
      </c>
      <c r="I38" s="115">
        <v>58</v>
      </c>
      <c r="J38" s="116">
        <v>2.8389623103279491</v>
      </c>
    </row>
    <row r="39" spans="1:10" s="110" customFormat="1" ht="13.5" customHeight="1" x14ac:dyDescent="0.2">
      <c r="A39" s="120"/>
      <c r="B39" s="119" t="s">
        <v>107</v>
      </c>
      <c r="C39" s="113">
        <v>63.707030575228885</v>
      </c>
      <c r="D39" s="115">
        <v>3688</v>
      </c>
      <c r="E39" s="114">
        <v>3880</v>
      </c>
      <c r="F39" s="114">
        <v>4017</v>
      </c>
      <c r="G39" s="114">
        <v>4012</v>
      </c>
      <c r="H39" s="140">
        <v>3811</v>
      </c>
      <c r="I39" s="115">
        <v>-123</v>
      </c>
      <c r="J39" s="116">
        <v>-3.2274993440041984</v>
      </c>
    </row>
    <row r="40" spans="1:10" s="110" customFormat="1" ht="13.5" customHeight="1" x14ac:dyDescent="0.2">
      <c r="A40" s="118" t="s">
        <v>105</v>
      </c>
      <c r="B40" s="121" t="s">
        <v>108</v>
      </c>
      <c r="C40" s="113">
        <v>18.189670063914321</v>
      </c>
      <c r="D40" s="115">
        <v>1053</v>
      </c>
      <c r="E40" s="114">
        <v>1124</v>
      </c>
      <c r="F40" s="114">
        <v>1180</v>
      </c>
      <c r="G40" s="114">
        <v>1242</v>
      </c>
      <c r="H40" s="140">
        <v>1067</v>
      </c>
      <c r="I40" s="115">
        <v>-14</v>
      </c>
      <c r="J40" s="116">
        <v>-1.3120899718837864</v>
      </c>
    </row>
    <row r="41" spans="1:10" s="110" customFormat="1" ht="13.5" customHeight="1" x14ac:dyDescent="0.2">
      <c r="A41" s="118"/>
      <c r="B41" s="121" t="s">
        <v>109</v>
      </c>
      <c r="C41" s="113">
        <v>31.024356538262222</v>
      </c>
      <c r="D41" s="115">
        <v>1796</v>
      </c>
      <c r="E41" s="114">
        <v>1907</v>
      </c>
      <c r="F41" s="114">
        <v>1945</v>
      </c>
      <c r="G41" s="114">
        <v>1915</v>
      </c>
      <c r="H41" s="140">
        <v>1869</v>
      </c>
      <c r="I41" s="115">
        <v>-73</v>
      </c>
      <c r="J41" s="116">
        <v>-3.9058319957196361</v>
      </c>
    </row>
    <row r="42" spans="1:10" s="110" customFormat="1" ht="13.5" customHeight="1" x14ac:dyDescent="0.2">
      <c r="A42" s="118"/>
      <c r="B42" s="121" t="s">
        <v>110</v>
      </c>
      <c r="C42" s="113">
        <v>20.41803420279841</v>
      </c>
      <c r="D42" s="115">
        <v>1182</v>
      </c>
      <c r="E42" s="114">
        <v>1198</v>
      </c>
      <c r="F42" s="114">
        <v>1237</v>
      </c>
      <c r="G42" s="114">
        <v>1219</v>
      </c>
      <c r="H42" s="140">
        <v>1175</v>
      </c>
      <c r="I42" s="115">
        <v>7</v>
      </c>
      <c r="J42" s="116">
        <v>0.5957446808510638</v>
      </c>
    </row>
    <row r="43" spans="1:10" s="110" customFormat="1" ht="13.5" customHeight="1" x14ac:dyDescent="0.2">
      <c r="A43" s="120"/>
      <c r="B43" s="121" t="s">
        <v>111</v>
      </c>
      <c r="C43" s="113">
        <v>30.367939195025048</v>
      </c>
      <c r="D43" s="115">
        <v>1758</v>
      </c>
      <c r="E43" s="114">
        <v>1773</v>
      </c>
      <c r="F43" s="114">
        <v>1803</v>
      </c>
      <c r="G43" s="114">
        <v>1780</v>
      </c>
      <c r="H43" s="140">
        <v>1743</v>
      </c>
      <c r="I43" s="115">
        <v>15</v>
      </c>
      <c r="J43" s="116">
        <v>0.86058519793459554</v>
      </c>
    </row>
    <row r="44" spans="1:10" s="110" customFormat="1" ht="13.5" customHeight="1" x14ac:dyDescent="0.2">
      <c r="A44" s="120"/>
      <c r="B44" s="121" t="s">
        <v>112</v>
      </c>
      <c r="C44" s="113">
        <v>2.5565728105026775</v>
      </c>
      <c r="D44" s="115">
        <v>148</v>
      </c>
      <c r="E44" s="114">
        <v>143</v>
      </c>
      <c r="F44" s="114">
        <v>160</v>
      </c>
      <c r="G44" s="114">
        <v>157</v>
      </c>
      <c r="H44" s="140">
        <v>157</v>
      </c>
      <c r="I44" s="115">
        <v>-9</v>
      </c>
      <c r="J44" s="116">
        <v>-5.7324840764331206</v>
      </c>
    </row>
    <row r="45" spans="1:10" s="110" customFormat="1" ht="13.5" customHeight="1" x14ac:dyDescent="0.2">
      <c r="A45" s="118" t="s">
        <v>113</v>
      </c>
      <c r="B45" s="122" t="s">
        <v>116</v>
      </c>
      <c r="C45" s="113">
        <v>89.998272585938849</v>
      </c>
      <c r="D45" s="115">
        <v>5210</v>
      </c>
      <c r="E45" s="114">
        <v>5395</v>
      </c>
      <c r="F45" s="114">
        <v>5550</v>
      </c>
      <c r="G45" s="114">
        <v>5574</v>
      </c>
      <c r="H45" s="140">
        <v>5315</v>
      </c>
      <c r="I45" s="115">
        <v>-105</v>
      </c>
      <c r="J45" s="116">
        <v>-1.9755409219190969</v>
      </c>
    </row>
    <row r="46" spans="1:10" s="110" customFormat="1" ht="13.5" customHeight="1" x14ac:dyDescent="0.2">
      <c r="A46" s="118"/>
      <c r="B46" s="119" t="s">
        <v>117</v>
      </c>
      <c r="C46" s="113">
        <v>9.6562446018310588</v>
      </c>
      <c r="D46" s="115">
        <v>559</v>
      </c>
      <c r="E46" s="114">
        <v>583</v>
      </c>
      <c r="F46" s="114">
        <v>593</v>
      </c>
      <c r="G46" s="114">
        <v>561</v>
      </c>
      <c r="H46" s="140">
        <v>520</v>
      </c>
      <c r="I46" s="115">
        <v>39</v>
      </c>
      <c r="J46" s="116">
        <v>7.5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3533</v>
      </c>
      <c r="E48" s="114">
        <v>3703</v>
      </c>
      <c r="F48" s="114">
        <v>3844</v>
      </c>
      <c r="G48" s="114">
        <v>3711</v>
      </c>
      <c r="H48" s="140">
        <v>3595</v>
      </c>
      <c r="I48" s="115">
        <v>-62</v>
      </c>
      <c r="J48" s="116">
        <v>-1.7246175243393602</v>
      </c>
    </row>
    <row r="49" spans="1:12" s="110" customFormat="1" ht="13.5" customHeight="1" x14ac:dyDescent="0.2">
      <c r="A49" s="118" t="s">
        <v>105</v>
      </c>
      <c r="B49" s="119" t="s">
        <v>106</v>
      </c>
      <c r="C49" s="113">
        <v>42.202094537220489</v>
      </c>
      <c r="D49" s="115">
        <v>1491</v>
      </c>
      <c r="E49" s="114">
        <v>1523</v>
      </c>
      <c r="F49" s="114">
        <v>1569</v>
      </c>
      <c r="G49" s="114">
        <v>1515</v>
      </c>
      <c r="H49" s="140">
        <v>1439</v>
      </c>
      <c r="I49" s="115">
        <v>52</v>
      </c>
      <c r="J49" s="116">
        <v>3.6136205698401667</v>
      </c>
    </row>
    <row r="50" spans="1:12" s="110" customFormat="1" ht="13.5" customHeight="1" x14ac:dyDescent="0.2">
      <c r="A50" s="120"/>
      <c r="B50" s="119" t="s">
        <v>107</v>
      </c>
      <c r="C50" s="113">
        <v>57.797905462779511</v>
      </c>
      <c r="D50" s="115">
        <v>2042</v>
      </c>
      <c r="E50" s="114">
        <v>2180</v>
      </c>
      <c r="F50" s="114">
        <v>2275</v>
      </c>
      <c r="G50" s="114">
        <v>2196</v>
      </c>
      <c r="H50" s="140">
        <v>2156</v>
      </c>
      <c r="I50" s="115">
        <v>-114</v>
      </c>
      <c r="J50" s="116">
        <v>-5.287569573283859</v>
      </c>
    </row>
    <row r="51" spans="1:12" s="110" customFormat="1" ht="13.5" customHeight="1" x14ac:dyDescent="0.2">
      <c r="A51" s="118" t="s">
        <v>105</v>
      </c>
      <c r="B51" s="121" t="s">
        <v>108</v>
      </c>
      <c r="C51" s="113">
        <v>9.5952448344183416</v>
      </c>
      <c r="D51" s="115">
        <v>339</v>
      </c>
      <c r="E51" s="114">
        <v>392</v>
      </c>
      <c r="F51" s="114">
        <v>421</v>
      </c>
      <c r="G51" s="114">
        <v>377</v>
      </c>
      <c r="H51" s="140">
        <v>361</v>
      </c>
      <c r="I51" s="115">
        <v>-22</v>
      </c>
      <c r="J51" s="116">
        <v>-6.094182825484765</v>
      </c>
    </row>
    <row r="52" spans="1:12" s="110" customFormat="1" ht="13.5" customHeight="1" x14ac:dyDescent="0.2">
      <c r="A52" s="118"/>
      <c r="B52" s="121" t="s">
        <v>109</v>
      </c>
      <c r="C52" s="113">
        <v>70.025474101330317</v>
      </c>
      <c r="D52" s="115">
        <v>2474</v>
      </c>
      <c r="E52" s="114">
        <v>2588</v>
      </c>
      <c r="F52" s="114">
        <v>2680</v>
      </c>
      <c r="G52" s="114">
        <v>2629</v>
      </c>
      <c r="H52" s="140">
        <v>2553</v>
      </c>
      <c r="I52" s="115">
        <v>-79</v>
      </c>
      <c r="J52" s="116">
        <v>-3.0943987465726597</v>
      </c>
    </row>
    <row r="53" spans="1:12" s="110" customFormat="1" ht="13.5" customHeight="1" x14ac:dyDescent="0.2">
      <c r="A53" s="118"/>
      <c r="B53" s="121" t="s">
        <v>110</v>
      </c>
      <c r="C53" s="113">
        <v>19.643362581375602</v>
      </c>
      <c r="D53" s="115">
        <v>694</v>
      </c>
      <c r="E53" s="114">
        <v>697</v>
      </c>
      <c r="F53" s="114">
        <v>712</v>
      </c>
      <c r="G53" s="114">
        <v>673</v>
      </c>
      <c r="H53" s="140">
        <v>652</v>
      </c>
      <c r="I53" s="115">
        <v>42</v>
      </c>
      <c r="J53" s="116">
        <v>6.4417177914110431</v>
      </c>
    </row>
    <row r="54" spans="1:12" s="110" customFormat="1" ht="13.5" customHeight="1" x14ac:dyDescent="0.2">
      <c r="A54" s="120"/>
      <c r="B54" s="121" t="s">
        <v>111</v>
      </c>
      <c r="C54" s="113">
        <v>0.73591848287574302</v>
      </c>
      <c r="D54" s="115">
        <v>26</v>
      </c>
      <c r="E54" s="114">
        <v>26</v>
      </c>
      <c r="F54" s="114">
        <v>31</v>
      </c>
      <c r="G54" s="114">
        <v>32</v>
      </c>
      <c r="H54" s="140">
        <v>29</v>
      </c>
      <c r="I54" s="115">
        <v>-3</v>
      </c>
      <c r="J54" s="116">
        <v>-10.344827586206897</v>
      </c>
    </row>
    <row r="55" spans="1:12" s="110" customFormat="1" ht="13.5" customHeight="1" x14ac:dyDescent="0.2">
      <c r="A55" s="120"/>
      <c r="B55" s="121" t="s">
        <v>112</v>
      </c>
      <c r="C55" s="113">
        <v>0.22643645626945938</v>
      </c>
      <c r="D55" s="115">
        <v>8</v>
      </c>
      <c r="E55" s="114">
        <v>8</v>
      </c>
      <c r="F55" s="114">
        <v>10</v>
      </c>
      <c r="G55" s="114">
        <v>10</v>
      </c>
      <c r="H55" s="140">
        <v>6</v>
      </c>
      <c r="I55" s="115">
        <v>2</v>
      </c>
      <c r="J55" s="116">
        <v>33.333333333333336</v>
      </c>
    </row>
    <row r="56" spans="1:12" s="110" customFormat="1" ht="13.5" customHeight="1" x14ac:dyDescent="0.2">
      <c r="A56" s="118" t="s">
        <v>113</v>
      </c>
      <c r="B56" s="122" t="s">
        <v>116</v>
      </c>
      <c r="C56" s="113">
        <v>90.178318709312194</v>
      </c>
      <c r="D56" s="115">
        <v>3186</v>
      </c>
      <c r="E56" s="114">
        <v>3339</v>
      </c>
      <c r="F56" s="114">
        <v>3457</v>
      </c>
      <c r="G56" s="114">
        <v>3369</v>
      </c>
      <c r="H56" s="140">
        <v>3267</v>
      </c>
      <c r="I56" s="115">
        <v>-81</v>
      </c>
      <c r="J56" s="116">
        <v>-2.4793388429752068</v>
      </c>
    </row>
    <row r="57" spans="1:12" s="110" customFormat="1" ht="13.5" customHeight="1" x14ac:dyDescent="0.2">
      <c r="A57" s="142"/>
      <c r="B57" s="124" t="s">
        <v>117</v>
      </c>
      <c r="C57" s="125">
        <v>9.8216812906878008</v>
      </c>
      <c r="D57" s="143">
        <v>347</v>
      </c>
      <c r="E57" s="144">
        <v>364</v>
      </c>
      <c r="F57" s="144">
        <v>387</v>
      </c>
      <c r="G57" s="144">
        <v>342</v>
      </c>
      <c r="H57" s="145">
        <v>328</v>
      </c>
      <c r="I57" s="143">
        <v>19</v>
      </c>
      <c r="J57" s="146">
        <v>5.7926829268292686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31909</v>
      </c>
      <c r="E12" s="236">
        <v>31832</v>
      </c>
      <c r="F12" s="114">
        <v>32123</v>
      </c>
      <c r="G12" s="114">
        <v>31611</v>
      </c>
      <c r="H12" s="140">
        <v>31379</v>
      </c>
      <c r="I12" s="115">
        <v>530</v>
      </c>
      <c r="J12" s="116">
        <v>1.6890276936804869</v>
      </c>
    </row>
    <row r="13" spans="1:15" s="110" customFormat="1" ht="12" customHeight="1" x14ac:dyDescent="0.2">
      <c r="A13" s="118" t="s">
        <v>105</v>
      </c>
      <c r="B13" s="119" t="s">
        <v>106</v>
      </c>
      <c r="C13" s="113">
        <v>51.524648218370992</v>
      </c>
      <c r="D13" s="115">
        <v>16441</v>
      </c>
      <c r="E13" s="114">
        <v>16361</v>
      </c>
      <c r="F13" s="114">
        <v>16544</v>
      </c>
      <c r="G13" s="114">
        <v>16263</v>
      </c>
      <c r="H13" s="140">
        <v>16058</v>
      </c>
      <c r="I13" s="115">
        <v>383</v>
      </c>
      <c r="J13" s="116">
        <v>2.3851039980072239</v>
      </c>
    </row>
    <row r="14" spans="1:15" s="110" customFormat="1" ht="12" customHeight="1" x14ac:dyDescent="0.2">
      <c r="A14" s="118"/>
      <c r="B14" s="119" t="s">
        <v>107</v>
      </c>
      <c r="C14" s="113">
        <v>48.475351781629008</v>
      </c>
      <c r="D14" s="115">
        <v>15468</v>
      </c>
      <c r="E14" s="114">
        <v>15471</v>
      </c>
      <c r="F14" s="114">
        <v>15579</v>
      </c>
      <c r="G14" s="114">
        <v>15348</v>
      </c>
      <c r="H14" s="140">
        <v>15321</v>
      </c>
      <c r="I14" s="115">
        <v>147</v>
      </c>
      <c r="J14" s="116">
        <v>0.95946739768944589</v>
      </c>
    </row>
    <row r="15" spans="1:15" s="110" customFormat="1" ht="12" customHeight="1" x14ac:dyDescent="0.2">
      <c r="A15" s="118" t="s">
        <v>105</v>
      </c>
      <c r="B15" s="121" t="s">
        <v>108</v>
      </c>
      <c r="C15" s="113">
        <v>9.6023065592779471</v>
      </c>
      <c r="D15" s="115">
        <v>3064</v>
      </c>
      <c r="E15" s="114">
        <v>3153</v>
      </c>
      <c r="F15" s="114">
        <v>3301</v>
      </c>
      <c r="G15" s="114">
        <v>3026</v>
      </c>
      <c r="H15" s="140">
        <v>3099</v>
      </c>
      <c r="I15" s="115">
        <v>-35</v>
      </c>
      <c r="J15" s="116">
        <v>-1.1293965795417877</v>
      </c>
    </row>
    <row r="16" spans="1:15" s="110" customFormat="1" ht="12" customHeight="1" x14ac:dyDescent="0.2">
      <c r="A16" s="118"/>
      <c r="B16" s="121" t="s">
        <v>109</v>
      </c>
      <c r="C16" s="113">
        <v>67.219279827008052</v>
      </c>
      <c r="D16" s="115">
        <v>21449</v>
      </c>
      <c r="E16" s="114">
        <v>21432</v>
      </c>
      <c r="F16" s="114">
        <v>21625</v>
      </c>
      <c r="G16" s="114">
        <v>21529</v>
      </c>
      <c r="H16" s="140">
        <v>21385</v>
      </c>
      <c r="I16" s="115">
        <v>64</v>
      </c>
      <c r="J16" s="116">
        <v>0.29927519289221416</v>
      </c>
    </row>
    <row r="17" spans="1:10" s="110" customFormat="1" ht="12" customHeight="1" x14ac:dyDescent="0.2">
      <c r="A17" s="118"/>
      <c r="B17" s="121" t="s">
        <v>110</v>
      </c>
      <c r="C17" s="113">
        <v>21.95932182142969</v>
      </c>
      <c r="D17" s="115">
        <v>7007</v>
      </c>
      <c r="E17" s="114">
        <v>6871</v>
      </c>
      <c r="F17" s="114">
        <v>6828</v>
      </c>
      <c r="G17" s="114">
        <v>6698</v>
      </c>
      <c r="H17" s="140">
        <v>6556</v>
      </c>
      <c r="I17" s="115">
        <v>451</v>
      </c>
      <c r="J17" s="116">
        <v>6.8791946308724832</v>
      </c>
    </row>
    <row r="18" spans="1:10" s="110" customFormat="1" ht="12" customHeight="1" x14ac:dyDescent="0.2">
      <c r="A18" s="120"/>
      <c r="B18" s="121" t="s">
        <v>111</v>
      </c>
      <c r="C18" s="113">
        <v>1.2190917922843085</v>
      </c>
      <c r="D18" s="115">
        <v>389</v>
      </c>
      <c r="E18" s="114">
        <v>376</v>
      </c>
      <c r="F18" s="114">
        <v>369</v>
      </c>
      <c r="G18" s="114">
        <v>358</v>
      </c>
      <c r="H18" s="140">
        <v>339</v>
      </c>
      <c r="I18" s="115">
        <v>50</v>
      </c>
      <c r="J18" s="116">
        <v>14.749262536873156</v>
      </c>
    </row>
    <row r="19" spans="1:10" s="110" customFormat="1" ht="12" customHeight="1" x14ac:dyDescent="0.2">
      <c r="A19" s="120"/>
      <c r="B19" s="121" t="s">
        <v>112</v>
      </c>
      <c r="C19" s="113">
        <v>0.3509981509918832</v>
      </c>
      <c r="D19" s="115">
        <v>112</v>
      </c>
      <c r="E19" s="114">
        <v>115</v>
      </c>
      <c r="F19" s="114">
        <v>108</v>
      </c>
      <c r="G19" s="114">
        <v>100</v>
      </c>
      <c r="H19" s="140">
        <v>80</v>
      </c>
      <c r="I19" s="115">
        <v>32</v>
      </c>
      <c r="J19" s="116">
        <v>40</v>
      </c>
    </row>
    <row r="20" spans="1:10" s="110" customFormat="1" ht="12" customHeight="1" x14ac:dyDescent="0.2">
      <c r="A20" s="118" t="s">
        <v>113</v>
      </c>
      <c r="B20" s="119" t="s">
        <v>181</v>
      </c>
      <c r="C20" s="113">
        <v>68.353755993606825</v>
      </c>
      <c r="D20" s="115">
        <v>21811</v>
      </c>
      <c r="E20" s="114">
        <v>21799</v>
      </c>
      <c r="F20" s="114">
        <v>22051</v>
      </c>
      <c r="G20" s="114">
        <v>21709</v>
      </c>
      <c r="H20" s="140">
        <v>21559</v>
      </c>
      <c r="I20" s="115">
        <v>252</v>
      </c>
      <c r="J20" s="116">
        <v>1.1688853842942624</v>
      </c>
    </row>
    <row r="21" spans="1:10" s="110" customFormat="1" ht="12" customHeight="1" x14ac:dyDescent="0.2">
      <c r="A21" s="118"/>
      <c r="B21" s="119" t="s">
        <v>182</v>
      </c>
      <c r="C21" s="113">
        <v>31.646244006393182</v>
      </c>
      <c r="D21" s="115">
        <v>10098</v>
      </c>
      <c r="E21" s="114">
        <v>10033</v>
      </c>
      <c r="F21" s="114">
        <v>10072</v>
      </c>
      <c r="G21" s="114">
        <v>9902</v>
      </c>
      <c r="H21" s="140">
        <v>9820</v>
      </c>
      <c r="I21" s="115">
        <v>278</v>
      </c>
      <c r="J21" s="116">
        <v>2.8309572301425661</v>
      </c>
    </row>
    <row r="22" spans="1:10" s="110" customFormat="1" ht="12" customHeight="1" x14ac:dyDescent="0.2">
      <c r="A22" s="118" t="s">
        <v>113</v>
      </c>
      <c r="B22" s="119" t="s">
        <v>116</v>
      </c>
      <c r="C22" s="113">
        <v>86.39882164906453</v>
      </c>
      <c r="D22" s="115">
        <v>27569</v>
      </c>
      <c r="E22" s="114">
        <v>27618</v>
      </c>
      <c r="F22" s="114">
        <v>27559</v>
      </c>
      <c r="G22" s="114">
        <v>27218</v>
      </c>
      <c r="H22" s="140">
        <v>27225</v>
      </c>
      <c r="I22" s="115">
        <v>344</v>
      </c>
      <c r="J22" s="116">
        <v>1.263544536271809</v>
      </c>
    </row>
    <row r="23" spans="1:10" s="110" customFormat="1" ht="12" customHeight="1" x14ac:dyDescent="0.2">
      <c r="A23" s="118"/>
      <c r="B23" s="119" t="s">
        <v>117</v>
      </c>
      <c r="C23" s="113">
        <v>13.576107054436052</v>
      </c>
      <c r="D23" s="115">
        <v>4332</v>
      </c>
      <c r="E23" s="114">
        <v>4206</v>
      </c>
      <c r="F23" s="114">
        <v>4558</v>
      </c>
      <c r="G23" s="114">
        <v>4390</v>
      </c>
      <c r="H23" s="140">
        <v>4152</v>
      </c>
      <c r="I23" s="115">
        <v>180</v>
      </c>
      <c r="J23" s="116">
        <v>4.3352601156069364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43709</v>
      </c>
      <c r="E64" s="236">
        <v>43790</v>
      </c>
      <c r="F64" s="236">
        <v>44305</v>
      </c>
      <c r="G64" s="236">
        <v>43714</v>
      </c>
      <c r="H64" s="140">
        <v>43642</v>
      </c>
      <c r="I64" s="115">
        <v>67</v>
      </c>
      <c r="J64" s="116">
        <v>0.15352183676275147</v>
      </c>
    </row>
    <row r="65" spans="1:12" s="110" customFormat="1" ht="12" customHeight="1" x14ac:dyDescent="0.2">
      <c r="A65" s="118" t="s">
        <v>105</v>
      </c>
      <c r="B65" s="119" t="s">
        <v>106</v>
      </c>
      <c r="C65" s="113">
        <v>53.199569882632865</v>
      </c>
      <c r="D65" s="235">
        <v>23253</v>
      </c>
      <c r="E65" s="236">
        <v>23283</v>
      </c>
      <c r="F65" s="236">
        <v>23699</v>
      </c>
      <c r="G65" s="236">
        <v>23420</v>
      </c>
      <c r="H65" s="140">
        <v>23378</v>
      </c>
      <c r="I65" s="115">
        <v>-125</v>
      </c>
      <c r="J65" s="116">
        <v>-0.53469073487894603</v>
      </c>
    </row>
    <row r="66" spans="1:12" s="110" customFormat="1" ht="12" customHeight="1" x14ac:dyDescent="0.2">
      <c r="A66" s="118"/>
      <c r="B66" s="119" t="s">
        <v>107</v>
      </c>
      <c r="C66" s="113">
        <v>46.800430117367135</v>
      </c>
      <c r="D66" s="235">
        <v>20456</v>
      </c>
      <c r="E66" s="236">
        <v>20507</v>
      </c>
      <c r="F66" s="236">
        <v>20606</v>
      </c>
      <c r="G66" s="236">
        <v>20294</v>
      </c>
      <c r="H66" s="140">
        <v>20264</v>
      </c>
      <c r="I66" s="115">
        <v>192</v>
      </c>
      <c r="J66" s="116">
        <v>0.94749309119621006</v>
      </c>
    </row>
    <row r="67" spans="1:12" s="110" customFormat="1" ht="12" customHeight="1" x14ac:dyDescent="0.2">
      <c r="A67" s="118" t="s">
        <v>105</v>
      </c>
      <c r="B67" s="121" t="s">
        <v>108</v>
      </c>
      <c r="C67" s="113">
        <v>9.5197785353130939</v>
      </c>
      <c r="D67" s="235">
        <v>4161</v>
      </c>
      <c r="E67" s="236">
        <v>4323</v>
      </c>
      <c r="F67" s="236">
        <v>4483</v>
      </c>
      <c r="G67" s="236">
        <v>4153</v>
      </c>
      <c r="H67" s="140">
        <v>4273</v>
      </c>
      <c r="I67" s="115">
        <v>-112</v>
      </c>
      <c r="J67" s="116">
        <v>-2.6211092908963258</v>
      </c>
    </row>
    <row r="68" spans="1:12" s="110" customFormat="1" ht="12" customHeight="1" x14ac:dyDescent="0.2">
      <c r="A68" s="118"/>
      <c r="B68" s="121" t="s">
        <v>109</v>
      </c>
      <c r="C68" s="113">
        <v>66.196893088379966</v>
      </c>
      <c r="D68" s="235">
        <v>28934</v>
      </c>
      <c r="E68" s="236">
        <v>28969</v>
      </c>
      <c r="F68" s="236">
        <v>29357</v>
      </c>
      <c r="G68" s="236">
        <v>29228</v>
      </c>
      <c r="H68" s="140">
        <v>29287</v>
      </c>
      <c r="I68" s="115">
        <v>-353</v>
      </c>
      <c r="J68" s="116">
        <v>-1.2053129374807936</v>
      </c>
    </row>
    <row r="69" spans="1:12" s="110" customFormat="1" ht="12" customHeight="1" x14ac:dyDescent="0.2">
      <c r="A69" s="118"/>
      <c r="B69" s="121" t="s">
        <v>110</v>
      </c>
      <c r="C69" s="113">
        <v>23.176004941774007</v>
      </c>
      <c r="D69" s="235">
        <v>10130</v>
      </c>
      <c r="E69" s="236">
        <v>10025</v>
      </c>
      <c r="F69" s="236">
        <v>9982</v>
      </c>
      <c r="G69" s="236">
        <v>9852</v>
      </c>
      <c r="H69" s="140">
        <v>9631</v>
      </c>
      <c r="I69" s="115">
        <v>499</v>
      </c>
      <c r="J69" s="116">
        <v>5.18118575433496</v>
      </c>
    </row>
    <row r="70" spans="1:12" s="110" customFormat="1" ht="12" customHeight="1" x14ac:dyDescent="0.2">
      <c r="A70" s="120"/>
      <c r="B70" s="121" t="s">
        <v>111</v>
      </c>
      <c r="C70" s="113">
        <v>1.1073234345329337</v>
      </c>
      <c r="D70" s="235">
        <v>484</v>
      </c>
      <c r="E70" s="236">
        <v>473</v>
      </c>
      <c r="F70" s="236">
        <v>483</v>
      </c>
      <c r="G70" s="236">
        <v>481</v>
      </c>
      <c r="H70" s="140">
        <v>451</v>
      </c>
      <c r="I70" s="115">
        <v>33</v>
      </c>
      <c r="J70" s="116">
        <v>7.3170731707317076</v>
      </c>
    </row>
    <row r="71" spans="1:12" s="110" customFormat="1" ht="12" customHeight="1" x14ac:dyDescent="0.2">
      <c r="A71" s="120"/>
      <c r="B71" s="121" t="s">
        <v>112</v>
      </c>
      <c r="C71" s="113">
        <v>0.27911871696904528</v>
      </c>
      <c r="D71" s="235">
        <v>122</v>
      </c>
      <c r="E71" s="236">
        <v>135</v>
      </c>
      <c r="F71" s="236">
        <v>146</v>
      </c>
      <c r="G71" s="236">
        <v>128</v>
      </c>
      <c r="H71" s="140">
        <v>110</v>
      </c>
      <c r="I71" s="115">
        <v>12</v>
      </c>
      <c r="J71" s="116">
        <v>10.909090909090908</v>
      </c>
    </row>
    <row r="72" spans="1:12" s="110" customFormat="1" ht="12" customHeight="1" x14ac:dyDescent="0.2">
      <c r="A72" s="118" t="s">
        <v>113</v>
      </c>
      <c r="B72" s="119" t="s">
        <v>181</v>
      </c>
      <c r="C72" s="113">
        <v>69.422773341874674</v>
      </c>
      <c r="D72" s="235">
        <v>30344</v>
      </c>
      <c r="E72" s="236">
        <v>30419</v>
      </c>
      <c r="F72" s="236">
        <v>30910</v>
      </c>
      <c r="G72" s="236">
        <v>30500</v>
      </c>
      <c r="H72" s="140">
        <v>30538</v>
      </c>
      <c r="I72" s="115">
        <v>-194</v>
      </c>
      <c r="J72" s="116">
        <v>-0.63527408474687275</v>
      </c>
    </row>
    <row r="73" spans="1:12" s="110" customFormat="1" ht="12" customHeight="1" x14ac:dyDescent="0.2">
      <c r="A73" s="118"/>
      <c r="B73" s="119" t="s">
        <v>182</v>
      </c>
      <c r="C73" s="113">
        <v>30.57722665812533</v>
      </c>
      <c r="D73" s="115">
        <v>13365</v>
      </c>
      <c r="E73" s="114">
        <v>13371</v>
      </c>
      <c r="F73" s="114">
        <v>13395</v>
      </c>
      <c r="G73" s="114">
        <v>13214</v>
      </c>
      <c r="H73" s="140">
        <v>13104</v>
      </c>
      <c r="I73" s="115">
        <v>261</v>
      </c>
      <c r="J73" s="116">
        <v>1.9917582417582418</v>
      </c>
    </row>
    <row r="74" spans="1:12" s="110" customFormat="1" ht="12" customHeight="1" x14ac:dyDescent="0.2">
      <c r="A74" s="118" t="s">
        <v>113</v>
      </c>
      <c r="B74" s="119" t="s">
        <v>116</v>
      </c>
      <c r="C74" s="113">
        <v>91.047610331968244</v>
      </c>
      <c r="D74" s="115">
        <v>39796</v>
      </c>
      <c r="E74" s="114">
        <v>39974</v>
      </c>
      <c r="F74" s="114">
        <v>40259</v>
      </c>
      <c r="G74" s="114">
        <v>39774</v>
      </c>
      <c r="H74" s="140">
        <v>39819</v>
      </c>
      <c r="I74" s="115">
        <v>-23</v>
      </c>
      <c r="J74" s="116">
        <v>-5.7761370200155704E-2</v>
      </c>
    </row>
    <row r="75" spans="1:12" s="110" customFormat="1" ht="12" customHeight="1" x14ac:dyDescent="0.2">
      <c r="A75" s="142"/>
      <c r="B75" s="124" t="s">
        <v>117</v>
      </c>
      <c r="C75" s="125">
        <v>8.9317989430094489</v>
      </c>
      <c r="D75" s="143">
        <v>3904</v>
      </c>
      <c r="E75" s="144">
        <v>3807</v>
      </c>
      <c r="F75" s="144">
        <v>4038</v>
      </c>
      <c r="G75" s="144">
        <v>3935</v>
      </c>
      <c r="H75" s="145">
        <v>3816</v>
      </c>
      <c r="I75" s="143">
        <v>88</v>
      </c>
      <c r="J75" s="146">
        <v>2.3060796645702304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31909</v>
      </c>
      <c r="G11" s="114">
        <v>31832</v>
      </c>
      <c r="H11" s="114">
        <v>32123</v>
      </c>
      <c r="I11" s="114">
        <v>31611</v>
      </c>
      <c r="J11" s="140">
        <v>31379</v>
      </c>
      <c r="K11" s="114">
        <v>530</v>
      </c>
      <c r="L11" s="116">
        <v>1.6890276936804869</v>
      </c>
    </row>
    <row r="12" spans="1:17" s="110" customFormat="1" ht="24.95" customHeight="1" x14ac:dyDescent="0.2">
      <c r="A12" s="606" t="s">
        <v>185</v>
      </c>
      <c r="B12" s="607"/>
      <c r="C12" s="607"/>
      <c r="D12" s="608"/>
      <c r="E12" s="113">
        <v>51.524648218370992</v>
      </c>
      <c r="F12" s="115">
        <v>16441</v>
      </c>
      <c r="G12" s="114">
        <v>16361</v>
      </c>
      <c r="H12" s="114">
        <v>16544</v>
      </c>
      <c r="I12" s="114">
        <v>16263</v>
      </c>
      <c r="J12" s="140">
        <v>16058</v>
      </c>
      <c r="K12" s="114">
        <v>383</v>
      </c>
      <c r="L12" s="116">
        <v>2.3851039980072239</v>
      </c>
    </row>
    <row r="13" spans="1:17" s="110" customFormat="1" ht="15" customHeight="1" x14ac:dyDescent="0.2">
      <c r="A13" s="120"/>
      <c r="B13" s="609" t="s">
        <v>107</v>
      </c>
      <c r="C13" s="609"/>
      <c r="E13" s="113">
        <v>48.475351781629008</v>
      </c>
      <c r="F13" s="115">
        <v>15468</v>
      </c>
      <c r="G13" s="114">
        <v>15471</v>
      </c>
      <c r="H13" s="114">
        <v>15579</v>
      </c>
      <c r="I13" s="114">
        <v>15348</v>
      </c>
      <c r="J13" s="140">
        <v>15321</v>
      </c>
      <c r="K13" s="114">
        <v>147</v>
      </c>
      <c r="L13" s="116">
        <v>0.95946739768944589</v>
      </c>
    </row>
    <row r="14" spans="1:17" s="110" customFormat="1" ht="24.95" customHeight="1" x14ac:dyDescent="0.2">
      <c r="A14" s="606" t="s">
        <v>186</v>
      </c>
      <c r="B14" s="607"/>
      <c r="C14" s="607"/>
      <c r="D14" s="608"/>
      <c r="E14" s="113">
        <v>9.6023065592779471</v>
      </c>
      <c r="F14" s="115">
        <v>3064</v>
      </c>
      <c r="G14" s="114">
        <v>3153</v>
      </c>
      <c r="H14" s="114">
        <v>3301</v>
      </c>
      <c r="I14" s="114">
        <v>3026</v>
      </c>
      <c r="J14" s="140">
        <v>3099</v>
      </c>
      <c r="K14" s="114">
        <v>-35</v>
      </c>
      <c r="L14" s="116">
        <v>-1.1293965795417877</v>
      </c>
    </row>
    <row r="15" spans="1:17" s="110" customFormat="1" ht="15" customHeight="1" x14ac:dyDescent="0.2">
      <c r="A15" s="120"/>
      <c r="B15" s="119"/>
      <c r="C15" s="258" t="s">
        <v>106</v>
      </c>
      <c r="E15" s="113">
        <v>58.97519582245431</v>
      </c>
      <c r="F15" s="115">
        <v>1807</v>
      </c>
      <c r="G15" s="114">
        <v>1863</v>
      </c>
      <c r="H15" s="114">
        <v>1947</v>
      </c>
      <c r="I15" s="114">
        <v>1778</v>
      </c>
      <c r="J15" s="140">
        <v>1808</v>
      </c>
      <c r="K15" s="114">
        <v>-1</v>
      </c>
      <c r="L15" s="116">
        <v>-5.5309734513274339E-2</v>
      </c>
    </row>
    <row r="16" spans="1:17" s="110" customFormat="1" ht="15" customHeight="1" x14ac:dyDescent="0.2">
      <c r="A16" s="120"/>
      <c r="B16" s="119"/>
      <c r="C16" s="258" t="s">
        <v>107</v>
      </c>
      <c r="E16" s="113">
        <v>41.02480417754569</v>
      </c>
      <c r="F16" s="115">
        <v>1257</v>
      </c>
      <c r="G16" s="114">
        <v>1290</v>
      </c>
      <c r="H16" s="114">
        <v>1354</v>
      </c>
      <c r="I16" s="114">
        <v>1248</v>
      </c>
      <c r="J16" s="140">
        <v>1291</v>
      </c>
      <c r="K16" s="114">
        <v>-34</v>
      </c>
      <c r="L16" s="116">
        <v>-2.6336173508907823</v>
      </c>
    </row>
    <row r="17" spans="1:12" s="110" customFormat="1" ht="15" customHeight="1" x14ac:dyDescent="0.2">
      <c r="A17" s="120"/>
      <c r="B17" s="121" t="s">
        <v>109</v>
      </c>
      <c r="C17" s="258"/>
      <c r="E17" s="113">
        <v>67.219279827008052</v>
      </c>
      <c r="F17" s="115">
        <v>21449</v>
      </c>
      <c r="G17" s="114">
        <v>21432</v>
      </c>
      <c r="H17" s="114">
        <v>21625</v>
      </c>
      <c r="I17" s="114">
        <v>21529</v>
      </c>
      <c r="J17" s="140">
        <v>21385</v>
      </c>
      <c r="K17" s="114">
        <v>64</v>
      </c>
      <c r="L17" s="116">
        <v>0.29927519289221416</v>
      </c>
    </row>
    <row r="18" spans="1:12" s="110" customFormat="1" ht="15" customHeight="1" x14ac:dyDescent="0.2">
      <c r="A18" s="120"/>
      <c r="B18" s="119"/>
      <c r="C18" s="258" t="s">
        <v>106</v>
      </c>
      <c r="E18" s="113">
        <v>51.214508834910717</v>
      </c>
      <c r="F18" s="115">
        <v>10985</v>
      </c>
      <c r="G18" s="114">
        <v>10929</v>
      </c>
      <c r="H18" s="114">
        <v>11068</v>
      </c>
      <c r="I18" s="114">
        <v>11044</v>
      </c>
      <c r="J18" s="140">
        <v>10907</v>
      </c>
      <c r="K18" s="114">
        <v>78</v>
      </c>
      <c r="L18" s="116">
        <v>0.71513706793802145</v>
      </c>
    </row>
    <row r="19" spans="1:12" s="110" customFormat="1" ht="15" customHeight="1" x14ac:dyDescent="0.2">
      <c r="A19" s="120"/>
      <c r="B19" s="119"/>
      <c r="C19" s="258" t="s">
        <v>107</v>
      </c>
      <c r="E19" s="113">
        <v>48.785491165089283</v>
      </c>
      <c r="F19" s="115">
        <v>10464</v>
      </c>
      <c r="G19" s="114">
        <v>10503</v>
      </c>
      <c r="H19" s="114">
        <v>10557</v>
      </c>
      <c r="I19" s="114">
        <v>10485</v>
      </c>
      <c r="J19" s="140">
        <v>10478</v>
      </c>
      <c r="K19" s="114">
        <v>-14</v>
      </c>
      <c r="L19" s="116">
        <v>-0.13361328497804925</v>
      </c>
    </row>
    <row r="20" spans="1:12" s="110" customFormat="1" ht="15" customHeight="1" x14ac:dyDescent="0.2">
      <c r="A20" s="120"/>
      <c r="B20" s="121" t="s">
        <v>110</v>
      </c>
      <c r="C20" s="258"/>
      <c r="E20" s="113">
        <v>21.95932182142969</v>
      </c>
      <c r="F20" s="115">
        <v>7007</v>
      </c>
      <c r="G20" s="114">
        <v>6871</v>
      </c>
      <c r="H20" s="114">
        <v>6828</v>
      </c>
      <c r="I20" s="114">
        <v>6698</v>
      </c>
      <c r="J20" s="140">
        <v>6556</v>
      </c>
      <c r="K20" s="114">
        <v>451</v>
      </c>
      <c r="L20" s="116">
        <v>6.8791946308724832</v>
      </c>
    </row>
    <row r="21" spans="1:12" s="110" customFormat="1" ht="15" customHeight="1" x14ac:dyDescent="0.2">
      <c r="A21" s="120"/>
      <c r="B21" s="119"/>
      <c r="C21" s="258" t="s">
        <v>106</v>
      </c>
      <c r="E21" s="113">
        <v>48.936777508206077</v>
      </c>
      <c r="F21" s="115">
        <v>3429</v>
      </c>
      <c r="G21" s="114">
        <v>3349</v>
      </c>
      <c r="H21" s="114">
        <v>3308</v>
      </c>
      <c r="I21" s="114">
        <v>3226</v>
      </c>
      <c r="J21" s="140">
        <v>3132</v>
      </c>
      <c r="K21" s="114">
        <v>297</v>
      </c>
      <c r="L21" s="116">
        <v>9.4827586206896548</v>
      </c>
    </row>
    <row r="22" spans="1:12" s="110" customFormat="1" ht="15" customHeight="1" x14ac:dyDescent="0.2">
      <c r="A22" s="120"/>
      <c r="B22" s="119"/>
      <c r="C22" s="258" t="s">
        <v>107</v>
      </c>
      <c r="E22" s="113">
        <v>51.063222491793923</v>
      </c>
      <c r="F22" s="115">
        <v>3578</v>
      </c>
      <c r="G22" s="114">
        <v>3522</v>
      </c>
      <c r="H22" s="114">
        <v>3520</v>
      </c>
      <c r="I22" s="114">
        <v>3472</v>
      </c>
      <c r="J22" s="140">
        <v>3424</v>
      </c>
      <c r="K22" s="114">
        <v>154</v>
      </c>
      <c r="L22" s="116">
        <v>4.4976635514018692</v>
      </c>
    </row>
    <row r="23" spans="1:12" s="110" customFormat="1" ht="15" customHeight="1" x14ac:dyDescent="0.2">
      <c r="A23" s="120"/>
      <c r="B23" s="121" t="s">
        <v>111</v>
      </c>
      <c r="C23" s="258"/>
      <c r="E23" s="113">
        <v>1.2190917922843085</v>
      </c>
      <c r="F23" s="115">
        <v>389</v>
      </c>
      <c r="G23" s="114">
        <v>376</v>
      </c>
      <c r="H23" s="114">
        <v>369</v>
      </c>
      <c r="I23" s="114">
        <v>358</v>
      </c>
      <c r="J23" s="140">
        <v>339</v>
      </c>
      <c r="K23" s="114">
        <v>50</v>
      </c>
      <c r="L23" s="116">
        <v>14.749262536873156</v>
      </c>
    </row>
    <row r="24" spans="1:12" s="110" customFormat="1" ht="15" customHeight="1" x14ac:dyDescent="0.2">
      <c r="A24" s="120"/>
      <c r="B24" s="119"/>
      <c r="C24" s="258" t="s">
        <v>106</v>
      </c>
      <c r="E24" s="113">
        <v>56.555269922879177</v>
      </c>
      <c r="F24" s="115">
        <v>220</v>
      </c>
      <c r="G24" s="114">
        <v>220</v>
      </c>
      <c r="H24" s="114">
        <v>221</v>
      </c>
      <c r="I24" s="114">
        <v>215</v>
      </c>
      <c r="J24" s="140">
        <v>211</v>
      </c>
      <c r="K24" s="114">
        <v>9</v>
      </c>
      <c r="L24" s="116">
        <v>4.2654028436018958</v>
      </c>
    </row>
    <row r="25" spans="1:12" s="110" customFormat="1" ht="15" customHeight="1" x14ac:dyDescent="0.2">
      <c r="A25" s="120"/>
      <c r="B25" s="119"/>
      <c r="C25" s="258" t="s">
        <v>107</v>
      </c>
      <c r="E25" s="113">
        <v>43.444730077120823</v>
      </c>
      <c r="F25" s="115">
        <v>169</v>
      </c>
      <c r="G25" s="114">
        <v>156</v>
      </c>
      <c r="H25" s="114">
        <v>148</v>
      </c>
      <c r="I25" s="114">
        <v>143</v>
      </c>
      <c r="J25" s="140">
        <v>128</v>
      </c>
      <c r="K25" s="114">
        <v>41</v>
      </c>
      <c r="L25" s="116">
        <v>32.03125</v>
      </c>
    </row>
    <row r="26" spans="1:12" s="110" customFormat="1" ht="15" customHeight="1" x14ac:dyDescent="0.2">
      <c r="A26" s="120"/>
      <c r="C26" s="121" t="s">
        <v>187</v>
      </c>
      <c r="D26" s="110" t="s">
        <v>188</v>
      </c>
      <c r="E26" s="113">
        <v>0.3509981509918832</v>
      </c>
      <c r="F26" s="115">
        <v>112</v>
      </c>
      <c r="G26" s="114">
        <v>115</v>
      </c>
      <c r="H26" s="114">
        <v>108</v>
      </c>
      <c r="I26" s="114">
        <v>100</v>
      </c>
      <c r="J26" s="140">
        <v>80</v>
      </c>
      <c r="K26" s="114">
        <v>32</v>
      </c>
      <c r="L26" s="116">
        <v>40</v>
      </c>
    </row>
    <row r="27" spans="1:12" s="110" customFormat="1" ht="15" customHeight="1" x14ac:dyDescent="0.2">
      <c r="A27" s="120"/>
      <c r="B27" s="119"/>
      <c r="D27" s="259" t="s">
        <v>106</v>
      </c>
      <c r="E27" s="113">
        <v>49.107142857142854</v>
      </c>
      <c r="F27" s="115">
        <v>55</v>
      </c>
      <c r="G27" s="114">
        <v>56</v>
      </c>
      <c r="H27" s="114">
        <v>55</v>
      </c>
      <c r="I27" s="114">
        <v>52</v>
      </c>
      <c r="J27" s="140">
        <v>45</v>
      </c>
      <c r="K27" s="114">
        <v>10</v>
      </c>
      <c r="L27" s="116">
        <v>22.222222222222221</v>
      </c>
    </row>
    <row r="28" spans="1:12" s="110" customFormat="1" ht="15" customHeight="1" x14ac:dyDescent="0.2">
      <c r="A28" s="120"/>
      <c r="B28" s="119"/>
      <c r="D28" s="259" t="s">
        <v>107</v>
      </c>
      <c r="E28" s="113">
        <v>50.892857142857146</v>
      </c>
      <c r="F28" s="115">
        <v>57</v>
      </c>
      <c r="G28" s="114">
        <v>59</v>
      </c>
      <c r="H28" s="114">
        <v>53</v>
      </c>
      <c r="I28" s="114">
        <v>48</v>
      </c>
      <c r="J28" s="140">
        <v>35</v>
      </c>
      <c r="K28" s="114">
        <v>22</v>
      </c>
      <c r="L28" s="116">
        <v>62.857142857142854</v>
      </c>
    </row>
    <row r="29" spans="1:12" s="110" customFormat="1" ht="24.95" customHeight="1" x14ac:dyDescent="0.2">
      <c r="A29" s="606" t="s">
        <v>189</v>
      </c>
      <c r="B29" s="607"/>
      <c r="C29" s="607"/>
      <c r="D29" s="608"/>
      <c r="E29" s="113">
        <v>86.39882164906453</v>
      </c>
      <c r="F29" s="115">
        <v>27569</v>
      </c>
      <c r="G29" s="114">
        <v>27618</v>
      </c>
      <c r="H29" s="114">
        <v>27559</v>
      </c>
      <c r="I29" s="114">
        <v>27218</v>
      </c>
      <c r="J29" s="140">
        <v>27225</v>
      </c>
      <c r="K29" s="114">
        <v>344</v>
      </c>
      <c r="L29" s="116">
        <v>1.263544536271809</v>
      </c>
    </row>
    <row r="30" spans="1:12" s="110" customFormat="1" ht="15" customHeight="1" x14ac:dyDescent="0.2">
      <c r="A30" s="120"/>
      <c r="B30" s="119"/>
      <c r="C30" s="258" t="s">
        <v>106</v>
      </c>
      <c r="E30" s="113">
        <v>49.497624143059234</v>
      </c>
      <c r="F30" s="115">
        <v>13646</v>
      </c>
      <c r="G30" s="114">
        <v>13684</v>
      </c>
      <c r="H30" s="114">
        <v>13566</v>
      </c>
      <c r="I30" s="114">
        <v>13422</v>
      </c>
      <c r="J30" s="140">
        <v>13388</v>
      </c>
      <c r="K30" s="114">
        <v>258</v>
      </c>
      <c r="L30" s="116">
        <v>1.927098894532417</v>
      </c>
    </row>
    <row r="31" spans="1:12" s="110" customFormat="1" ht="15" customHeight="1" x14ac:dyDescent="0.2">
      <c r="A31" s="120"/>
      <c r="B31" s="119"/>
      <c r="C31" s="258" t="s">
        <v>107</v>
      </c>
      <c r="E31" s="113">
        <v>50.502375856940766</v>
      </c>
      <c r="F31" s="115">
        <v>13923</v>
      </c>
      <c r="G31" s="114">
        <v>13934</v>
      </c>
      <c r="H31" s="114">
        <v>13993</v>
      </c>
      <c r="I31" s="114">
        <v>13796</v>
      </c>
      <c r="J31" s="140">
        <v>13837</v>
      </c>
      <c r="K31" s="114">
        <v>86</v>
      </c>
      <c r="L31" s="116">
        <v>0.62152200621522002</v>
      </c>
    </row>
    <row r="32" spans="1:12" s="110" customFormat="1" ht="15" customHeight="1" x14ac:dyDescent="0.2">
      <c r="A32" s="120"/>
      <c r="B32" s="119" t="s">
        <v>117</v>
      </c>
      <c r="C32" s="258"/>
      <c r="E32" s="113">
        <v>13.576107054436052</v>
      </c>
      <c r="F32" s="115">
        <v>4332</v>
      </c>
      <c r="G32" s="114">
        <v>4206</v>
      </c>
      <c r="H32" s="114">
        <v>4558</v>
      </c>
      <c r="I32" s="114">
        <v>4390</v>
      </c>
      <c r="J32" s="140">
        <v>4152</v>
      </c>
      <c r="K32" s="114">
        <v>180</v>
      </c>
      <c r="L32" s="116">
        <v>4.3352601156069364</v>
      </c>
    </row>
    <row r="33" spans="1:12" s="110" customFormat="1" ht="15" customHeight="1" x14ac:dyDescent="0.2">
      <c r="A33" s="120"/>
      <c r="B33" s="119"/>
      <c r="C33" s="258" t="s">
        <v>106</v>
      </c>
      <c r="E33" s="113">
        <v>64.381348107109886</v>
      </c>
      <c r="F33" s="115">
        <v>2789</v>
      </c>
      <c r="G33" s="114">
        <v>2671</v>
      </c>
      <c r="H33" s="114">
        <v>2974</v>
      </c>
      <c r="I33" s="114">
        <v>2838</v>
      </c>
      <c r="J33" s="140">
        <v>2668</v>
      </c>
      <c r="K33" s="114">
        <v>121</v>
      </c>
      <c r="L33" s="116">
        <v>4.5352323838080961</v>
      </c>
    </row>
    <row r="34" spans="1:12" s="110" customFormat="1" ht="15" customHeight="1" x14ac:dyDescent="0.2">
      <c r="A34" s="120"/>
      <c r="B34" s="119"/>
      <c r="C34" s="258" t="s">
        <v>107</v>
      </c>
      <c r="E34" s="113">
        <v>35.618651892890121</v>
      </c>
      <c r="F34" s="115">
        <v>1543</v>
      </c>
      <c r="G34" s="114">
        <v>1535</v>
      </c>
      <c r="H34" s="114">
        <v>1584</v>
      </c>
      <c r="I34" s="114">
        <v>1552</v>
      </c>
      <c r="J34" s="140">
        <v>1484</v>
      </c>
      <c r="K34" s="114">
        <v>59</v>
      </c>
      <c r="L34" s="116">
        <v>3.9757412398921832</v>
      </c>
    </row>
    <row r="35" spans="1:12" s="110" customFormat="1" ht="24.95" customHeight="1" x14ac:dyDescent="0.2">
      <c r="A35" s="606" t="s">
        <v>190</v>
      </c>
      <c r="B35" s="607"/>
      <c r="C35" s="607"/>
      <c r="D35" s="608"/>
      <c r="E35" s="113">
        <v>68.353755993606825</v>
      </c>
      <c r="F35" s="115">
        <v>21811</v>
      </c>
      <c r="G35" s="114">
        <v>21799</v>
      </c>
      <c r="H35" s="114">
        <v>22051</v>
      </c>
      <c r="I35" s="114">
        <v>21709</v>
      </c>
      <c r="J35" s="140">
        <v>21559</v>
      </c>
      <c r="K35" s="114">
        <v>252</v>
      </c>
      <c r="L35" s="116">
        <v>1.1688853842942624</v>
      </c>
    </row>
    <row r="36" spans="1:12" s="110" customFormat="1" ht="15" customHeight="1" x14ac:dyDescent="0.2">
      <c r="A36" s="120"/>
      <c r="B36" s="119"/>
      <c r="C36" s="258" t="s">
        <v>106</v>
      </c>
      <c r="E36" s="113">
        <v>67.97487506304158</v>
      </c>
      <c r="F36" s="115">
        <v>14826</v>
      </c>
      <c r="G36" s="114">
        <v>14773</v>
      </c>
      <c r="H36" s="114">
        <v>14933</v>
      </c>
      <c r="I36" s="114">
        <v>14708</v>
      </c>
      <c r="J36" s="140">
        <v>14546</v>
      </c>
      <c r="K36" s="114">
        <v>280</v>
      </c>
      <c r="L36" s="116">
        <v>1.9249278152069298</v>
      </c>
    </row>
    <row r="37" spans="1:12" s="110" customFormat="1" ht="15" customHeight="1" x14ac:dyDescent="0.2">
      <c r="A37" s="120"/>
      <c r="B37" s="119"/>
      <c r="C37" s="258" t="s">
        <v>107</v>
      </c>
      <c r="E37" s="113">
        <v>32.025124936958413</v>
      </c>
      <c r="F37" s="115">
        <v>6985</v>
      </c>
      <c r="G37" s="114">
        <v>7026</v>
      </c>
      <c r="H37" s="114">
        <v>7118</v>
      </c>
      <c r="I37" s="114">
        <v>7001</v>
      </c>
      <c r="J37" s="140">
        <v>7013</v>
      </c>
      <c r="K37" s="114">
        <v>-28</v>
      </c>
      <c r="L37" s="116">
        <v>-0.3992585198916298</v>
      </c>
    </row>
    <row r="38" spans="1:12" s="110" customFormat="1" ht="15" customHeight="1" x14ac:dyDescent="0.2">
      <c r="A38" s="120"/>
      <c r="B38" s="119" t="s">
        <v>182</v>
      </c>
      <c r="C38" s="258"/>
      <c r="E38" s="113">
        <v>31.646244006393182</v>
      </c>
      <c r="F38" s="115">
        <v>10098</v>
      </c>
      <c r="G38" s="114">
        <v>10033</v>
      </c>
      <c r="H38" s="114">
        <v>10072</v>
      </c>
      <c r="I38" s="114">
        <v>9902</v>
      </c>
      <c r="J38" s="140">
        <v>9820</v>
      </c>
      <c r="K38" s="114">
        <v>278</v>
      </c>
      <c r="L38" s="116">
        <v>2.8309572301425661</v>
      </c>
    </row>
    <row r="39" spans="1:12" s="110" customFormat="1" ht="15" customHeight="1" x14ac:dyDescent="0.2">
      <c r="A39" s="120"/>
      <c r="B39" s="119"/>
      <c r="C39" s="258" t="s">
        <v>106</v>
      </c>
      <c r="E39" s="113">
        <v>15.993265993265993</v>
      </c>
      <c r="F39" s="115">
        <v>1615</v>
      </c>
      <c r="G39" s="114">
        <v>1588</v>
      </c>
      <c r="H39" s="114">
        <v>1611</v>
      </c>
      <c r="I39" s="114">
        <v>1555</v>
      </c>
      <c r="J39" s="140">
        <v>1512</v>
      </c>
      <c r="K39" s="114">
        <v>103</v>
      </c>
      <c r="L39" s="116">
        <v>6.8121693121693125</v>
      </c>
    </row>
    <row r="40" spans="1:12" s="110" customFormat="1" ht="15" customHeight="1" x14ac:dyDescent="0.2">
      <c r="A40" s="120"/>
      <c r="B40" s="119"/>
      <c r="C40" s="258" t="s">
        <v>107</v>
      </c>
      <c r="E40" s="113">
        <v>84.006734006734007</v>
      </c>
      <c r="F40" s="115">
        <v>8483</v>
      </c>
      <c r="G40" s="114">
        <v>8445</v>
      </c>
      <c r="H40" s="114">
        <v>8461</v>
      </c>
      <c r="I40" s="114">
        <v>8347</v>
      </c>
      <c r="J40" s="140">
        <v>8308</v>
      </c>
      <c r="K40" s="114">
        <v>175</v>
      </c>
      <c r="L40" s="116">
        <v>2.1064034665382763</v>
      </c>
    </row>
    <row r="41" spans="1:12" s="110" customFormat="1" ht="24.75" customHeight="1" x14ac:dyDescent="0.2">
      <c r="A41" s="606" t="s">
        <v>517</v>
      </c>
      <c r="B41" s="607"/>
      <c r="C41" s="607"/>
      <c r="D41" s="608"/>
      <c r="E41" s="113">
        <v>4.3404682064621269</v>
      </c>
      <c r="F41" s="115">
        <v>1385</v>
      </c>
      <c r="G41" s="114">
        <v>1486</v>
      </c>
      <c r="H41" s="114">
        <v>1507</v>
      </c>
      <c r="I41" s="114">
        <v>1224</v>
      </c>
      <c r="J41" s="140">
        <v>1385</v>
      </c>
      <c r="K41" s="114">
        <v>0</v>
      </c>
      <c r="L41" s="116">
        <v>0</v>
      </c>
    </row>
    <row r="42" spans="1:12" s="110" customFormat="1" ht="15" customHeight="1" x14ac:dyDescent="0.2">
      <c r="A42" s="120"/>
      <c r="B42" s="119"/>
      <c r="C42" s="258" t="s">
        <v>106</v>
      </c>
      <c r="E42" s="113">
        <v>61.877256317689529</v>
      </c>
      <c r="F42" s="115">
        <v>857</v>
      </c>
      <c r="G42" s="114">
        <v>936</v>
      </c>
      <c r="H42" s="114">
        <v>942</v>
      </c>
      <c r="I42" s="114">
        <v>768</v>
      </c>
      <c r="J42" s="140">
        <v>849</v>
      </c>
      <c r="K42" s="114">
        <v>8</v>
      </c>
      <c r="L42" s="116">
        <v>0.94228504122497059</v>
      </c>
    </row>
    <row r="43" spans="1:12" s="110" customFormat="1" ht="15" customHeight="1" x14ac:dyDescent="0.2">
      <c r="A43" s="123"/>
      <c r="B43" s="124"/>
      <c r="C43" s="260" t="s">
        <v>107</v>
      </c>
      <c r="D43" s="261"/>
      <c r="E43" s="125">
        <v>38.122743682310471</v>
      </c>
      <c r="F43" s="143">
        <v>528</v>
      </c>
      <c r="G43" s="144">
        <v>550</v>
      </c>
      <c r="H43" s="144">
        <v>565</v>
      </c>
      <c r="I43" s="144">
        <v>456</v>
      </c>
      <c r="J43" s="145">
        <v>536</v>
      </c>
      <c r="K43" s="144">
        <v>-8</v>
      </c>
      <c r="L43" s="146">
        <v>-1.4925373134328359</v>
      </c>
    </row>
    <row r="44" spans="1:12" s="110" customFormat="1" ht="45.75" customHeight="1" x14ac:dyDescent="0.2">
      <c r="A44" s="606" t="s">
        <v>191</v>
      </c>
      <c r="B44" s="607"/>
      <c r="C44" s="607"/>
      <c r="D44" s="608"/>
      <c r="E44" s="113">
        <v>2.6168165721269863</v>
      </c>
      <c r="F44" s="115">
        <v>835</v>
      </c>
      <c r="G44" s="114">
        <v>843</v>
      </c>
      <c r="H44" s="114">
        <v>846</v>
      </c>
      <c r="I44" s="114">
        <v>829</v>
      </c>
      <c r="J44" s="140">
        <v>834</v>
      </c>
      <c r="K44" s="114">
        <v>1</v>
      </c>
      <c r="L44" s="116">
        <v>0.11990407673860912</v>
      </c>
    </row>
    <row r="45" spans="1:12" s="110" customFormat="1" ht="15" customHeight="1" x14ac:dyDescent="0.2">
      <c r="A45" s="120"/>
      <c r="B45" s="119"/>
      <c r="C45" s="258" t="s">
        <v>106</v>
      </c>
      <c r="E45" s="113">
        <v>58.562874251497007</v>
      </c>
      <c r="F45" s="115">
        <v>489</v>
      </c>
      <c r="G45" s="114">
        <v>495</v>
      </c>
      <c r="H45" s="114">
        <v>496</v>
      </c>
      <c r="I45" s="114">
        <v>484</v>
      </c>
      <c r="J45" s="140">
        <v>486</v>
      </c>
      <c r="K45" s="114">
        <v>3</v>
      </c>
      <c r="L45" s="116">
        <v>0.61728395061728392</v>
      </c>
    </row>
    <row r="46" spans="1:12" s="110" customFormat="1" ht="15" customHeight="1" x14ac:dyDescent="0.2">
      <c r="A46" s="123"/>
      <c r="B46" s="124"/>
      <c r="C46" s="260" t="s">
        <v>107</v>
      </c>
      <c r="D46" s="261"/>
      <c r="E46" s="125">
        <v>41.437125748502993</v>
      </c>
      <c r="F46" s="143">
        <v>346</v>
      </c>
      <c r="G46" s="144">
        <v>348</v>
      </c>
      <c r="H46" s="144">
        <v>350</v>
      </c>
      <c r="I46" s="144">
        <v>345</v>
      </c>
      <c r="J46" s="145">
        <v>348</v>
      </c>
      <c r="K46" s="144">
        <v>-2</v>
      </c>
      <c r="L46" s="146">
        <v>-0.57471264367816088</v>
      </c>
    </row>
    <row r="47" spans="1:12" s="110" customFormat="1" ht="39" customHeight="1" x14ac:dyDescent="0.2">
      <c r="A47" s="606" t="s">
        <v>518</v>
      </c>
      <c r="B47" s="610"/>
      <c r="C47" s="610"/>
      <c r="D47" s="611"/>
      <c r="E47" s="113">
        <v>0.25071296499420226</v>
      </c>
      <c r="F47" s="115">
        <v>80</v>
      </c>
      <c r="G47" s="114">
        <v>84</v>
      </c>
      <c r="H47" s="114">
        <v>80</v>
      </c>
      <c r="I47" s="114">
        <v>80</v>
      </c>
      <c r="J47" s="140">
        <v>85</v>
      </c>
      <c r="K47" s="114">
        <v>-5</v>
      </c>
      <c r="L47" s="116">
        <v>-5.882352941176471</v>
      </c>
    </row>
    <row r="48" spans="1:12" s="110" customFormat="1" ht="15" customHeight="1" x14ac:dyDescent="0.2">
      <c r="A48" s="120"/>
      <c r="B48" s="119"/>
      <c r="C48" s="258" t="s">
        <v>106</v>
      </c>
      <c r="E48" s="113">
        <v>42.5</v>
      </c>
      <c r="F48" s="115">
        <v>34</v>
      </c>
      <c r="G48" s="114">
        <v>37</v>
      </c>
      <c r="H48" s="114">
        <v>31</v>
      </c>
      <c r="I48" s="114">
        <v>21</v>
      </c>
      <c r="J48" s="140">
        <v>22</v>
      </c>
      <c r="K48" s="114">
        <v>12</v>
      </c>
      <c r="L48" s="116">
        <v>54.545454545454547</v>
      </c>
    </row>
    <row r="49" spans="1:12" s="110" customFormat="1" ht="15" customHeight="1" x14ac:dyDescent="0.2">
      <c r="A49" s="123"/>
      <c r="B49" s="124"/>
      <c r="C49" s="260" t="s">
        <v>107</v>
      </c>
      <c r="D49" s="261"/>
      <c r="E49" s="125">
        <v>57.5</v>
      </c>
      <c r="F49" s="143">
        <v>46</v>
      </c>
      <c r="G49" s="144">
        <v>47</v>
      </c>
      <c r="H49" s="144">
        <v>49</v>
      </c>
      <c r="I49" s="144">
        <v>59</v>
      </c>
      <c r="J49" s="145">
        <v>63</v>
      </c>
      <c r="K49" s="144">
        <v>-17</v>
      </c>
      <c r="L49" s="146">
        <v>-26.984126984126984</v>
      </c>
    </row>
    <row r="50" spans="1:12" s="110" customFormat="1" ht="24.95" customHeight="1" x14ac:dyDescent="0.2">
      <c r="A50" s="612" t="s">
        <v>192</v>
      </c>
      <c r="B50" s="613"/>
      <c r="C50" s="613"/>
      <c r="D50" s="614"/>
      <c r="E50" s="262">
        <v>14.607164122974709</v>
      </c>
      <c r="F50" s="263">
        <v>4661</v>
      </c>
      <c r="G50" s="264">
        <v>4767</v>
      </c>
      <c r="H50" s="264">
        <v>4885</v>
      </c>
      <c r="I50" s="264">
        <v>4596</v>
      </c>
      <c r="J50" s="265">
        <v>4599</v>
      </c>
      <c r="K50" s="263">
        <v>62</v>
      </c>
      <c r="L50" s="266">
        <v>1.3481191563383343</v>
      </c>
    </row>
    <row r="51" spans="1:12" s="110" customFormat="1" ht="15" customHeight="1" x14ac:dyDescent="0.2">
      <c r="A51" s="120"/>
      <c r="B51" s="119"/>
      <c r="C51" s="258" t="s">
        <v>106</v>
      </c>
      <c r="E51" s="113">
        <v>57.026389186869771</v>
      </c>
      <c r="F51" s="115">
        <v>2658</v>
      </c>
      <c r="G51" s="114">
        <v>2712</v>
      </c>
      <c r="H51" s="114">
        <v>2786</v>
      </c>
      <c r="I51" s="114">
        <v>2592</v>
      </c>
      <c r="J51" s="140">
        <v>2588</v>
      </c>
      <c r="K51" s="114">
        <v>70</v>
      </c>
      <c r="L51" s="116">
        <v>2.7047913446676972</v>
      </c>
    </row>
    <row r="52" spans="1:12" s="110" customFormat="1" ht="15" customHeight="1" x14ac:dyDescent="0.2">
      <c r="A52" s="120"/>
      <c r="B52" s="119"/>
      <c r="C52" s="258" t="s">
        <v>107</v>
      </c>
      <c r="E52" s="113">
        <v>42.973610813130229</v>
      </c>
      <c r="F52" s="115">
        <v>2003</v>
      </c>
      <c r="G52" s="114">
        <v>2055</v>
      </c>
      <c r="H52" s="114">
        <v>2099</v>
      </c>
      <c r="I52" s="114">
        <v>2004</v>
      </c>
      <c r="J52" s="140">
        <v>2011</v>
      </c>
      <c r="K52" s="114">
        <v>-8</v>
      </c>
      <c r="L52" s="116">
        <v>-0.39781203381402286</v>
      </c>
    </row>
    <row r="53" spans="1:12" s="110" customFormat="1" ht="15" customHeight="1" x14ac:dyDescent="0.2">
      <c r="A53" s="120"/>
      <c r="B53" s="119"/>
      <c r="C53" s="258" t="s">
        <v>187</v>
      </c>
      <c r="D53" s="110" t="s">
        <v>193</v>
      </c>
      <c r="E53" s="113">
        <v>20.29607380390474</v>
      </c>
      <c r="F53" s="115">
        <v>946</v>
      </c>
      <c r="G53" s="114">
        <v>1059</v>
      </c>
      <c r="H53" s="114">
        <v>1081</v>
      </c>
      <c r="I53" s="114">
        <v>838</v>
      </c>
      <c r="J53" s="140">
        <v>920</v>
      </c>
      <c r="K53" s="114">
        <v>26</v>
      </c>
      <c r="L53" s="116">
        <v>2.8260869565217392</v>
      </c>
    </row>
    <row r="54" spans="1:12" s="110" customFormat="1" ht="15" customHeight="1" x14ac:dyDescent="0.2">
      <c r="A54" s="120"/>
      <c r="B54" s="119"/>
      <c r="D54" s="267" t="s">
        <v>194</v>
      </c>
      <c r="E54" s="113">
        <v>65.327695560253702</v>
      </c>
      <c r="F54" s="115">
        <v>618</v>
      </c>
      <c r="G54" s="114">
        <v>680</v>
      </c>
      <c r="H54" s="114">
        <v>700</v>
      </c>
      <c r="I54" s="114">
        <v>550</v>
      </c>
      <c r="J54" s="140">
        <v>590</v>
      </c>
      <c r="K54" s="114">
        <v>28</v>
      </c>
      <c r="L54" s="116">
        <v>4.7457627118644066</v>
      </c>
    </row>
    <row r="55" spans="1:12" s="110" customFormat="1" ht="15" customHeight="1" x14ac:dyDescent="0.2">
      <c r="A55" s="120"/>
      <c r="B55" s="119"/>
      <c r="D55" s="267" t="s">
        <v>195</v>
      </c>
      <c r="E55" s="113">
        <v>34.672304439746298</v>
      </c>
      <c r="F55" s="115">
        <v>328</v>
      </c>
      <c r="G55" s="114">
        <v>379</v>
      </c>
      <c r="H55" s="114">
        <v>381</v>
      </c>
      <c r="I55" s="114">
        <v>288</v>
      </c>
      <c r="J55" s="140">
        <v>330</v>
      </c>
      <c r="K55" s="114">
        <v>-2</v>
      </c>
      <c r="L55" s="116">
        <v>-0.60606060606060608</v>
      </c>
    </row>
    <row r="56" spans="1:12" s="110" customFormat="1" ht="15" customHeight="1" x14ac:dyDescent="0.2">
      <c r="A56" s="120"/>
      <c r="B56" s="119" t="s">
        <v>196</v>
      </c>
      <c r="C56" s="258"/>
      <c r="E56" s="113">
        <v>67.178538970196499</v>
      </c>
      <c r="F56" s="115">
        <v>21436</v>
      </c>
      <c r="G56" s="114">
        <v>21367</v>
      </c>
      <c r="H56" s="114">
        <v>21230</v>
      </c>
      <c r="I56" s="114">
        <v>21139</v>
      </c>
      <c r="J56" s="140">
        <v>21085</v>
      </c>
      <c r="K56" s="114">
        <v>351</v>
      </c>
      <c r="L56" s="116">
        <v>1.6646905382973678</v>
      </c>
    </row>
    <row r="57" spans="1:12" s="110" customFormat="1" ht="15" customHeight="1" x14ac:dyDescent="0.2">
      <c r="A57" s="120"/>
      <c r="B57" s="119"/>
      <c r="C57" s="258" t="s">
        <v>106</v>
      </c>
      <c r="E57" s="113">
        <v>50.167941780182872</v>
      </c>
      <c r="F57" s="115">
        <v>10754</v>
      </c>
      <c r="G57" s="114">
        <v>10732</v>
      </c>
      <c r="H57" s="114">
        <v>10605</v>
      </c>
      <c r="I57" s="114">
        <v>10552</v>
      </c>
      <c r="J57" s="140">
        <v>10470</v>
      </c>
      <c r="K57" s="114">
        <v>284</v>
      </c>
      <c r="L57" s="116">
        <v>2.7125119388729706</v>
      </c>
    </row>
    <row r="58" spans="1:12" s="110" customFormat="1" ht="15" customHeight="1" x14ac:dyDescent="0.2">
      <c r="A58" s="120"/>
      <c r="B58" s="119"/>
      <c r="C58" s="258" t="s">
        <v>107</v>
      </c>
      <c r="E58" s="113">
        <v>49.832058219817128</v>
      </c>
      <c r="F58" s="115">
        <v>10682</v>
      </c>
      <c r="G58" s="114">
        <v>10635</v>
      </c>
      <c r="H58" s="114">
        <v>10625</v>
      </c>
      <c r="I58" s="114">
        <v>10587</v>
      </c>
      <c r="J58" s="140">
        <v>10615</v>
      </c>
      <c r="K58" s="114">
        <v>67</v>
      </c>
      <c r="L58" s="116">
        <v>0.63118228921337727</v>
      </c>
    </row>
    <row r="59" spans="1:12" s="110" customFormat="1" ht="15" customHeight="1" x14ac:dyDescent="0.2">
      <c r="A59" s="120"/>
      <c r="B59" s="119"/>
      <c r="C59" s="258" t="s">
        <v>105</v>
      </c>
      <c r="D59" s="110" t="s">
        <v>197</v>
      </c>
      <c r="E59" s="113">
        <v>91.682216831498408</v>
      </c>
      <c r="F59" s="115">
        <v>19653</v>
      </c>
      <c r="G59" s="114">
        <v>19592</v>
      </c>
      <c r="H59" s="114">
        <v>19461</v>
      </c>
      <c r="I59" s="114">
        <v>19390</v>
      </c>
      <c r="J59" s="140">
        <v>19358</v>
      </c>
      <c r="K59" s="114">
        <v>295</v>
      </c>
      <c r="L59" s="116">
        <v>1.5239177600991838</v>
      </c>
    </row>
    <row r="60" spans="1:12" s="110" customFormat="1" ht="15" customHeight="1" x14ac:dyDescent="0.2">
      <c r="A60" s="120"/>
      <c r="B60" s="119"/>
      <c r="C60" s="258"/>
      <c r="D60" s="267" t="s">
        <v>198</v>
      </c>
      <c r="E60" s="113">
        <v>48.313234620668602</v>
      </c>
      <c r="F60" s="115">
        <v>9495</v>
      </c>
      <c r="G60" s="114">
        <v>9476</v>
      </c>
      <c r="H60" s="114">
        <v>9353</v>
      </c>
      <c r="I60" s="114">
        <v>9305</v>
      </c>
      <c r="J60" s="140">
        <v>9244</v>
      </c>
      <c r="K60" s="114">
        <v>251</v>
      </c>
      <c r="L60" s="116">
        <v>2.7152747728256168</v>
      </c>
    </row>
    <row r="61" spans="1:12" s="110" customFormat="1" ht="15" customHeight="1" x14ac:dyDescent="0.2">
      <c r="A61" s="120"/>
      <c r="B61" s="119"/>
      <c r="C61" s="258"/>
      <c r="D61" s="267" t="s">
        <v>199</v>
      </c>
      <c r="E61" s="113">
        <v>51.686765379331398</v>
      </c>
      <c r="F61" s="115">
        <v>10158</v>
      </c>
      <c r="G61" s="114">
        <v>10116</v>
      </c>
      <c r="H61" s="114">
        <v>10108</v>
      </c>
      <c r="I61" s="114">
        <v>10085</v>
      </c>
      <c r="J61" s="140">
        <v>10114</v>
      </c>
      <c r="K61" s="114">
        <v>44</v>
      </c>
      <c r="L61" s="116">
        <v>0.43504053786830138</v>
      </c>
    </row>
    <row r="62" spans="1:12" s="110" customFormat="1" ht="15" customHeight="1" x14ac:dyDescent="0.2">
      <c r="A62" s="120"/>
      <c r="B62" s="119"/>
      <c r="C62" s="258"/>
      <c r="D62" s="258" t="s">
        <v>200</v>
      </c>
      <c r="E62" s="113">
        <v>8.3177831685015864</v>
      </c>
      <c r="F62" s="115">
        <v>1783</v>
      </c>
      <c r="G62" s="114">
        <v>1775</v>
      </c>
      <c r="H62" s="114">
        <v>1769</v>
      </c>
      <c r="I62" s="114">
        <v>1749</v>
      </c>
      <c r="J62" s="140">
        <v>1727</v>
      </c>
      <c r="K62" s="114">
        <v>56</v>
      </c>
      <c r="L62" s="116">
        <v>3.2426172553561088</v>
      </c>
    </row>
    <row r="63" spans="1:12" s="110" customFormat="1" ht="15" customHeight="1" x14ac:dyDescent="0.2">
      <c r="A63" s="120"/>
      <c r="B63" s="119"/>
      <c r="C63" s="258"/>
      <c r="D63" s="267" t="s">
        <v>198</v>
      </c>
      <c r="E63" s="113">
        <v>70.61132922041503</v>
      </c>
      <c r="F63" s="115">
        <v>1259</v>
      </c>
      <c r="G63" s="114">
        <v>1256</v>
      </c>
      <c r="H63" s="114">
        <v>1252</v>
      </c>
      <c r="I63" s="114">
        <v>1247</v>
      </c>
      <c r="J63" s="140">
        <v>1226</v>
      </c>
      <c r="K63" s="114">
        <v>33</v>
      </c>
      <c r="L63" s="116">
        <v>2.6916802610114194</v>
      </c>
    </row>
    <row r="64" spans="1:12" s="110" customFormat="1" ht="15" customHeight="1" x14ac:dyDescent="0.2">
      <c r="A64" s="120"/>
      <c r="B64" s="119"/>
      <c r="C64" s="258"/>
      <c r="D64" s="267" t="s">
        <v>199</v>
      </c>
      <c r="E64" s="113">
        <v>29.38867077958497</v>
      </c>
      <c r="F64" s="115">
        <v>524</v>
      </c>
      <c r="G64" s="114">
        <v>519</v>
      </c>
      <c r="H64" s="114">
        <v>517</v>
      </c>
      <c r="I64" s="114">
        <v>502</v>
      </c>
      <c r="J64" s="140">
        <v>501</v>
      </c>
      <c r="K64" s="114">
        <v>23</v>
      </c>
      <c r="L64" s="116">
        <v>4.5908183632734527</v>
      </c>
    </row>
    <row r="65" spans="1:12" s="110" customFormat="1" ht="15" customHeight="1" x14ac:dyDescent="0.2">
      <c r="A65" s="120"/>
      <c r="B65" s="119" t="s">
        <v>201</v>
      </c>
      <c r="C65" s="258"/>
      <c r="E65" s="113">
        <v>10.811996615374973</v>
      </c>
      <c r="F65" s="115">
        <v>3450</v>
      </c>
      <c r="G65" s="114">
        <v>3441</v>
      </c>
      <c r="H65" s="114">
        <v>3440</v>
      </c>
      <c r="I65" s="114">
        <v>3405</v>
      </c>
      <c r="J65" s="140">
        <v>3336</v>
      </c>
      <c r="K65" s="114">
        <v>114</v>
      </c>
      <c r="L65" s="116">
        <v>3.4172661870503598</v>
      </c>
    </row>
    <row r="66" spans="1:12" s="110" customFormat="1" ht="15" customHeight="1" x14ac:dyDescent="0.2">
      <c r="A66" s="120"/>
      <c r="B66" s="119"/>
      <c r="C66" s="258" t="s">
        <v>106</v>
      </c>
      <c r="E66" s="113">
        <v>49.130434782608695</v>
      </c>
      <c r="F66" s="115">
        <v>1695</v>
      </c>
      <c r="G66" s="114">
        <v>1688</v>
      </c>
      <c r="H66" s="114">
        <v>1685</v>
      </c>
      <c r="I66" s="114">
        <v>1691</v>
      </c>
      <c r="J66" s="140">
        <v>1661</v>
      </c>
      <c r="K66" s="114">
        <v>34</v>
      </c>
      <c r="L66" s="116">
        <v>2.0469596628537028</v>
      </c>
    </row>
    <row r="67" spans="1:12" s="110" customFormat="1" ht="15" customHeight="1" x14ac:dyDescent="0.2">
      <c r="A67" s="120"/>
      <c r="B67" s="119"/>
      <c r="C67" s="258" t="s">
        <v>107</v>
      </c>
      <c r="E67" s="113">
        <v>50.869565217391305</v>
      </c>
      <c r="F67" s="115">
        <v>1755</v>
      </c>
      <c r="G67" s="114">
        <v>1753</v>
      </c>
      <c r="H67" s="114">
        <v>1755</v>
      </c>
      <c r="I67" s="114">
        <v>1714</v>
      </c>
      <c r="J67" s="140">
        <v>1675</v>
      </c>
      <c r="K67" s="114">
        <v>80</v>
      </c>
      <c r="L67" s="116">
        <v>4.7761194029850742</v>
      </c>
    </row>
    <row r="68" spans="1:12" s="110" customFormat="1" ht="15" customHeight="1" x14ac:dyDescent="0.2">
      <c r="A68" s="120"/>
      <c r="B68" s="119"/>
      <c r="C68" s="258" t="s">
        <v>105</v>
      </c>
      <c r="D68" s="110" t="s">
        <v>202</v>
      </c>
      <c r="E68" s="113">
        <v>22.695652173913043</v>
      </c>
      <c r="F68" s="115">
        <v>783</v>
      </c>
      <c r="G68" s="114">
        <v>772</v>
      </c>
      <c r="H68" s="114">
        <v>768</v>
      </c>
      <c r="I68" s="114">
        <v>745</v>
      </c>
      <c r="J68" s="140">
        <v>716</v>
      </c>
      <c r="K68" s="114">
        <v>67</v>
      </c>
      <c r="L68" s="116">
        <v>9.3575418994413404</v>
      </c>
    </row>
    <row r="69" spans="1:12" s="110" customFormat="1" ht="15" customHeight="1" x14ac:dyDescent="0.2">
      <c r="A69" s="120"/>
      <c r="B69" s="119"/>
      <c r="C69" s="258"/>
      <c r="D69" s="267" t="s">
        <v>198</v>
      </c>
      <c r="E69" s="113">
        <v>50.063856960408685</v>
      </c>
      <c r="F69" s="115">
        <v>392</v>
      </c>
      <c r="G69" s="114">
        <v>386</v>
      </c>
      <c r="H69" s="114">
        <v>383</v>
      </c>
      <c r="I69" s="114">
        <v>377</v>
      </c>
      <c r="J69" s="140">
        <v>363</v>
      </c>
      <c r="K69" s="114">
        <v>29</v>
      </c>
      <c r="L69" s="116">
        <v>7.9889807162534439</v>
      </c>
    </row>
    <row r="70" spans="1:12" s="110" customFormat="1" ht="15" customHeight="1" x14ac:dyDescent="0.2">
      <c r="A70" s="120"/>
      <c r="B70" s="119"/>
      <c r="C70" s="258"/>
      <c r="D70" s="267" t="s">
        <v>199</v>
      </c>
      <c r="E70" s="113">
        <v>49.936143039591315</v>
      </c>
      <c r="F70" s="115">
        <v>391</v>
      </c>
      <c r="G70" s="114">
        <v>386</v>
      </c>
      <c r="H70" s="114">
        <v>385</v>
      </c>
      <c r="I70" s="114">
        <v>368</v>
      </c>
      <c r="J70" s="140">
        <v>353</v>
      </c>
      <c r="K70" s="114">
        <v>38</v>
      </c>
      <c r="L70" s="116">
        <v>10.76487252124646</v>
      </c>
    </row>
    <row r="71" spans="1:12" s="110" customFormat="1" ht="15" customHeight="1" x14ac:dyDescent="0.2">
      <c r="A71" s="120"/>
      <c r="B71" s="119"/>
      <c r="C71" s="258"/>
      <c r="D71" s="110" t="s">
        <v>203</v>
      </c>
      <c r="E71" s="113">
        <v>70.608695652173907</v>
      </c>
      <c r="F71" s="115">
        <v>2436</v>
      </c>
      <c r="G71" s="114">
        <v>2439</v>
      </c>
      <c r="H71" s="114">
        <v>2439</v>
      </c>
      <c r="I71" s="114">
        <v>2427</v>
      </c>
      <c r="J71" s="140">
        <v>2391</v>
      </c>
      <c r="K71" s="114">
        <v>45</v>
      </c>
      <c r="L71" s="116">
        <v>1.8820577164366374</v>
      </c>
    </row>
    <row r="72" spans="1:12" s="110" customFormat="1" ht="15" customHeight="1" x14ac:dyDescent="0.2">
      <c r="A72" s="120"/>
      <c r="B72" s="119"/>
      <c r="C72" s="258"/>
      <c r="D72" s="267" t="s">
        <v>198</v>
      </c>
      <c r="E72" s="113">
        <v>48.522167487684726</v>
      </c>
      <c r="F72" s="115">
        <v>1182</v>
      </c>
      <c r="G72" s="114">
        <v>1187</v>
      </c>
      <c r="H72" s="114">
        <v>1185</v>
      </c>
      <c r="I72" s="114">
        <v>1194</v>
      </c>
      <c r="J72" s="140">
        <v>1179</v>
      </c>
      <c r="K72" s="114">
        <v>3</v>
      </c>
      <c r="L72" s="116">
        <v>0.2544529262086514</v>
      </c>
    </row>
    <row r="73" spans="1:12" s="110" customFormat="1" ht="15" customHeight="1" x14ac:dyDescent="0.2">
      <c r="A73" s="120"/>
      <c r="B73" s="119"/>
      <c r="C73" s="258"/>
      <c r="D73" s="267" t="s">
        <v>199</v>
      </c>
      <c r="E73" s="113">
        <v>51.477832512315274</v>
      </c>
      <c r="F73" s="115">
        <v>1254</v>
      </c>
      <c r="G73" s="114">
        <v>1252</v>
      </c>
      <c r="H73" s="114">
        <v>1254</v>
      </c>
      <c r="I73" s="114">
        <v>1233</v>
      </c>
      <c r="J73" s="140">
        <v>1212</v>
      </c>
      <c r="K73" s="114">
        <v>42</v>
      </c>
      <c r="L73" s="116">
        <v>3.4653465346534653</v>
      </c>
    </row>
    <row r="74" spans="1:12" s="110" customFormat="1" ht="15" customHeight="1" x14ac:dyDescent="0.2">
      <c r="A74" s="120"/>
      <c r="B74" s="119"/>
      <c r="C74" s="258"/>
      <c r="D74" s="110" t="s">
        <v>204</v>
      </c>
      <c r="E74" s="113">
        <v>6.6956521739130439</v>
      </c>
      <c r="F74" s="115">
        <v>231</v>
      </c>
      <c r="G74" s="114">
        <v>230</v>
      </c>
      <c r="H74" s="114">
        <v>233</v>
      </c>
      <c r="I74" s="114">
        <v>233</v>
      </c>
      <c r="J74" s="140">
        <v>229</v>
      </c>
      <c r="K74" s="114">
        <v>2</v>
      </c>
      <c r="L74" s="116">
        <v>0.8733624454148472</v>
      </c>
    </row>
    <row r="75" spans="1:12" s="110" customFormat="1" ht="15" customHeight="1" x14ac:dyDescent="0.2">
      <c r="A75" s="120"/>
      <c r="B75" s="119"/>
      <c r="C75" s="258"/>
      <c r="D75" s="267" t="s">
        <v>198</v>
      </c>
      <c r="E75" s="113">
        <v>52.38095238095238</v>
      </c>
      <c r="F75" s="115">
        <v>121</v>
      </c>
      <c r="G75" s="114">
        <v>115</v>
      </c>
      <c r="H75" s="114">
        <v>117</v>
      </c>
      <c r="I75" s="114">
        <v>120</v>
      </c>
      <c r="J75" s="140">
        <v>119</v>
      </c>
      <c r="K75" s="114">
        <v>2</v>
      </c>
      <c r="L75" s="116">
        <v>1.680672268907563</v>
      </c>
    </row>
    <row r="76" spans="1:12" s="110" customFormat="1" ht="15" customHeight="1" x14ac:dyDescent="0.2">
      <c r="A76" s="120"/>
      <c r="B76" s="119"/>
      <c r="C76" s="258"/>
      <c r="D76" s="267" t="s">
        <v>199</v>
      </c>
      <c r="E76" s="113">
        <v>47.61904761904762</v>
      </c>
      <c r="F76" s="115">
        <v>110</v>
      </c>
      <c r="G76" s="114">
        <v>115</v>
      </c>
      <c r="H76" s="114">
        <v>116</v>
      </c>
      <c r="I76" s="114">
        <v>113</v>
      </c>
      <c r="J76" s="140">
        <v>110</v>
      </c>
      <c r="K76" s="114">
        <v>0</v>
      </c>
      <c r="L76" s="116">
        <v>0</v>
      </c>
    </row>
    <row r="77" spans="1:12" s="110" customFormat="1" ht="15" customHeight="1" x14ac:dyDescent="0.2">
      <c r="A77" s="533"/>
      <c r="B77" s="119" t="s">
        <v>205</v>
      </c>
      <c r="C77" s="268"/>
      <c r="D77" s="182"/>
      <c r="E77" s="113">
        <v>7.4023002914538214</v>
      </c>
      <c r="F77" s="115">
        <v>2362</v>
      </c>
      <c r="G77" s="114">
        <v>2257</v>
      </c>
      <c r="H77" s="114">
        <v>2568</v>
      </c>
      <c r="I77" s="114">
        <v>2471</v>
      </c>
      <c r="J77" s="140">
        <v>2359</v>
      </c>
      <c r="K77" s="114">
        <v>3</v>
      </c>
      <c r="L77" s="116">
        <v>0.1271725307333616</v>
      </c>
    </row>
    <row r="78" spans="1:12" s="110" customFormat="1" ht="15" customHeight="1" x14ac:dyDescent="0.2">
      <c r="A78" s="120"/>
      <c r="B78" s="119"/>
      <c r="C78" s="268" t="s">
        <v>106</v>
      </c>
      <c r="D78" s="182"/>
      <c r="E78" s="113">
        <v>56.477561388653683</v>
      </c>
      <c r="F78" s="115">
        <v>1334</v>
      </c>
      <c r="G78" s="114">
        <v>1229</v>
      </c>
      <c r="H78" s="114">
        <v>1468</v>
      </c>
      <c r="I78" s="114">
        <v>1428</v>
      </c>
      <c r="J78" s="140">
        <v>1339</v>
      </c>
      <c r="K78" s="114">
        <v>-5</v>
      </c>
      <c r="L78" s="116">
        <v>-0.37341299477221807</v>
      </c>
    </row>
    <row r="79" spans="1:12" s="110" customFormat="1" ht="15" customHeight="1" x14ac:dyDescent="0.2">
      <c r="A79" s="123"/>
      <c r="B79" s="124"/>
      <c r="C79" s="260" t="s">
        <v>107</v>
      </c>
      <c r="D79" s="261"/>
      <c r="E79" s="125">
        <v>43.522438611346317</v>
      </c>
      <c r="F79" s="143">
        <v>1028</v>
      </c>
      <c r="G79" s="144">
        <v>1028</v>
      </c>
      <c r="H79" s="144">
        <v>1100</v>
      </c>
      <c r="I79" s="144">
        <v>1043</v>
      </c>
      <c r="J79" s="145">
        <v>1020</v>
      </c>
      <c r="K79" s="144">
        <v>8</v>
      </c>
      <c r="L79" s="146">
        <v>0.78431372549019607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31909</v>
      </c>
      <c r="E11" s="114">
        <v>31832</v>
      </c>
      <c r="F11" s="114">
        <v>32123</v>
      </c>
      <c r="G11" s="114">
        <v>31611</v>
      </c>
      <c r="H11" s="140">
        <v>31379</v>
      </c>
      <c r="I11" s="115">
        <v>530</v>
      </c>
      <c r="J11" s="116">
        <v>1.6890276936804869</v>
      </c>
    </row>
    <row r="12" spans="1:15" s="110" customFormat="1" ht="24.95" customHeight="1" x14ac:dyDescent="0.2">
      <c r="A12" s="193" t="s">
        <v>132</v>
      </c>
      <c r="B12" s="194" t="s">
        <v>133</v>
      </c>
      <c r="C12" s="113">
        <v>2.5572722429408632</v>
      </c>
      <c r="D12" s="115">
        <v>816</v>
      </c>
      <c r="E12" s="114">
        <v>707</v>
      </c>
      <c r="F12" s="114">
        <v>963</v>
      </c>
      <c r="G12" s="114">
        <v>903</v>
      </c>
      <c r="H12" s="140">
        <v>777</v>
      </c>
      <c r="I12" s="115">
        <v>39</v>
      </c>
      <c r="J12" s="116">
        <v>5.019305019305019</v>
      </c>
    </row>
    <row r="13" spans="1:15" s="110" customFormat="1" ht="24.95" customHeight="1" x14ac:dyDescent="0.2">
      <c r="A13" s="193" t="s">
        <v>134</v>
      </c>
      <c r="B13" s="199" t="s">
        <v>214</v>
      </c>
      <c r="C13" s="113">
        <v>0.98718229966467141</v>
      </c>
      <c r="D13" s="115">
        <v>315</v>
      </c>
      <c r="E13" s="114">
        <v>305</v>
      </c>
      <c r="F13" s="114">
        <v>312</v>
      </c>
      <c r="G13" s="114">
        <v>288</v>
      </c>
      <c r="H13" s="140">
        <v>281</v>
      </c>
      <c r="I13" s="115">
        <v>34</v>
      </c>
      <c r="J13" s="116">
        <v>12.099644128113878</v>
      </c>
    </row>
    <row r="14" spans="1:15" s="287" customFormat="1" ht="24" customHeight="1" x14ac:dyDescent="0.2">
      <c r="A14" s="193" t="s">
        <v>215</v>
      </c>
      <c r="B14" s="199" t="s">
        <v>137</v>
      </c>
      <c r="C14" s="113">
        <v>19.467861731799804</v>
      </c>
      <c r="D14" s="115">
        <v>6212</v>
      </c>
      <c r="E14" s="114">
        <v>6231</v>
      </c>
      <c r="F14" s="114">
        <v>6343</v>
      </c>
      <c r="G14" s="114">
        <v>6357</v>
      </c>
      <c r="H14" s="140">
        <v>6346</v>
      </c>
      <c r="I14" s="115">
        <v>-134</v>
      </c>
      <c r="J14" s="116">
        <v>-2.1115663410022063</v>
      </c>
      <c r="K14" s="110"/>
      <c r="L14" s="110"/>
      <c r="M14" s="110"/>
      <c r="N14" s="110"/>
      <c r="O14" s="110"/>
    </row>
    <row r="15" spans="1:15" s="110" customFormat="1" ht="24.75" customHeight="1" x14ac:dyDescent="0.2">
      <c r="A15" s="193" t="s">
        <v>216</v>
      </c>
      <c r="B15" s="199" t="s">
        <v>217</v>
      </c>
      <c r="C15" s="113">
        <v>3.6886144974772006</v>
      </c>
      <c r="D15" s="115">
        <v>1177</v>
      </c>
      <c r="E15" s="114">
        <v>1160</v>
      </c>
      <c r="F15" s="114">
        <v>1237</v>
      </c>
      <c r="G15" s="114">
        <v>1235</v>
      </c>
      <c r="H15" s="140">
        <v>1203</v>
      </c>
      <c r="I15" s="115">
        <v>-26</v>
      </c>
      <c r="J15" s="116">
        <v>-2.1612635078969245</v>
      </c>
    </row>
    <row r="16" spans="1:15" s="287" customFormat="1" ht="24.95" customHeight="1" x14ac:dyDescent="0.2">
      <c r="A16" s="193" t="s">
        <v>218</v>
      </c>
      <c r="B16" s="199" t="s">
        <v>141</v>
      </c>
      <c r="C16" s="113">
        <v>12.855307280077721</v>
      </c>
      <c r="D16" s="115">
        <v>4102</v>
      </c>
      <c r="E16" s="114">
        <v>4124</v>
      </c>
      <c r="F16" s="114">
        <v>4150</v>
      </c>
      <c r="G16" s="114">
        <v>4124</v>
      </c>
      <c r="H16" s="140">
        <v>4163</v>
      </c>
      <c r="I16" s="115">
        <v>-61</v>
      </c>
      <c r="J16" s="116">
        <v>-1.4652894547201538</v>
      </c>
      <c r="K16" s="110"/>
      <c r="L16" s="110"/>
      <c r="M16" s="110"/>
      <c r="N16" s="110"/>
      <c r="O16" s="110"/>
    </row>
    <row r="17" spans="1:15" s="110" customFormat="1" ht="24.95" customHeight="1" x14ac:dyDescent="0.2">
      <c r="A17" s="193" t="s">
        <v>219</v>
      </c>
      <c r="B17" s="199" t="s">
        <v>220</v>
      </c>
      <c r="C17" s="113">
        <v>2.9239399542448838</v>
      </c>
      <c r="D17" s="115">
        <v>933</v>
      </c>
      <c r="E17" s="114">
        <v>947</v>
      </c>
      <c r="F17" s="114">
        <v>956</v>
      </c>
      <c r="G17" s="114">
        <v>998</v>
      </c>
      <c r="H17" s="140">
        <v>980</v>
      </c>
      <c r="I17" s="115">
        <v>-47</v>
      </c>
      <c r="J17" s="116">
        <v>-4.795918367346939</v>
      </c>
    </row>
    <row r="18" spans="1:15" s="287" customFormat="1" ht="24.95" customHeight="1" x14ac:dyDescent="0.2">
      <c r="A18" s="201" t="s">
        <v>144</v>
      </c>
      <c r="B18" s="202" t="s">
        <v>145</v>
      </c>
      <c r="C18" s="113">
        <v>9.5960387351530922</v>
      </c>
      <c r="D18" s="115">
        <v>3062</v>
      </c>
      <c r="E18" s="114">
        <v>3046</v>
      </c>
      <c r="F18" s="114">
        <v>3089</v>
      </c>
      <c r="G18" s="114">
        <v>3000</v>
      </c>
      <c r="H18" s="140">
        <v>2945</v>
      </c>
      <c r="I18" s="115">
        <v>117</v>
      </c>
      <c r="J18" s="116">
        <v>3.972835314091681</v>
      </c>
      <c r="K18" s="110"/>
      <c r="L18" s="110"/>
      <c r="M18" s="110"/>
      <c r="N18" s="110"/>
      <c r="O18" s="110"/>
    </row>
    <row r="19" spans="1:15" s="110" customFormat="1" ht="24.95" customHeight="1" x14ac:dyDescent="0.2">
      <c r="A19" s="193" t="s">
        <v>146</v>
      </c>
      <c r="B19" s="199" t="s">
        <v>147</v>
      </c>
      <c r="C19" s="113">
        <v>18.913159296750134</v>
      </c>
      <c r="D19" s="115">
        <v>6035</v>
      </c>
      <c r="E19" s="114">
        <v>6035</v>
      </c>
      <c r="F19" s="114">
        <v>5802</v>
      </c>
      <c r="G19" s="114">
        <v>5852</v>
      </c>
      <c r="H19" s="140">
        <v>5876</v>
      </c>
      <c r="I19" s="115">
        <v>159</v>
      </c>
      <c r="J19" s="116">
        <v>2.7059223961878831</v>
      </c>
    </row>
    <row r="20" spans="1:15" s="287" customFormat="1" ht="24.95" customHeight="1" x14ac:dyDescent="0.2">
      <c r="A20" s="193" t="s">
        <v>148</v>
      </c>
      <c r="B20" s="199" t="s">
        <v>149</v>
      </c>
      <c r="C20" s="113">
        <v>3.0148234040552824</v>
      </c>
      <c r="D20" s="115">
        <v>962</v>
      </c>
      <c r="E20" s="114">
        <v>959</v>
      </c>
      <c r="F20" s="114">
        <v>945</v>
      </c>
      <c r="G20" s="114">
        <v>754</v>
      </c>
      <c r="H20" s="140">
        <v>742</v>
      </c>
      <c r="I20" s="115">
        <v>220</v>
      </c>
      <c r="J20" s="116">
        <v>29.649595687331537</v>
      </c>
      <c r="K20" s="110"/>
      <c r="L20" s="110"/>
      <c r="M20" s="110"/>
      <c r="N20" s="110"/>
      <c r="O20" s="110"/>
    </row>
    <row r="21" spans="1:15" s="110" customFormat="1" ht="24.95" customHeight="1" x14ac:dyDescent="0.2">
      <c r="A21" s="201" t="s">
        <v>150</v>
      </c>
      <c r="B21" s="202" t="s">
        <v>151</v>
      </c>
      <c r="C21" s="113">
        <v>5.0832053652574505</v>
      </c>
      <c r="D21" s="115">
        <v>1622</v>
      </c>
      <c r="E21" s="114">
        <v>1668</v>
      </c>
      <c r="F21" s="114">
        <v>1783</v>
      </c>
      <c r="G21" s="114">
        <v>1771</v>
      </c>
      <c r="H21" s="140">
        <v>1696</v>
      </c>
      <c r="I21" s="115">
        <v>-74</v>
      </c>
      <c r="J21" s="116">
        <v>-4.3632075471698117</v>
      </c>
    </row>
    <row r="22" spans="1:15" s="110" customFormat="1" ht="24.95" customHeight="1" x14ac:dyDescent="0.2">
      <c r="A22" s="201" t="s">
        <v>152</v>
      </c>
      <c r="B22" s="199" t="s">
        <v>153</v>
      </c>
      <c r="C22" s="113">
        <v>0.51082766617568709</v>
      </c>
      <c r="D22" s="115">
        <v>163</v>
      </c>
      <c r="E22" s="114">
        <v>157</v>
      </c>
      <c r="F22" s="114">
        <v>132</v>
      </c>
      <c r="G22" s="114">
        <v>126</v>
      </c>
      <c r="H22" s="140">
        <v>129</v>
      </c>
      <c r="I22" s="115">
        <v>34</v>
      </c>
      <c r="J22" s="116">
        <v>26.356589147286822</v>
      </c>
    </row>
    <row r="23" spans="1:15" s="110" customFormat="1" ht="24.95" customHeight="1" x14ac:dyDescent="0.2">
      <c r="A23" s="193" t="s">
        <v>154</v>
      </c>
      <c r="B23" s="199" t="s">
        <v>155</v>
      </c>
      <c r="C23" s="113">
        <v>1.4227960763420979</v>
      </c>
      <c r="D23" s="115">
        <v>454</v>
      </c>
      <c r="E23" s="114">
        <v>465</v>
      </c>
      <c r="F23" s="114">
        <v>462</v>
      </c>
      <c r="G23" s="114">
        <v>454</v>
      </c>
      <c r="H23" s="140">
        <v>443</v>
      </c>
      <c r="I23" s="115">
        <v>11</v>
      </c>
      <c r="J23" s="116">
        <v>2.4830699774266365</v>
      </c>
    </row>
    <row r="24" spans="1:15" s="110" customFormat="1" ht="24.95" customHeight="1" x14ac:dyDescent="0.2">
      <c r="A24" s="193" t="s">
        <v>156</v>
      </c>
      <c r="B24" s="199" t="s">
        <v>221</v>
      </c>
      <c r="C24" s="113">
        <v>2.8643956250587608</v>
      </c>
      <c r="D24" s="115">
        <v>914</v>
      </c>
      <c r="E24" s="114">
        <v>928</v>
      </c>
      <c r="F24" s="114">
        <v>937</v>
      </c>
      <c r="G24" s="114">
        <v>921</v>
      </c>
      <c r="H24" s="140">
        <v>921</v>
      </c>
      <c r="I24" s="115">
        <v>-7</v>
      </c>
      <c r="J24" s="116">
        <v>-0.76004343105320304</v>
      </c>
    </row>
    <row r="25" spans="1:15" s="110" customFormat="1" ht="24.95" customHeight="1" x14ac:dyDescent="0.2">
      <c r="A25" s="193" t="s">
        <v>222</v>
      </c>
      <c r="B25" s="204" t="s">
        <v>159</v>
      </c>
      <c r="C25" s="113">
        <v>2.4977279137547401</v>
      </c>
      <c r="D25" s="115">
        <v>797</v>
      </c>
      <c r="E25" s="114">
        <v>786</v>
      </c>
      <c r="F25" s="114">
        <v>774</v>
      </c>
      <c r="G25" s="114">
        <v>768</v>
      </c>
      <c r="H25" s="140">
        <v>767</v>
      </c>
      <c r="I25" s="115">
        <v>30</v>
      </c>
      <c r="J25" s="116">
        <v>3.9113428943937421</v>
      </c>
    </row>
    <row r="26" spans="1:15" s="110" customFormat="1" ht="24.95" customHeight="1" x14ac:dyDescent="0.2">
      <c r="A26" s="201">
        <v>782.78300000000002</v>
      </c>
      <c r="B26" s="203" t="s">
        <v>160</v>
      </c>
      <c r="C26" s="113">
        <v>0.76154063116988935</v>
      </c>
      <c r="D26" s="115">
        <v>243</v>
      </c>
      <c r="E26" s="114">
        <v>293</v>
      </c>
      <c r="F26" s="114">
        <v>345</v>
      </c>
      <c r="G26" s="114">
        <v>356</v>
      </c>
      <c r="H26" s="140">
        <v>389</v>
      </c>
      <c r="I26" s="115">
        <v>-146</v>
      </c>
      <c r="J26" s="116">
        <v>-37.532133676092542</v>
      </c>
    </row>
    <row r="27" spans="1:15" s="110" customFormat="1" ht="24.95" customHeight="1" x14ac:dyDescent="0.2">
      <c r="A27" s="193" t="s">
        <v>161</v>
      </c>
      <c r="B27" s="199" t="s">
        <v>223</v>
      </c>
      <c r="C27" s="113">
        <v>4.6131185558933216</v>
      </c>
      <c r="D27" s="115">
        <v>1472</v>
      </c>
      <c r="E27" s="114">
        <v>1480</v>
      </c>
      <c r="F27" s="114">
        <v>1487</v>
      </c>
      <c r="G27" s="114">
        <v>1458</v>
      </c>
      <c r="H27" s="140">
        <v>1457</v>
      </c>
      <c r="I27" s="115">
        <v>15</v>
      </c>
      <c r="J27" s="116">
        <v>1.0295126973232669</v>
      </c>
    </row>
    <row r="28" spans="1:15" s="110" customFormat="1" ht="24.95" customHeight="1" x14ac:dyDescent="0.2">
      <c r="A28" s="193" t="s">
        <v>163</v>
      </c>
      <c r="B28" s="199" t="s">
        <v>164</v>
      </c>
      <c r="C28" s="113">
        <v>3.4473032686702809</v>
      </c>
      <c r="D28" s="115">
        <v>1100</v>
      </c>
      <c r="E28" s="114">
        <v>1072</v>
      </c>
      <c r="F28" s="114">
        <v>1068</v>
      </c>
      <c r="G28" s="114">
        <v>1049</v>
      </c>
      <c r="H28" s="140">
        <v>1067</v>
      </c>
      <c r="I28" s="115">
        <v>33</v>
      </c>
      <c r="J28" s="116">
        <v>3.0927835051546393</v>
      </c>
    </row>
    <row r="29" spans="1:15" s="110" customFormat="1" ht="24.95" customHeight="1" x14ac:dyDescent="0.2">
      <c r="A29" s="193">
        <v>86</v>
      </c>
      <c r="B29" s="199" t="s">
        <v>165</v>
      </c>
      <c r="C29" s="113">
        <v>5.9262277100504557</v>
      </c>
      <c r="D29" s="115">
        <v>1891</v>
      </c>
      <c r="E29" s="114">
        <v>1886</v>
      </c>
      <c r="F29" s="114">
        <v>1868</v>
      </c>
      <c r="G29" s="114">
        <v>1840</v>
      </c>
      <c r="H29" s="140">
        <v>1846</v>
      </c>
      <c r="I29" s="115">
        <v>45</v>
      </c>
      <c r="J29" s="116">
        <v>2.4377031419284942</v>
      </c>
    </row>
    <row r="30" spans="1:15" s="110" customFormat="1" ht="24.95" customHeight="1" x14ac:dyDescent="0.2">
      <c r="A30" s="193">
        <v>87.88</v>
      </c>
      <c r="B30" s="204" t="s">
        <v>166</v>
      </c>
      <c r="C30" s="113">
        <v>15.249616095772353</v>
      </c>
      <c r="D30" s="115">
        <v>4866</v>
      </c>
      <c r="E30" s="114">
        <v>4853</v>
      </c>
      <c r="F30" s="114">
        <v>4841</v>
      </c>
      <c r="G30" s="114">
        <v>4775</v>
      </c>
      <c r="H30" s="140">
        <v>4787</v>
      </c>
      <c r="I30" s="115">
        <v>79</v>
      </c>
      <c r="J30" s="116">
        <v>1.6503029036975141</v>
      </c>
    </row>
    <row r="31" spans="1:15" s="110" customFormat="1" ht="24.95" customHeight="1" x14ac:dyDescent="0.2">
      <c r="A31" s="193" t="s">
        <v>167</v>
      </c>
      <c r="B31" s="199" t="s">
        <v>168</v>
      </c>
      <c r="C31" s="113">
        <v>3.0869033814911155</v>
      </c>
      <c r="D31" s="115">
        <v>985</v>
      </c>
      <c r="E31" s="114">
        <v>961</v>
      </c>
      <c r="F31" s="114">
        <v>972</v>
      </c>
      <c r="G31" s="114">
        <v>939</v>
      </c>
      <c r="H31" s="140">
        <v>910</v>
      </c>
      <c r="I31" s="115">
        <v>75</v>
      </c>
      <c r="J31" s="116">
        <v>8.2417582417582409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2.5572722429408632</v>
      </c>
      <c r="D34" s="115">
        <v>816</v>
      </c>
      <c r="E34" s="114">
        <v>707</v>
      </c>
      <c r="F34" s="114">
        <v>963</v>
      </c>
      <c r="G34" s="114">
        <v>903</v>
      </c>
      <c r="H34" s="140">
        <v>777</v>
      </c>
      <c r="I34" s="115">
        <v>39</v>
      </c>
      <c r="J34" s="116">
        <v>5.019305019305019</v>
      </c>
    </row>
    <row r="35" spans="1:10" s="110" customFormat="1" ht="24.95" customHeight="1" x14ac:dyDescent="0.2">
      <c r="A35" s="292" t="s">
        <v>171</v>
      </c>
      <c r="B35" s="293" t="s">
        <v>172</v>
      </c>
      <c r="C35" s="113">
        <v>30.051082766617569</v>
      </c>
      <c r="D35" s="115">
        <v>9589</v>
      </c>
      <c r="E35" s="114">
        <v>9582</v>
      </c>
      <c r="F35" s="114">
        <v>9744</v>
      </c>
      <c r="G35" s="114">
        <v>9645</v>
      </c>
      <c r="H35" s="140">
        <v>9572</v>
      </c>
      <c r="I35" s="115">
        <v>17</v>
      </c>
      <c r="J35" s="116">
        <v>0.177601337233598</v>
      </c>
    </row>
    <row r="36" spans="1:10" s="110" customFormat="1" ht="24.95" customHeight="1" x14ac:dyDescent="0.2">
      <c r="A36" s="294" t="s">
        <v>173</v>
      </c>
      <c r="B36" s="295" t="s">
        <v>174</v>
      </c>
      <c r="C36" s="125">
        <v>67.391644990441563</v>
      </c>
      <c r="D36" s="143">
        <v>21504</v>
      </c>
      <c r="E36" s="144">
        <v>21543</v>
      </c>
      <c r="F36" s="144">
        <v>21416</v>
      </c>
      <c r="G36" s="144">
        <v>21063</v>
      </c>
      <c r="H36" s="145">
        <v>21030</v>
      </c>
      <c r="I36" s="143">
        <v>474</v>
      </c>
      <c r="J36" s="146">
        <v>2.253922967189729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2020-09-25T09:39:06Z</dcterms:created>
  <dcterms:modified xsi:type="dcterms:W3CDTF">2020-09-28T08:09:31Z</dcterms:modified>
</cp:coreProperties>
</file>